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defaultThemeVersion="124226"/>
  <xr:revisionPtr revIDLastSave="0" documentId="8_{ADB60BDC-6A5E-42E2-B87C-080449B9028D}" xr6:coauthVersionLast="45" xr6:coauthVersionMax="45" xr10:uidLastSave="{00000000-0000-0000-0000-000000000000}"/>
  <bookViews>
    <workbookView xWindow="20370" yWindow="-120" windowWidth="20640" windowHeight="11160" tabRatio="931" activeTab="8" xr2:uid="{00000000-000D-0000-FFFF-FFFF00000000}"/>
  </bookViews>
  <sheets>
    <sheet name="MENU" sheetId="1" r:id="rId1"/>
    <sheet name="COSAN SA - IFRS" sheetId="4" r:id="rId2"/>
    <sheet name="COSAN SA - PROFORMA" sheetId="5" r:id="rId3"/>
    <sheet name="RAIZEN COMBUSTIVEIS CONSOLIDADO" sheetId="6" r:id="rId4"/>
    <sheet name="RAIZEN COMBUSTIVEIS BRASIL" sheetId="18" r:id="rId5"/>
    <sheet name="RAIZEN COMBUSTIVEIS BR Contábil" sheetId="19" state="hidden" r:id="rId6"/>
    <sheet name="RAIZEN COMBUSTIVEIS ARGENTINA" sheetId="17" r:id="rId7"/>
    <sheet name="RAIZEN ENERGIA" sheetId="7" r:id="rId8"/>
    <sheet name="COMGÁS" sheetId="8" r:id="rId9"/>
    <sheet name="COMPASS CONSOLIDADO" sheetId="53" r:id="rId10"/>
    <sheet name="MOOVE" sheetId="9" r:id="rId11"/>
    <sheet name="COSAN CORPORATIVO" sheetId="11" r:id="rId12"/>
    <sheet name="RADAR - OPERAÇÃO DESCONTINUADA" sheetId="10" state="hidden" r:id="rId13"/>
    <sheet name="DFC POR NEGÓCIO" sheetId="12" r:id="rId14"/>
    <sheet name="ENDIVIDAMENTO POR NEGÓCIO" sheetId="13" r:id="rId15"/>
  </sheets>
  <externalReferences>
    <externalReference r:id="rId16"/>
    <externalReference r:id="rId17"/>
    <externalReference r:id="rId18"/>
    <externalReference r:id="rId19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9" hidden="1">#REF!</definedName>
    <definedName name="__123Graph_A" localSheetId="14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X" localSheetId="9" hidden="1">#REF!</definedName>
    <definedName name="__123Graph_X" localSheetId="14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hidden="1">#REF!</definedName>
    <definedName name="__FDS_HYPERLINK_TOGGLE_STATE__" hidden="1">"ON"</definedName>
    <definedName name="__IntlFixup" hidden="1">TRUE</definedName>
    <definedName name="_Fill" localSheetId="9" hidden="1">#REF!</definedName>
    <definedName name="_Fill" localSheetId="14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hidden="1">#REF!</definedName>
    <definedName name="_Key1" localSheetId="9" hidden="1">#REF!</definedName>
    <definedName name="_Key1" localSheetId="14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9" hidden="1">#REF!</definedName>
    <definedName name="_Key2" localSheetId="14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hidden="1">#REF!</definedName>
    <definedName name="_Order1" hidden="1">0</definedName>
    <definedName name="_Order2" hidden="1">255</definedName>
    <definedName name="_Sort" localSheetId="9" hidden="1">#REF!</definedName>
    <definedName name="_Sort" localSheetId="14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hidden="1">#REF!</definedName>
    <definedName name="_Table1_In1" localSheetId="9" hidden="1">#REF!</definedName>
    <definedName name="_Table1_In1" localSheetId="14" hidden="1">#REF!</definedName>
    <definedName name="_Table1_In1" localSheetId="6" hidden="1">#REF!</definedName>
    <definedName name="_Table1_In1" localSheetId="5" hidden="1">#REF!</definedName>
    <definedName name="_Table1_In1" localSheetId="4" hidden="1">#REF!</definedName>
    <definedName name="_Table1_In1" hidden="1">#REF!</definedName>
    <definedName name="_Table2_In2" localSheetId="9" hidden="1">#REF!</definedName>
    <definedName name="_Table2_In2" localSheetId="14" hidden="1">#REF!</definedName>
    <definedName name="_Table2_In2" localSheetId="6" hidden="1">#REF!</definedName>
    <definedName name="_Table2_In2" localSheetId="5" hidden="1">#REF!</definedName>
    <definedName name="_Table2_In2" localSheetId="4" hidden="1">#REF!</definedName>
    <definedName name="_Table2_In2" hidden="1">#REF!</definedName>
    <definedName name="ACwvu.CATODO." localSheetId="9" hidden="1">#REF!</definedName>
    <definedName name="ACwvu.CATODO." localSheetId="6" hidden="1">#REF!</definedName>
    <definedName name="ACwvu.CATODO." localSheetId="5" hidden="1">#REF!</definedName>
    <definedName name="ACwvu.CATODO." localSheetId="4" hidden="1">#REF!</definedName>
    <definedName name="ACwvu.CATODO." hidden="1">#REF!</definedName>
    <definedName name="ACwvu.VERGALHÃO." localSheetId="9" hidden="1">#REF!</definedName>
    <definedName name="ACwvu.VERGALHÃO." localSheetId="6" hidden="1">#REF!</definedName>
    <definedName name="ACwvu.VERGALHÃO." localSheetId="5" hidden="1">#REF!</definedName>
    <definedName name="ACwvu.VERGALHÃO." localSheetId="4" hidden="1">#REF!</definedName>
    <definedName name="ACwvu.VERGALHÃO." hidden="1">#REF!</definedName>
    <definedName name="anscount" hidden="1">1</definedName>
    <definedName name="_xlnm.Print_Area" localSheetId="8">COMGÁS!$A$3:$A$97</definedName>
    <definedName name="_xlnm.Print_Area" localSheetId="9">'COMPASS CONSOLIDADO'!$A$3:$A$59</definedName>
    <definedName name="_xlnm.Print_Area" localSheetId="11">'COSAN CORPORATIVO'!$A$3:$A$64</definedName>
    <definedName name="_xlnm.Print_Area" localSheetId="1">'COSAN SA - IFRS'!$A$6:$A$37</definedName>
    <definedName name="_xlnm.Print_Area" localSheetId="2">'COSAN SA - PROFORMA'!$A$7:$A$40</definedName>
    <definedName name="_xlnm.Print_Area" localSheetId="0">MENU!$F$1:$J$40</definedName>
    <definedName name="_xlnm.Print_Area" localSheetId="10">MOOVE!$A$3:$A$65</definedName>
    <definedName name="_xlnm.Print_Area" localSheetId="12">'RADAR - OPERAÇÃO DESCONTINUADA'!$A$1:$A$65</definedName>
    <definedName name="_xlnm.Print_Area" localSheetId="6">'RAIZEN COMBUSTIVEIS ARGENTINA'!$A$3:$A$72</definedName>
    <definedName name="_xlnm.Print_Area" localSheetId="5">'RAIZEN COMBUSTIVEIS BR Contábil'!$F$11:$F$114</definedName>
    <definedName name="_xlnm.Print_Area" localSheetId="4">'RAIZEN COMBUSTIVEIS BRASIL'!$A$3:$A$91</definedName>
    <definedName name="_xlnm.Print_Area" localSheetId="3">'RAIZEN COMBUSTIVEIS CONSOLIDADO'!$A$1:$A$86</definedName>
    <definedName name="_xlnm.Print_Area" localSheetId="7">'RAIZEN ENERGIA'!$A$1:$A$152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9" hidden="1">#REF!</definedName>
    <definedName name="AS2StaticLS" localSheetId="14" hidden="1">#REF!</definedName>
    <definedName name="AS2StaticLS" localSheetId="6" hidden="1">#REF!</definedName>
    <definedName name="AS2StaticLS" localSheetId="5" hidden="1">#REF!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9" hidden="1">#REF!</definedName>
    <definedName name="AS2TickmarkLS" localSheetId="14" hidden="1">#REF!</definedName>
    <definedName name="AS2TickmarkLS" localSheetId="6" hidden="1">#REF!</definedName>
    <definedName name="AS2TickmarkLS" localSheetId="5" hidden="1">#REF!</definedName>
    <definedName name="AS2TickmarkLS" localSheetId="4" hidden="1">#REF!</definedName>
    <definedName name="AS2TickmarkLS" hidden="1">#REF!</definedName>
    <definedName name="AS2VersionLS" hidden="1">300</definedName>
    <definedName name="BalType" hidden="1">TRUE</definedName>
    <definedName name="BG_Del" hidden="1">15</definedName>
    <definedName name="BG_Ins" hidden="1">4</definedName>
    <definedName name="BG_Mod" hidden="1">6</definedName>
    <definedName name="CDMQRCSAN_BalanoCt_1">#REF!</definedName>
    <definedName name="CDMQRCSAN_DRECt_1">#REF!</definedName>
    <definedName name="CDMQRRI_CSANDRESegCs_1">#REF!</definedName>
    <definedName name="CDMQRRICSANBalSegCs_1">#REF!</definedName>
    <definedName name="CosanSAProformaPlanSegmento">'COSAN SA - PROFORMA'!$A$51:$BS$102</definedName>
    <definedName name="DividaLiquidaPlanSegmento">'ENDIVIDAMENTO POR NEGÓCIO'!$A$7:$AQ$91</definedName>
    <definedName name="dsd" hidden="1">"CAVD7SCWJ2AXAA0RJGKFLUFZV"</definedName>
    <definedName name="fjjashfja" localSheetId="9" hidden="1">#REF!</definedName>
    <definedName name="fjjashfja" localSheetId="14" hidden="1">#REF!</definedName>
    <definedName name="fjjashfja" localSheetId="6" hidden="1">#REF!</definedName>
    <definedName name="fjjashfja" localSheetId="5" hidden="1">#REF!</definedName>
    <definedName name="fjjashfja" localSheetId="4" hidden="1">#REF!</definedName>
    <definedName name="fjjashfja" hidden="1">#REF!</definedName>
    <definedName name="GrpAcct1" hidden="1">"5611"</definedName>
    <definedName name="GrpAcct2" hidden="1">"5612"</definedName>
    <definedName name="GrpLevel" hidden="1">2</definedName>
    <definedName name="HTML_CodePage" hidden="1">1252</definedName>
    <definedName name="HTML_Control" localSheetId="14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 hidden="1">[1]Lead!A1</definedName>
    <definedName name="kksksksksks" localSheetId="9" hidden="1">#REF!</definedName>
    <definedName name="kksksksksks" localSheetId="14" hidden="1">#REF!</definedName>
    <definedName name="kksksksksks" localSheetId="6" hidden="1">#REF!</definedName>
    <definedName name="kksksksksks" localSheetId="5" hidden="1">#REF!</definedName>
    <definedName name="kksksksksks" localSheetId="4" hidden="1">#REF!</definedName>
    <definedName name="kksksksksks" hidden="1">#REF!</definedName>
    <definedName name="Novo" localSheetId="9" hidden="1">#REF!</definedName>
    <definedName name="Novo" localSheetId="14" hidden="1">#REF!</definedName>
    <definedName name="Novo" localSheetId="6" hidden="1">#REF!</definedName>
    <definedName name="Novo" localSheetId="5" hidden="1">#REF!</definedName>
    <definedName name="Novo" localSheetId="4" hidden="1">#REF!</definedName>
    <definedName name="Novo" hidden="1">#REF!</definedName>
    <definedName name="NOVO_2" localSheetId="9" hidden="1">#REF!</definedName>
    <definedName name="NOVO_2" localSheetId="14" hidden="1">#REF!</definedName>
    <definedName name="NOVO_2" localSheetId="6" hidden="1">#REF!</definedName>
    <definedName name="NOVO_2" localSheetId="5" hidden="1">#REF!</definedName>
    <definedName name="NOVO_2" localSheetId="4" hidden="1">#REF!</definedName>
    <definedName name="NOVO_2" hidden="1">#REF!</definedName>
    <definedName name="NumofGrpAccts" hidden="1">2</definedName>
    <definedName name="OLE_LINK2" localSheetId="8">#REF!</definedName>
    <definedName name="OLE_LINK2" localSheetId="9">#REF!</definedName>
    <definedName name="PlanSegmentoComgas">COMGÁS!$A$7:$AU$97</definedName>
    <definedName name="PlanSegmentoCompass" localSheetId="9">'COMPASS CONSOLIDADO'!$A$7:$R$59</definedName>
    <definedName name="PlanSegmentoCosanConsolidado">'COSAN SA - IFRS'!$A$6:$AT$223</definedName>
    <definedName name="PlanSegmentoCosanCorporativo">'COSAN CORPORATIVO'!$A$7:$AT$64</definedName>
    <definedName name="PlanSegmentoMoove">MOOVE!$A$7:$AU$65</definedName>
    <definedName name="PlanSegmentoRaizenArgentina">'RAIZEN COMBUSTIVEIS ARGENTINA'!$A$7:$U$75</definedName>
    <definedName name="PlanSegmentoRaizenCombsBrasil">'RAIZEN COMBUSTIVEIS BRASIL'!$A$7:$AU$91</definedName>
    <definedName name="PlanSegmentoRaizenCombsConsol">'RAIZEN COMBUSTIVEIS CONSOLIDADO'!$A$5:$AT$89</definedName>
    <definedName name="PlanSegmentoRaízenEnergia">'RAIZEN ENERGIA'!$A$5:$AR$152</definedName>
    <definedName name="pp" localSheetId="9" hidden="1">#REF!</definedName>
    <definedName name="pp" localSheetId="14" hidden="1">#REF!</definedName>
    <definedName name="pp" localSheetId="6" hidden="1">#REF!</definedName>
    <definedName name="pp" localSheetId="5" hidden="1">#REF!</definedName>
    <definedName name="pp" localSheetId="4" hidden="1">#REF!</definedName>
    <definedName name="pp" hidden="1">#REF!</definedName>
    <definedName name="PUB_FileID" hidden="1">"L10003649.xls"</definedName>
    <definedName name="PUB_UserID" hidden="1">"MAYERX"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wvu.CATODO." localSheetId="9" hidden="1">#REF!,#REF!,#REF!,#REF!,#REF!,#REF!</definedName>
    <definedName name="Rwvu.CATODO." localSheetId="14" hidden="1">#REF!,#REF!,#REF!,#REF!,#REF!,#REF!</definedName>
    <definedName name="Rwvu.CATODO." localSheetId="6" hidden="1">#REF!,#REF!,#REF!,#REF!,#REF!,#REF!</definedName>
    <definedName name="Rwvu.CATODO." localSheetId="5" hidden="1">#REF!,#REF!,#REF!,#REF!,#REF!,#REF!</definedName>
    <definedName name="Rwvu.CATODO." localSheetId="4" hidden="1">#REF!,#REF!,#REF!,#REF!,#REF!,#REF!</definedName>
    <definedName name="Rwvu.CATODO." hidden="1">#REF!,#REF!,#REF!,#REF!,#REF!,#REF!</definedName>
    <definedName name="Rwvu.VERGALHÃO." localSheetId="9" hidden="1">#REF!,#REF!,#REF!,#REF!,#REF!,#REF!</definedName>
    <definedName name="Rwvu.VERGALHÃO." localSheetId="14" hidden="1">#REF!,#REF!,#REF!,#REF!,#REF!,#REF!</definedName>
    <definedName name="Rwvu.VERGALHÃO." localSheetId="6" hidden="1">#REF!,#REF!,#REF!,#REF!,#REF!,#REF!</definedName>
    <definedName name="Rwvu.VERGALHÃO." localSheetId="5" hidden="1">#REF!,#REF!,#REF!,#REF!,#REF!,#REF!</definedName>
    <definedName name="Rwvu.VERGALHÃO." localSheetId="4" hidden="1">#REF!,#REF!,#REF!,#REF!,#REF!,#REF!</definedName>
    <definedName name="Rwvu.VERGALHÃO." hidden="1">#REF!,#REF!,#REF!,#REF!,#REF!,#REF!</definedName>
    <definedName name="sa2s" localSheetId="9" hidden="1">#REF!</definedName>
    <definedName name="sa2s" localSheetId="14" hidden="1">#REF!</definedName>
    <definedName name="sa2s" localSheetId="6" hidden="1">#REF!</definedName>
    <definedName name="sa2s" localSheetId="5" hidden="1">#REF!</definedName>
    <definedName name="sa2s" localSheetId="4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9" hidden="1">#REF!</definedName>
    <definedName name="sdasdas" localSheetId="14" hidden="1">#REF!</definedName>
    <definedName name="sdasdas" localSheetId="6" hidden="1">#REF!</definedName>
    <definedName name="sdasdas" localSheetId="5" hidden="1">#REF!</definedName>
    <definedName name="sdasdas" localSheetId="4" hidden="1">#REF!</definedName>
    <definedName name="sdasdas" hidden="1">#REF!</definedName>
    <definedName name="solver_adj" localSheetId="9" hidden="1">#REF!,#REF!</definedName>
    <definedName name="solver_adj" localSheetId="14" hidden="1">#REF!,#REF!</definedName>
    <definedName name="solver_adj" localSheetId="6" hidden="1">#REF!,#REF!</definedName>
    <definedName name="solver_adj" localSheetId="5" hidden="1">#REF!,#REF!</definedName>
    <definedName name="solver_adj" localSheetId="4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9" hidden="1">#REF!</definedName>
    <definedName name="solver_opt" localSheetId="14" hidden="1">#REF!</definedName>
    <definedName name="solver_opt" localSheetId="6" hidden="1">#REF!</definedName>
    <definedName name="solver_opt" localSheetId="5" hidden="1">#REF!</definedName>
    <definedName name="solver_opt" localSheetId="4" hidden="1">#REF!</definedName>
    <definedName name="solver_opt" hidden="1">#REF!</definedName>
    <definedName name="solver_typ" hidden="1">1</definedName>
    <definedName name="solver_val" hidden="1">0</definedName>
    <definedName name="Swvu.CATODO." localSheetId="9" hidden="1">#REF!</definedName>
    <definedName name="Swvu.CATODO." localSheetId="14" hidden="1">#REF!</definedName>
    <definedName name="Swvu.CATODO." localSheetId="6" hidden="1">#REF!</definedName>
    <definedName name="Swvu.CATODO." localSheetId="5" hidden="1">#REF!</definedName>
    <definedName name="Swvu.CATODO." localSheetId="4" hidden="1">#REF!</definedName>
    <definedName name="Swvu.CATODO." hidden="1">#REF!</definedName>
    <definedName name="Swvu.VERGALHÃO." localSheetId="9" hidden="1">#REF!</definedName>
    <definedName name="Swvu.VERGALHÃO." localSheetId="6" hidden="1">#REF!</definedName>
    <definedName name="Swvu.VERGALHÃO." localSheetId="5" hidden="1">#REF!</definedName>
    <definedName name="Swvu.VERGALHÃO." localSheetId="4" hidden="1">#REF!</definedName>
    <definedName name="Swvu.VERGALHÃO." hidden="1">#REF!</definedName>
    <definedName name="TBdbName" hidden="1">"88D5BF544BE111D2B8C5006097494125.mdb"</definedName>
    <definedName name="TextRefCopyRangeCount" hidden="1">68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XREF_COLUMN_1" localSheetId="9" hidden="1">#REF!</definedName>
    <definedName name="XREF_COLUMN_1" localSheetId="14" hidden="1">#REF!</definedName>
    <definedName name="XREF_COLUMN_1" localSheetId="6" hidden="1">#REF!</definedName>
    <definedName name="XREF_COLUMN_1" localSheetId="5" hidden="1">#REF!</definedName>
    <definedName name="XREF_COLUMN_1" localSheetId="4" hidden="1">#REF!</definedName>
    <definedName name="XREF_COLUMN_1" hidden="1">#REF!</definedName>
    <definedName name="XREF_COLUMN_10" localSheetId="9" hidden="1">#REF!</definedName>
    <definedName name="XREF_COLUMN_10" localSheetId="14" hidden="1">#REF!</definedName>
    <definedName name="XREF_COLUMN_10" localSheetId="6" hidden="1">#REF!</definedName>
    <definedName name="XREF_COLUMN_10" localSheetId="5" hidden="1">#REF!</definedName>
    <definedName name="XREF_COLUMN_10" localSheetId="4" hidden="1">#REF!</definedName>
    <definedName name="XREF_COLUMN_10" hidden="1">#REF!</definedName>
    <definedName name="XREF_COLUMN_11" localSheetId="9" hidden="1">#REF!</definedName>
    <definedName name="XREF_COLUMN_11" localSheetId="14" hidden="1">#REF!</definedName>
    <definedName name="XREF_COLUMN_11" localSheetId="6" hidden="1">#REF!</definedName>
    <definedName name="XREF_COLUMN_11" localSheetId="5" hidden="1">#REF!</definedName>
    <definedName name="XREF_COLUMN_11" localSheetId="4" hidden="1">#REF!</definedName>
    <definedName name="XREF_COLUMN_11" hidden="1">#REF!</definedName>
    <definedName name="XREF_COLUMN_12" localSheetId="9" hidden="1">#REF!</definedName>
    <definedName name="XREF_COLUMN_12" localSheetId="14" hidden="1">#REF!</definedName>
    <definedName name="XREF_COLUMN_12" localSheetId="6" hidden="1">#REF!</definedName>
    <definedName name="XREF_COLUMN_12" localSheetId="5" hidden="1">#REF!</definedName>
    <definedName name="XREF_COLUMN_12" localSheetId="4" hidden="1">#REF!</definedName>
    <definedName name="XREF_COLUMN_12" hidden="1">#REF!</definedName>
    <definedName name="XREF_COLUMN_13" localSheetId="9" hidden="1">#REF!</definedName>
    <definedName name="XREF_COLUMN_13" localSheetId="14" hidden="1">#REF!</definedName>
    <definedName name="XREF_COLUMN_13" localSheetId="6" hidden="1">#REF!</definedName>
    <definedName name="XREF_COLUMN_13" localSheetId="5" hidden="1">#REF!</definedName>
    <definedName name="XREF_COLUMN_13" localSheetId="4" hidden="1">#REF!</definedName>
    <definedName name="XREF_COLUMN_13" hidden="1">#REF!</definedName>
    <definedName name="XREF_COLUMN_14" localSheetId="9" hidden="1">#REF!</definedName>
    <definedName name="XREF_COLUMN_14" localSheetId="14" hidden="1">#REF!</definedName>
    <definedName name="XREF_COLUMN_14" localSheetId="6" hidden="1">#REF!</definedName>
    <definedName name="XREF_COLUMN_14" localSheetId="5" hidden="1">#REF!</definedName>
    <definedName name="XREF_COLUMN_14" localSheetId="4" hidden="1">#REF!</definedName>
    <definedName name="XREF_COLUMN_14" hidden="1">#REF!</definedName>
    <definedName name="XREF_COLUMN_15" localSheetId="9" hidden="1">#REF!</definedName>
    <definedName name="XREF_COLUMN_15" localSheetId="14" hidden="1">#REF!</definedName>
    <definedName name="XREF_COLUMN_15" localSheetId="6" hidden="1">#REF!</definedName>
    <definedName name="XREF_COLUMN_15" localSheetId="5" hidden="1">#REF!</definedName>
    <definedName name="XREF_COLUMN_15" localSheetId="4" hidden="1">#REF!</definedName>
    <definedName name="XREF_COLUMN_15" hidden="1">#REF!</definedName>
    <definedName name="XREF_COLUMN_16" localSheetId="9" hidden="1">#REF!</definedName>
    <definedName name="XREF_COLUMN_16" localSheetId="6" hidden="1">#REF!</definedName>
    <definedName name="XREF_COLUMN_16" localSheetId="5" hidden="1">#REF!</definedName>
    <definedName name="XREF_COLUMN_16" localSheetId="4" hidden="1">#REF!</definedName>
    <definedName name="XREF_COLUMN_16" hidden="1">#REF!</definedName>
    <definedName name="XREF_COLUMN_17" localSheetId="9" hidden="1">#REF!</definedName>
    <definedName name="XREF_COLUMN_17" localSheetId="6" hidden="1">#REF!</definedName>
    <definedName name="XREF_COLUMN_17" localSheetId="5" hidden="1">#REF!</definedName>
    <definedName name="XREF_COLUMN_17" localSheetId="4" hidden="1">#REF!</definedName>
    <definedName name="XREF_COLUMN_17" hidden="1">#REF!</definedName>
    <definedName name="XREF_COLUMN_18" localSheetId="9" hidden="1">#REF!</definedName>
    <definedName name="XREF_COLUMN_18" localSheetId="6" hidden="1">#REF!</definedName>
    <definedName name="XREF_COLUMN_18" localSheetId="5" hidden="1">#REF!</definedName>
    <definedName name="XREF_COLUMN_18" localSheetId="4" hidden="1">#REF!</definedName>
    <definedName name="XREF_COLUMN_18" hidden="1">#REF!</definedName>
    <definedName name="XREF_COLUMN_19" localSheetId="9" hidden="1">#REF!</definedName>
    <definedName name="XREF_COLUMN_19" localSheetId="6" hidden="1">#REF!</definedName>
    <definedName name="XREF_COLUMN_19" localSheetId="5" hidden="1">#REF!</definedName>
    <definedName name="XREF_COLUMN_19" localSheetId="4" hidden="1">#REF!</definedName>
    <definedName name="XREF_COLUMN_19" hidden="1">#REF!</definedName>
    <definedName name="XREF_COLUMN_2" localSheetId="9" hidden="1">#REF!</definedName>
    <definedName name="XREF_COLUMN_2" localSheetId="14" hidden="1">#REF!</definedName>
    <definedName name="XREF_COLUMN_2" localSheetId="6" hidden="1">#REF!</definedName>
    <definedName name="XREF_COLUMN_2" localSheetId="5" hidden="1">#REF!</definedName>
    <definedName name="XREF_COLUMN_2" localSheetId="4" hidden="1">#REF!</definedName>
    <definedName name="XREF_COLUMN_2" hidden="1">#REF!</definedName>
    <definedName name="XREF_COLUMN_20" localSheetId="9" hidden="1">#REF!</definedName>
    <definedName name="XREF_COLUMN_20" localSheetId="14" hidden="1">#REF!</definedName>
    <definedName name="XREF_COLUMN_20" localSheetId="6" hidden="1">#REF!</definedName>
    <definedName name="XREF_COLUMN_20" localSheetId="5" hidden="1">#REF!</definedName>
    <definedName name="XREF_COLUMN_20" localSheetId="4" hidden="1">#REF!</definedName>
    <definedName name="XREF_COLUMN_20" hidden="1">#REF!</definedName>
    <definedName name="XREF_COLUMN_21" localSheetId="9" hidden="1">#REF!</definedName>
    <definedName name="XREF_COLUMN_21" localSheetId="14" hidden="1">#REF!</definedName>
    <definedName name="XREF_COLUMN_21" localSheetId="6" hidden="1">#REF!</definedName>
    <definedName name="XREF_COLUMN_21" localSheetId="5" hidden="1">#REF!</definedName>
    <definedName name="XREF_COLUMN_21" localSheetId="4" hidden="1">#REF!</definedName>
    <definedName name="XREF_COLUMN_21" hidden="1">#REF!</definedName>
    <definedName name="XREF_COLUMN_3" localSheetId="9" hidden="1">#REF!</definedName>
    <definedName name="XREF_COLUMN_3" localSheetId="14" hidden="1">#REF!</definedName>
    <definedName name="XREF_COLUMN_3" localSheetId="6" hidden="1">#REF!</definedName>
    <definedName name="XREF_COLUMN_3" localSheetId="5" hidden="1">#REF!</definedName>
    <definedName name="XREF_COLUMN_3" localSheetId="4" hidden="1">#REF!</definedName>
    <definedName name="XREF_COLUMN_3" hidden="1">#REF!</definedName>
    <definedName name="XREF_COLUMN_4" localSheetId="9" hidden="1">#REF!</definedName>
    <definedName name="XREF_COLUMN_4" localSheetId="14" hidden="1">#REF!</definedName>
    <definedName name="XREF_COLUMN_4" localSheetId="6" hidden="1">#REF!</definedName>
    <definedName name="XREF_COLUMN_4" localSheetId="5" hidden="1">#REF!</definedName>
    <definedName name="XREF_COLUMN_4" localSheetId="4" hidden="1">#REF!</definedName>
    <definedName name="XREF_COLUMN_4" hidden="1">#REF!</definedName>
    <definedName name="XREF_COLUMN_5" localSheetId="9" hidden="1">#REF!</definedName>
    <definedName name="XREF_COLUMN_5" localSheetId="14" hidden="1">#REF!</definedName>
    <definedName name="XREF_COLUMN_5" localSheetId="6" hidden="1">#REF!</definedName>
    <definedName name="XREF_COLUMN_5" localSheetId="5" hidden="1">#REF!</definedName>
    <definedName name="XREF_COLUMN_5" localSheetId="4" hidden="1">#REF!</definedName>
    <definedName name="XREF_COLUMN_5" hidden="1">#REF!</definedName>
    <definedName name="XREF_COLUMN_6" localSheetId="9" hidden="1">#REF!</definedName>
    <definedName name="XREF_COLUMN_6" localSheetId="14" hidden="1">#REF!</definedName>
    <definedName name="XREF_COLUMN_6" localSheetId="6" hidden="1">#REF!</definedName>
    <definedName name="XREF_COLUMN_6" localSheetId="5" hidden="1">#REF!</definedName>
    <definedName name="XREF_COLUMN_6" localSheetId="4" hidden="1">#REF!</definedName>
    <definedName name="XREF_COLUMN_6" hidden="1">#REF!</definedName>
    <definedName name="XREF_COLUMN_7" localSheetId="9" hidden="1">#REF!</definedName>
    <definedName name="XREF_COLUMN_7" localSheetId="6" hidden="1">#REF!</definedName>
    <definedName name="XREF_COLUMN_7" localSheetId="5" hidden="1">#REF!</definedName>
    <definedName name="XREF_COLUMN_7" localSheetId="4" hidden="1">#REF!</definedName>
    <definedName name="XREF_COLUMN_7" hidden="1">#REF!</definedName>
    <definedName name="XREF_COLUMN_8" localSheetId="9" hidden="1">#REF!</definedName>
    <definedName name="XREF_COLUMN_8" localSheetId="14" hidden="1">#REF!</definedName>
    <definedName name="XREF_COLUMN_8" localSheetId="6" hidden="1">#REF!</definedName>
    <definedName name="XREF_COLUMN_8" localSheetId="5" hidden="1">#REF!</definedName>
    <definedName name="XREF_COLUMN_8" localSheetId="4" hidden="1">#REF!</definedName>
    <definedName name="XREF_COLUMN_8" hidden="1">#REF!</definedName>
    <definedName name="XREF_COLUMN_9" localSheetId="9" hidden="1">#REF!</definedName>
    <definedName name="XREF_COLUMN_9" localSheetId="14" hidden="1">#REF!</definedName>
    <definedName name="XREF_COLUMN_9" localSheetId="6" hidden="1">#REF!</definedName>
    <definedName name="XREF_COLUMN_9" localSheetId="5" hidden="1">#REF!</definedName>
    <definedName name="XREF_COLUMN_9" localSheetId="4" hidden="1">#REF!</definedName>
    <definedName name="XREF_COLUMN_9" hidden="1">#REF!</definedName>
    <definedName name="XRefActiveRow" localSheetId="9" hidden="1">#REF!</definedName>
    <definedName name="XRefActiveRow" localSheetId="14" hidden="1">#REF!</definedName>
    <definedName name="XRefActiveRow" localSheetId="6" hidden="1">#REF!</definedName>
    <definedName name="XRefActiveRow" localSheetId="5" hidden="1">#REF!</definedName>
    <definedName name="XRefActiveRow" localSheetId="4" hidden="1">#REF!</definedName>
    <definedName name="XRefActiveRow" hidden="1">#REF!</definedName>
    <definedName name="XRefColumnsCount" hidden="1">1</definedName>
    <definedName name="XRefCopy1" localSheetId="9" hidden="1">#REF!</definedName>
    <definedName name="XRefCopy1" localSheetId="14" hidden="1">#REF!</definedName>
    <definedName name="XRefCopy1" localSheetId="6" hidden="1">#REF!</definedName>
    <definedName name="XRefCopy1" localSheetId="5" hidden="1">#REF!</definedName>
    <definedName name="XRefCopy1" localSheetId="4" hidden="1">#REF!</definedName>
    <definedName name="XRefCopy1" hidden="1">#REF!</definedName>
    <definedName name="XRefCopy10" localSheetId="9" hidden="1">#REF!</definedName>
    <definedName name="XRefCopy10" localSheetId="14" hidden="1">#REF!</definedName>
    <definedName name="XRefCopy10" localSheetId="6" hidden="1">#REF!</definedName>
    <definedName name="XRefCopy10" localSheetId="5" hidden="1">#REF!</definedName>
    <definedName name="XRefCopy10" localSheetId="4" hidden="1">#REF!</definedName>
    <definedName name="XRefCopy10" hidden="1">#REF!</definedName>
    <definedName name="XRefCopy10Row" localSheetId="9" hidden="1">#REF!</definedName>
    <definedName name="XRefCopy10Row" localSheetId="14" hidden="1">#REF!</definedName>
    <definedName name="XRefCopy10Row" localSheetId="6" hidden="1">#REF!</definedName>
    <definedName name="XRefCopy10Row" localSheetId="5" hidden="1">#REF!</definedName>
    <definedName name="XRefCopy10Row" localSheetId="4" hidden="1">#REF!</definedName>
    <definedName name="XRefCopy10Row" hidden="1">#REF!</definedName>
    <definedName name="XRefCopy11" localSheetId="9" hidden="1">#REF!</definedName>
    <definedName name="XRefCopy11" localSheetId="6" hidden="1">#REF!</definedName>
    <definedName name="XRefCopy11" localSheetId="5" hidden="1">#REF!</definedName>
    <definedName name="XRefCopy11" localSheetId="4" hidden="1">#REF!</definedName>
    <definedName name="XRefCopy11" hidden="1">#REF!</definedName>
    <definedName name="XRefCopy11Row" localSheetId="9" hidden="1">#REF!</definedName>
    <definedName name="XRefCopy11Row" localSheetId="6" hidden="1">#REF!</definedName>
    <definedName name="XRefCopy11Row" localSheetId="5" hidden="1">#REF!</definedName>
    <definedName name="XRefCopy11Row" localSheetId="4" hidden="1">#REF!</definedName>
    <definedName name="XRefCopy11Row" hidden="1">#REF!</definedName>
    <definedName name="XRefCopy12" hidden="1">'[2]Emprestimos 102003 {ppc}'!$X$57</definedName>
    <definedName name="XRefCopy12Row" localSheetId="9" hidden="1">#REF!</definedName>
    <definedName name="XRefCopy12Row" localSheetId="14" hidden="1">#REF!</definedName>
    <definedName name="XRefCopy12Row" localSheetId="6" hidden="1">#REF!</definedName>
    <definedName name="XRefCopy12Row" localSheetId="5" hidden="1">#REF!</definedName>
    <definedName name="XRefCopy12Row" localSheetId="4" hidden="1">#REF!</definedName>
    <definedName name="XRefCopy12Row" hidden="1">#REF!</definedName>
    <definedName name="XRefCopy13" localSheetId="9" hidden="1">#REF!</definedName>
    <definedName name="XRefCopy13" localSheetId="14" hidden="1">#REF!</definedName>
    <definedName name="XRefCopy13" localSheetId="6" hidden="1">#REF!</definedName>
    <definedName name="XRefCopy13" localSheetId="5" hidden="1">#REF!</definedName>
    <definedName name="XRefCopy13" localSheetId="4" hidden="1">#REF!</definedName>
    <definedName name="XRefCopy13" hidden="1">#REF!</definedName>
    <definedName name="XRefCopy13Row" localSheetId="9" hidden="1">#REF!</definedName>
    <definedName name="XRefCopy13Row" localSheetId="14" hidden="1">#REF!</definedName>
    <definedName name="XRefCopy13Row" localSheetId="6" hidden="1">#REF!</definedName>
    <definedName name="XRefCopy13Row" localSheetId="5" hidden="1">#REF!</definedName>
    <definedName name="XRefCopy13Row" localSheetId="4" hidden="1">#REF!</definedName>
    <definedName name="XRefCopy13Row" hidden="1">#REF!</definedName>
    <definedName name="XRefCopy14" localSheetId="9" hidden="1">#REF!</definedName>
    <definedName name="XRefCopy14" localSheetId="14" hidden="1">#REF!</definedName>
    <definedName name="XRefCopy14" localSheetId="6" hidden="1">#REF!</definedName>
    <definedName name="XRefCopy14" localSheetId="5" hidden="1">#REF!</definedName>
    <definedName name="XRefCopy14" localSheetId="4" hidden="1">#REF!</definedName>
    <definedName name="XRefCopy14" hidden="1">#REF!</definedName>
    <definedName name="XRefCopy14Row" localSheetId="9" hidden="1">#REF!</definedName>
    <definedName name="XRefCopy14Row" localSheetId="14" hidden="1">#REF!</definedName>
    <definedName name="XRefCopy14Row" localSheetId="6" hidden="1">#REF!</definedName>
    <definedName name="XRefCopy14Row" localSheetId="5" hidden="1">#REF!</definedName>
    <definedName name="XRefCopy14Row" localSheetId="4" hidden="1">#REF!</definedName>
    <definedName name="XRefCopy14Row" hidden="1">#REF!</definedName>
    <definedName name="XRefCopy15" localSheetId="9" hidden="1">#REF!</definedName>
    <definedName name="XRefCopy15" localSheetId="14" hidden="1">#REF!</definedName>
    <definedName name="XRefCopy15" localSheetId="6" hidden="1">#REF!</definedName>
    <definedName name="XRefCopy15" localSheetId="5" hidden="1">#REF!</definedName>
    <definedName name="XRefCopy15" localSheetId="4" hidden="1">#REF!</definedName>
    <definedName name="XRefCopy15" hidden="1">#REF!</definedName>
    <definedName name="XRefCopy15Row" localSheetId="9" hidden="1">#REF!</definedName>
    <definedName name="XRefCopy15Row" localSheetId="14" hidden="1">#REF!</definedName>
    <definedName name="XRefCopy15Row" localSheetId="6" hidden="1">#REF!</definedName>
    <definedName name="XRefCopy15Row" localSheetId="5" hidden="1">#REF!</definedName>
    <definedName name="XRefCopy15Row" localSheetId="4" hidden="1">#REF!</definedName>
    <definedName name="XRefCopy15Row" hidden="1">#REF!</definedName>
    <definedName name="XRefCopy16" localSheetId="9" hidden="1">#REF!</definedName>
    <definedName name="XRefCopy16" localSheetId="14" hidden="1">#REF!</definedName>
    <definedName name="XRefCopy16" localSheetId="6" hidden="1">#REF!</definedName>
    <definedName name="XRefCopy16" localSheetId="5" hidden="1">#REF!</definedName>
    <definedName name="XRefCopy16" localSheetId="4" hidden="1">#REF!</definedName>
    <definedName name="XRefCopy16" hidden="1">#REF!</definedName>
    <definedName name="XRefCopy16Row" localSheetId="9" hidden="1">#REF!</definedName>
    <definedName name="XRefCopy16Row" localSheetId="14" hidden="1">#REF!</definedName>
    <definedName name="XRefCopy16Row" localSheetId="6" hidden="1">#REF!</definedName>
    <definedName name="XRefCopy16Row" localSheetId="5" hidden="1">#REF!</definedName>
    <definedName name="XRefCopy16Row" localSheetId="4" hidden="1">#REF!</definedName>
    <definedName name="XRefCopy16Row" hidden="1">#REF!</definedName>
    <definedName name="XRefCopy17" localSheetId="9" hidden="1">#REF!</definedName>
    <definedName name="XRefCopy17" localSheetId="14" hidden="1">#REF!</definedName>
    <definedName name="XRefCopy17" localSheetId="6" hidden="1">#REF!</definedName>
    <definedName name="XRefCopy17" localSheetId="5" hidden="1">#REF!</definedName>
    <definedName name="XRefCopy17" localSheetId="4" hidden="1">#REF!</definedName>
    <definedName name="XRefCopy17" hidden="1">#REF!</definedName>
    <definedName name="XRefCopy17Row" localSheetId="9" hidden="1">#REF!</definedName>
    <definedName name="XRefCopy17Row" localSheetId="14" hidden="1">#REF!</definedName>
    <definedName name="XRefCopy17Row" localSheetId="6" hidden="1">#REF!</definedName>
    <definedName name="XRefCopy17Row" localSheetId="5" hidden="1">#REF!</definedName>
    <definedName name="XRefCopy17Row" localSheetId="4" hidden="1">#REF!</definedName>
    <definedName name="XRefCopy17Row" hidden="1">#REF!</definedName>
    <definedName name="XRefCopy18" localSheetId="9" hidden="1">#REF!</definedName>
    <definedName name="XRefCopy18" localSheetId="14" hidden="1">#REF!</definedName>
    <definedName name="XRefCopy18" localSheetId="6" hidden="1">#REF!</definedName>
    <definedName name="XRefCopy18" localSheetId="5" hidden="1">#REF!</definedName>
    <definedName name="XRefCopy18" localSheetId="4" hidden="1">#REF!</definedName>
    <definedName name="XRefCopy18" hidden="1">#REF!</definedName>
    <definedName name="XRefCopy18Row" localSheetId="9" hidden="1">#REF!</definedName>
    <definedName name="XRefCopy18Row" localSheetId="14" hidden="1">#REF!</definedName>
    <definedName name="XRefCopy18Row" localSheetId="6" hidden="1">#REF!</definedName>
    <definedName name="XRefCopy18Row" localSheetId="5" hidden="1">#REF!</definedName>
    <definedName name="XRefCopy18Row" localSheetId="4" hidden="1">#REF!</definedName>
    <definedName name="XRefCopy18Row" hidden="1">#REF!</definedName>
    <definedName name="XRefCopy19" localSheetId="9" hidden="1">#REF!</definedName>
    <definedName name="XRefCopy19" localSheetId="14" hidden="1">#REF!</definedName>
    <definedName name="XRefCopy19" localSheetId="6" hidden="1">#REF!</definedName>
    <definedName name="XRefCopy19" localSheetId="5" hidden="1">#REF!</definedName>
    <definedName name="XRefCopy19" localSheetId="4" hidden="1">#REF!</definedName>
    <definedName name="XRefCopy19" hidden="1">#REF!</definedName>
    <definedName name="XRefCopy19Row" localSheetId="9" hidden="1">#REF!</definedName>
    <definedName name="XRefCopy19Row" localSheetId="14" hidden="1">#REF!</definedName>
    <definedName name="XRefCopy19Row" localSheetId="6" hidden="1">#REF!</definedName>
    <definedName name="XRefCopy19Row" localSheetId="5" hidden="1">#REF!</definedName>
    <definedName name="XRefCopy19Row" localSheetId="4" hidden="1">#REF!</definedName>
    <definedName name="XRefCopy19Row" hidden="1">#REF!</definedName>
    <definedName name="XRefCopy1Row" hidden="1">[3]XREF!$A$2:$IV$2</definedName>
    <definedName name="XRefCopy2" localSheetId="9" hidden="1">#REF!</definedName>
    <definedName name="XRefCopy2" localSheetId="14" hidden="1">#REF!</definedName>
    <definedName name="XRefCopy2" localSheetId="6" hidden="1">#REF!</definedName>
    <definedName name="XRefCopy2" localSheetId="5" hidden="1">#REF!</definedName>
    <definedName name="XRefCopy2" localSheetId="4" hidden="1">#REF!</definedName>
    <definedName name="XRefCopy2" hidden="1">#REF!</definedName>
    <definedName name="XRefCopy20" localSheetId="9" hidden="1">#REF!</definedName>
    <definedName name="XRefCopy20" localSheetId="14" hidden="1">#REF!</definedName>
    <definedName name="XRefCopy20" localSheetId="6" hidden="1">#REF!</definedName>
    <definedName name="XRefCopy20" localSheetId="5" hidden="1">#REF!</definedName>
    <definedName name="XRefCopy20" localSheetId="4" hidden="1">#REF!</definedName>
    <definedName name="XRefCopy20" hidden="1">#REF!</definedName>
    <definedName name="XRefCopy20Row" localSheetId="9" hidden="1">#REF!</definedName>
    <definedName name="XRefCopy20Row" localSheetId="14" hidden="1">#REF!</definedName>
    <definedName name="XRefCopy20Row" localSheetId="6" hidden="1">#REF!</definedName>
    <definedName name="XRefCopy20Row" localSheetId="5" hidden="1">#REF!</definedName>
    <definedName name="XRefCopy20Row" localSheetId="4" hidden="1">#REF!</definedName>
    <definedName name="XRefCopy20Row" hidden="1">#REF!</definedName>
    <definedName name="XRefCopy21" localSheetId="9" hidden="1">#REF!</definedName>
    <definedName name="XRefCopy21" localSheetId="6" hidden="1">#REF!</definedName>
    <definedName name="XRefCopy21" localSheetId="5" hidden="1">#REF!</definedName>
    <definedName name="XRefCopy21" localSheetId="4" hidden="1">#REF!</definedName>
    <definedName name="XRefCopy21" hidden="1">#REF!</definedName>
    <definedName name="XRefCopy21Row" localSheetId="9" hidden="1">#REF!</definedName>
    <definedName name="XRefCopy21Row" localSheetId="6" hidden="1">#REF!</definedName>
    <definedName name="XRefCopy21Row" localSheetId="5" hidden="1">#REF!</definedName>
    <definedName name="XRefCopy21Row" localSheetId="4" hidden="1">#REF!</definedName>
    <definedName name="XRefCopy21Row" hidden="1">#REF!</definedName>
    <definedName name="XRefCopy22" localSheetId="9" hidden="1">#REF!</definedName>
    <definedName name="XRefCopy22" localSheetId="6" hidden="1">#REF!</definedName>
    <definedName name="XRefCopy22" localSheetId="5" hidden="1">#REF!</definedName>
    <definedName name="XRefCopy22" localSheetId="4" hidden="1">#REF!</definedName>
    <definedName name="XRefCopy22" hidden="1">#REF!</definedName>
    <definedName name="XRefCopy22Row" localSheetId="9" hidden="1">#REF!</definedName>
    <definedName name="XRefCopy22Row" localSheetId="6" hidden="1">#REF!</definedName>
    <definedName name="XRefCopy22Row" localSheetId="5" hidden="1">#REF!</definedName>
    <definedName name="XRefCopy22Row" localSheetId="4" hidden="1">#REF!</definedName>
    <definedName name="XRefCopy22Row" hidden="1">#REF!</definedName>
    <definedName name="XRefCopy23" localSheetId="9" hidden="1">#REF!</definedName>
    <definedName name="XRefCopy23" localSheetId="6" hidden="1">#REF!</definedName>
    <definedName name="XRefCopy23" localSheetId="5" hidden="1">#REF!</definedName>
    <definedName name="XRefCopy23" localSheetId="4" hidden="1">#REF!</definedName>
    <definedName name="XRefCopy23" hidden="1">#REF!</definedName>
    <definedName name="XRefCopy23Row" localSheetId="9" hidden="1">#REF!</definedName>
    <definedName name="XRefCopy23Row" localSheetId="6" hidden="1">#REF!</definedName>
    <definedName name="XRefCopy23Row" localSheetId="5" hidden="1">#REF!</definedName>
    <definedName name="XRefCopy23Row" localSheetId="4" hidden="1">#REF!</definedName>
    <definedName name="XRefCopy23Row" hidden="1">#REF!</definedName>
    <definedName name="XRefCopy24" localSheetId="9" hidden="1">#REF!</definedName>
    <definedName name="XRefCopy24" localSheetId="6" hidden="1">#REF!</definedName>
    <definedName name="XRefCopy24" localSheetId="5" hidden="1">#REF!</definedName>
    <definedName name="XRefCopy24" localSheetId="4" hidden="1">#REF!</definedName>
    <definedName name="XRefCopy24" hidden="1">#REF!</definedName>
    <definedName name="XRefCopy24Row" localSheetId="9" hidden="1">#REF!</definedName>
    <definedName name="XRefCopy24Row" localSheetId="6" hidden="1">#REF!</definedName>
    <definedName name="XRefCopy24Row" localSheetId="5" hidden="1">#REF!</definedName>
    <definedName name="XRefCopy24Row" localSheetId="4" hidden="1">#REF!</definedName>
    <definedName name="XRefCopy24Row" hidden="1">#REF!</definedName>
    <definedName name="XRefCopy25" localSheetId="9" hidden="1">#REF!</definedName>
    <definedName name="XRefCopy25" localSheetId="6" hidden="1">#REF!</definedName>
    <definedName name="XRefCopy25" localSheetId="5" hidden="1">#REF!</definedName>
    <definedName name="XRefCopy25" localSheetId="4" hidden="1">#REF!</definedName>
    <definedName name="XRefCopy25" hidden="1">#REF!</definedName>
    <definedName name="XRefCopy26" localSheetId="9" hidden="1">#REF!</definedName>
    <definedName name="XRefCopy26" localSheetId="6" hidden="1">#REF!</definedName>
    <definedName name="XRefCopy26" localSheetId="5" hidden="1">#REF!</definedName>
    <definedName name="XRefCopy26" localSheetId="4" hidden="1">#REF!</definedName>
    <definedName name="XRefCopy26" hidden="1">#REF!</definedName>
    <definedName name="XRefCopy27" localSheetId="9" hidden="1">#REF!</definedName>
    <definedName name="XRefCopy27" localSheetId="6" hidden="1">#REF!</definedName>
    <definedName name="XRefCopy27" localSheetId="5" hidden="1">#REF!</definedName>
    <definedName name="XRefCopy27" localSheetId="4" hidden="1">#REF!</definedName>
    <definedName name="XRefCopy27" hidden="1">#REF!</definedName>
    <definedName name="XRefCopy28" localSheetId="9" hidden="1">#REF!</definedName>
    <definedName name="XRefCopy28" localSheetId="6" hidden="1">#REF!</definedName>
    <definedName name="XRefCopy28" localSheetId="5" hidden="1">#REF!</definedName>
    <definedName name="XRefCopy28" localSheetId="4" hidden="1">#REF!</definedName>
    <definedName name="XRefCopy28" hidden="1">#REF!</definedName>
    <definedName name="XRefCopy29" localSheetId="9" hidden="1">#REF!</definedName>
    <definedName name="XRefCopy29" localSheetId="6" hidden="1">#REF!</definedName>
    <definedName name="XRefCopy29" localSheetId="5" hidden="1">#REF!</definedName>
    <definedName name="XRefCopy29" localSheetId="4" hidden="1">#REF!</definedName>
    <definedName name="XRefCopy29" hidden="1">#REF!</definedName>
    <definedName name="XRefCopy2Row" hidden="1">[3]XREF!$A$4:$IV$4</definedName>
    <definedName name="XRefCopy3" localSheetId="9" hidden="1">#REF!</definedName>
    <definedName name="XRefCopy3" localSheetId="14" hidden="1">#REF!</definedName>
    <definedName name="XRefCopy3" localSheetId="6" hidden="1">#REF!</definedName>
    <definedName name="XRefCopy3" localSheetId="5" hidden="1">#REF!</definedName>
    <definedName name="XRefCopy3" localSheetId="4" hidden="1">#REF!</definedName>
    <definedName name="XRefCopy3" hidden="1">#REF!</definedName>
    <definedName name="XRefCopy30" localSheetId="9" hidden="1">#REF!</definedName>
    <definedName name="XRefCopy30" localSheetId="14" hidden="1">#REF!</definedName>
    <definedName name="XRefCopy30" localSheetId="6" hidden="1">#REF!</definedName>
    <definedName name="XRefCopy30" localSheetId="5" hidden="1">#REF!</definedName>
    <definedName name="XRefCopy30" localSheetId="4" hidden="1">#REF!</definedName>
    <definedName name="XRefCopy30" hidden="1">#REF!</definedName>
    <definedName name="XRefCopy31" localSheetId="9" hidden="1">#REF!</definedName>
    <definedName name="XRefCopy31" localSheetId="14" hidden="1">#REF!</definedName>
    <definedName name="XRefCopy31" localSheetId="6" hidden="1">#REF!</definedName>
    <definedName name="XRefCopy31" localSheetId="5" hidden="1">#REF!</definedName>
    <definedName name="XRefCopy31" localSheetId="4" hidden="1">#REF!</definedName>
    <definedName name="XRefCopy31" hidden="1">#REF!</definedName>
    <definedName name="XRefCopy32" localSheetId="9" hidden="1">#REF!</definedName>
    <definedName name="XRefCopy32" localSheetId="14" hidden="1">#REF!</definedName>
    <definedName name="XRefCopy32" localSheetId="6" hidden="1">#REF!</definedName>
    <definedName name="XRefCopy32" localSheetId="5" hidden="1">#REF!</definedName>
    <definedName name="XRefCopy32" localSheetId="4" hidden="1">#REF!</definedName>
    <definedName name="XRefCopy32" hidden="1">#REF!</definedName>
    <definedName name="XRefCopy32Row" localSheetId="9" hidden="1">#REF!</definedName>
    <definedName name="XRefCopy32Row" localSheetId="14" hidden="1">#REF!</definedName>
    <definedName name="XRefCopy32Row" localSheetId="6" hidden="1">#REF!</definedName>
    <definedName name="XRefCopy32Row" localSheetId="5" hidden="1">#REF!</definedName>
    <definedName name="XRefCopy32Row" localSheetId="4" hidden="1">#REF!</definedName>
    <definedName name="XRefCopy32Row" hidden="1">#REF!</definedName>
    <definedName name="XRefCopy33" localSheetId="9" hidden="1">#REF!</definedName>
    <definedName name="XRefCopy33" localSheetId="14" hidden="1">#REF!</definedName>
    <definedName name="XRefCopy33" localSheetId="6" hidden="1">#REF!</definedName>
    <definedName name="XRefCopy33" localSheetId="5" hidden="1">#REF!</definedName>
    <definedName name="XRefCopy33" localSheetId="4" hidden="1">#REF!</definedName>
    <definedName name="XRefCopy33" hidden="1">#REF!</definedName>
    <definedName name="XRefCopy34" localSheetId="9" hidden="1">#REF!</definedName>
    <definedName name="XRefCopy34" localSheetId="6" hidden="1">#REF!</definedName>
    <definedName name="XRefCopy34" localSheetId="5" hidden="1">#REF!</definedName>
    <definedName name="XRefCopy34" localSheetId="4" hidden="1">#REF!</definedName>
    <definedName name="XRefCopy34" hidden="1">#REF!</definedName>
    <definedName name="XRefCopy35" localSheetId="9" hidden="1">#REF!</definedName>
    <definedName name="XRefCopy35" localSheetId="14" hidden="1">#REF!</definedName>
    <definedName name="XRefCopy35" localSheetId="6" hidden="1">#REF!</definedName>
    <definedName name="XRefCopy35" localSheetId="5" hidden="1">#REF!</definedName>
    <definedName name="XRefCopy35" localSheetId="4" hidden="1">#REF!</definedName>
    <definedName name="XRefCopy35" hidden="1">#REF!</definedName>
    <definedName name="XRefCopy35Row" localSheetId="9" hidden="1">#REF!</definedName>
    <definedName name="XRefCopy35Row" localSheetId="14" hidden="1">#REF!</definedName>
    <definedName name="XRefCopy35Row" localSheetId="6" hidden="1">#REF!</definedName>
    <definedName name="XRefCopy35Row" localSheetId="5" hidden="1">#REF!</definedName>
    <definedName name="XRefCopy35Row" localSheetId="4" hidden="1">#REF!</definedName>
    <definedName name="XRefCopy35Row" hidden="1">#REF!</definedName>
    <definedName name="XRefCopy36" localSheetId="9" hidden="1">#REF!</definedName>
    <definedName name="XRefCopy36" localSheetId="14" hidden="1">#REF!</definedName>
    <definedName name="XRefCopy36" localSheetId="6" hidden="1">#REF!</definedName>
    <definedName name="XRefCopy36" localSheetId="5" hidden="1">#REF!</definedName>
    <definedName name="XRefCopy36" localSheetId="4" hidden="1">#REF!</definedName>
    <definedName name="XRefCopy36" hidden="1">#REF!</definedName>
    <definedName name="XRefCopy36Row" localSheetId="9" hidden="1">#REF!</definedName>
    <definedName name="XRefCopy36Row" localSheetId="14" hidden="1">#REF!</definedName>
    <definedName name="XRefCopy36Row" localSheetId="6" hidden="1">#REF!</definedName>
    <definedName name="XRefCopy36Row" localSheetId="5" hidden="1">#REF!</definedName>
    <definedName name="XRefCopy36Row" localSheetId="4" hidden="1">#REF!</definedName>
    <definedName name="XRefCopy36Row" hidden="1">#REF!</definedName>
    <definedName name="XRefCopy37" localSheetId="9" hidden="1">#REF!</definedName>
    <definedName name="XRefCopy37" localSheetId="14" hidden="1">#REF!</definedName>
    <definedName name="XRefCopy37" localSheetId="6" hidden="1">#REF!</definedName>
    <definedName name="XRefCopy37" localSheetId="5" hidden="1">#REF!</definedName>
    <definedName name="XRefCopy37" localSheetId="4" hidden="1">#REF!</definedName>
    <definedName name="XRefCopy37" hidden="1">#REF!</definedName>
    <definedName name="XRefCopy37Row" localSheetId="9" hidden="1">#REF!</definedName>
    <definedName name="XRefCopy37Row" localSheetId="14" hidden="1">#REF!</definedName>
    <definedName name="XRefCopy37Row" localSheetId="6" hidden="1">#REF!</definedName>
    <definedName name="XRefCopy37Row" localSheetId="5" hidden="1">#REF!</definedName>
    <definedName name="XRefCopy37Row" localSheetId="4" hidden="1">#REF!</definedName>
    <definedName name="XRefCopy37Row" hidden="1">#REF!</definedName>
    <definedName name="XRefCopy38" localSheetId="9" hidden="1">#REF!</definedName>
    <definedName name="XRefCopy38" localSheetId="14" hidden="1">#REF!</definedName>
    <definedName name="XRefCopy38" localSheetId="6" hidden="1">#REF!</definedName>
    <definedName name="XRefCopy38" localSheetId="5" hidden="1">#REF!</definedName>
    <definedName name="XRefCopy38" localSheetId="4" hidden="1">#REF!</definedName>
    <definedName name="XRefCopy38" hidden="1">#REF!</definedName>
    <definedName name="XRefCopy38Row" localSheetId="9" hidden="1">#REF!</definedName>
    <definedName name="XRefCopy38Row" localSheetId="6" hidden="1">#REF!</definedName>
    <definedName name="XRefCopy38Row" localSheetId="5" hidden="1">#REF!</definedName>
    <definedName name="XRefCopy38Row" localSheetId="4" hidden="1">#REF!</definedName>
    <definedName name="XRefCopy38Row" hidden="1">#REF!</definedName>
    <definedName name="XRefCopy39" localSheetId="9" hidden="1">#REF!</definedName>
    <definedName name="XRefCopy39" localSheetId="6" hidden="1">#REF!</definedName>
    <definedName name="XRefCopy39" localSheetId="5" hidden="1">#REF!</definedName>
    <definedName name="XRefCopy39" localSheetId="4" hidden="1">#REF!</definedName>
    <definedName name="XRefCopy39" hidden="1">#REF!</definedName>
    <definedName name="XRefCopy39Row" localSheetId="9" hidden="1">#REF!</definedName>
    <definedName name="XRefCopy39Row" localSheetId="6" hidden="1">#REF!</definedName>
    <definedName name="XRefCopy39Row" localSheetId="5" hidden="1">#REF!</definedName>
    <definedName name="XRefCopy39Row" localSheetId="4" hidden="1">#REF!</definedName>
    <definedName name="XRefCopy39Row" hidden="1">#REF!</definedName>
    <definedName name="XRefCopy3Row" hidden="1">[3]XREF!$A$7:$IV$7</definedName>
    <definedName name="XRefCopy4" localSheetId="9" hidden="1">#REF!</definedName>
    <definedName name="XRefCopy4" localSheetId="14" hidden="1">#REF!</definedName>
    <definedName name="XRefCopy4" localSheetId="6" hidden="1">#REF!</definedName>
    <definedName name="XRefCopy4" localSheetId="5" hidden="1">#REF!</definedName>
    <definedName name="XRefCopy4" localSheetId="4" hidden="1">#REF!</definedName>
    <definedName name="XRefCopy4" hidden="1">#REF!</definedName>
    <definedName name="XRefCopy40" localSheetId="9" hidden="1">#REF!</definedName>
    <definedName name="XRefCopy40" localSheetId="14" hidden="1">#REF!</definedName>
    <definedName name="XRefCopy40" localSheetId="6" hidden="1">#REF!</definedName>
    <definedName name="XRefCopy40" localSheetId="5" hidden="1">#REF!</definedName>
    <definedName name="XRefCopy40" localSheetId="4" hidden="1">#REF!</definedName>
    <definedName name="XRefCopy40" hidden="1">#REF!</definedName>
    <definedName name="XRefCopy40Row" localSheetId="9" hidden="1">#REF!</definedName>
    <definedName name="XRefCopy40Row" localSheetId="14" hidden="1">#REF!</definedName>
    <definedName name="XRefCopy40Row" localSheetId="6" hidden="1">#REF!</definedName>
    <definedName name="XRefCopy40Row" localSheetId="5" hidden="1">#REF!</definedName>
    <definedName name="XRefCopy40Row" localSheetId="4" hidden="1">#REF!</definedName>
    <definedName name="XRefCopy40Row" hidden="1">#REF!</definedName>
    <definedName name="XRefCopy41" localSheetId="9" hidden="1">#REF!</definedName>
    <definedName name="XRefCopy41" localSheetId="6" hidden="1">#REF!</definedName>
    <definedName name="XRefCopy41" localSheetId="5" hidden="1">#REF!</definedName>
    <definedName name="XRefCopy41" localSheetId="4" hidden="1">#REF!</definedName>
    <definedName name="XRefCopy41" hidden="1">#REF!</definedName>
    <definedName name="XRefCopy41Row" localSheetId="9" hidden="1">#REF!</definedName>
    <definedName name="XRefCopy41Row" localSheetId="6" hidden="1">#REF!</definedName>
    <definedName name="XRefCopy41Row" localSheetId="5" hidden="1">#REF!</definedName>
    <definedName name="XRefCopy41Row" localSheetId="4" hidden="1">#REF!</definedName>
    <definedName name="XRefCopy41Row" hidden="1">#REF!</definedName>
    <definedName name="XRefCopy42" localSheetId="9" hidden="1">#REF!</definedName>
    <definedName name="XRefCopy42" localSheetId="6" hidden="1">#REF!</definedName>
    <definedName name="XRefCopy42" localSheetId="5" hidden="1">#REF!</definedName>
    <definedName name="XRefCopy42" localSheetId="4" hidden="1">#REF!</definedName>
    <definedName name="XRefCopy42" hidden="1">#REF!</definedName>
    <definedName name="XRefCopy42Row" localSheetId="9" hidden="1">#REF!</definedName>
    <definedName name="XRefCopy42Row" localSheetId="6" hidden="1">#REF!</definedName>
    <definedName name="XRefCopy42Row" localSheetId="5" hidden="1">#REF!</definedName>
    <definedName name="XRefCopy42Row" localSheetId="4" hidden="1">#REF!</definedName>
    <definedName name="XRefCopy42Row" hidden="1">#REF!</definedName>
    <definedName name="XRefCopy43" localSheetId="9" hidden="1">#REF!</definedName>
    <definedName name="XRefCopy43" localSheetId="6" hidden="1">#REF!</definedName>
    <definedName name="XRefCopy43" localSheetId="5" hidden="1">#REF!</definedName>
    <definedName name="XRefCopy43" localSheetId="4" hidden="1">#REF!</definedName>
    <definedName name="XRefCopy43" hidden="1">#REF!</definedName>
    <definedName name="XRefCopy43Row" localSheetId="9" hidden="1">#REF!</definedName>
    <definedName name="XRefCopy43Row" localSheetId="6" hidden="1">#REF!</definedName>
    <definedName name="XRefCopy43Row" localSheetId="5" hidden="1">#REF!</definedName>
    <definedName name="XRefCopy43Row" localSheetId="4" hidden="1">#REF!</definedName>
    <definedName name="XRefCopy43Row" hidden="1">#REF!</definedName>
    <definedName name="XRefCopy44" localSheetId="9" hidden="1">#REF!</definedName>
    <definedName name="XRefCopy44" localSheetId="6" hidden="1">#REF!</definedName>
    <definedName name="XRefCopy44" localSheetId="5" hidden="1">#REF!</definedName>
    <definedName name="XRefCopy44" localSheetId="4" hidden="1">#REF!</definedName>
    <definedName name="XRefCopy44" hidden="1">#REF!</definedName>
    <definedName name="XRefCopy44Row" localSheetId="9" hidden="1">#REF!</definedName>
    <definedName name="XRefCopy44Row" localSheetId="6" hidden="1">#REF!</definedName>
    <definedName name="XRefCopy44Row" localSheetId="5" hidden="1">#REF!</definedName>
    <definedName name="XRefCopy44Row" localSheetId="4" hidden="1">#REF!</definedName>
    <definedName name="XRefCopy44Row" hidden="1">#REF!</definedName>
    <definedName name="XRefCopy45Row" localSheetId="9" hidden="1">#REF!</definedName>
    <definedName name="XRefCopy45Row" localSheetId="6" hidden="1">#REF!</definedName>
    <definedName name="XRefCopy45Row" localSheetId="5" hidden="1">#REF!</definedName>
    <definedName name="XRefCopy45Row" localSheetId="4" hidden="1">#REF!</definedName>
    <definedName name="XRefCopy45Row" hidden="1">#REF!</definedName>
    <definedName name="XRefCopy4Row" localSheetId="9" hidden="1">#REF!</definedName>
    <definedName name="XRefCopy4Row" localSheetId="6" hidden="1">#REF!</definedName>
    <definedName name="XRefCopy4Row" localSheetId="5" hidden="1">#REF!</definedName>
    <definedName name="XRefCopy4Row" localSheetId="4" hidden="1">#REF!</definedName>
    <definedName name="XRefCopy4Row" hidden="1">#REF!</definedName>
    <definedName name="XRefCopy5" localSheetId="9" hidden="1">#REF!</definedName>
    <definedName name="XRefCopy5" localSheetId="6" hidden="1">#REF!</definedName>
    <definedName name="XRefCopy5" localSheetId="5" hidden="1">#REF!</definedName>
    <definedName name="XRefCopy5" localSheetId="4" hidden="1">#REF!</definedName>
    <definedName name="XRefCopy5" hidden="1">#REF!</definedName>
    <definedName name="XRefCopy56" localSheetId="9" hidden="1">#REF!</definedName>
    <definedName name="XRefCopy56" localSheetId="6" hidden="1">#REF!</definedName>
    <definedName name="XRefCopy56" localSheetId="5" hidden="1">#REF!</definedName>
    <definedName name="XRefCopy56" localSheetId="4" hidden="1">#REF!</definedName>
    <definedName name="XRefCopy56" hidden="1">#REF!</definedName>
    <definedName name="XRefCopy57" localSheetId="9" hidden="1">#REF!</definedName>
    <definedName name="XRefCopy57" localSheetId="6" hidden="1">#REF!</definedName>
    <definedName name="XRefCopy57" localSheetId="5" hidden="1">#REF!</definedName>
    <definedName name="XRefCopy57" localSheetId="4" hidden="1">#REF!</definedName>
    <definedName name="XRefCopy57" hidden="1">#REF!</definedName>
    <definedName name="XRefCopy58" localSheetId="9" hidden="1">#REF!</definedName>
    <definedName name="XRefCopy58" localSheetId="6" hidden="1">#REF!</definedName>
    <definedName name="XRefCopy58" localSheetId="5" hidden="1">#REF!</definedName>
    <definedName name="XRefCopy58" localSheetId="4" hidden="1">#REF!</definedName>
    <definedName name="XRefCopy58" hidden="1">#REF!</definedName>
    <definedName name="XRefCopy5Row" localSheetId="9" hidden="1">#REF!</definedName>
    <definedName name="XRefCopy5Row" localSheetId="6" hidden="1">#REF!</definedName>
    <definedName name="XRefCopy5Row" localSheetId="5" hidden="1">#REF!</definedName>
    <definedName name="XRefCopy5Row" localSheetId="4" hidden="1">#REF!</definedName>
    <definedName name="XRefCopy5Row" hidden="1">#REF!</definedName>
    <definedName name="XRefCopy6" localSheetId="9" hidden="1">#REF!</definedName>
    <definedName name="XRefCopy6" localSheetId="6" hidden="1">#REF!</definedName>
    <definedName name="XRefCopy6" localSheetId="5" hidden="1">#REF!</definedName>
    <definedName name="XRefCopy6" localSheetId="4" hidden="1">#REF!</definedName>
    <definedName name="XRefCopy6" hidden="1">#REF!</definedName>
    <definedName name="XRefCopy7" localSheetId="9" hidden="1">#REF!</definedName>
    <definedName name="XRefCopy7" localSheetId="6" hidden="1">#REF!</definedName>
    <definedName name="XRefCopy7" localSheetId="5" hidden="1">#REF!</definedName>
    <definedName name="XRefCopy7" localSheetId="4" hidden="1">#REF!</definedName>
    <definedName name="XRefCopy7" hidden="1">#REF!</definedName>
    <definedName name="XRefCopy7Row" localSheetId="9" hidden="1">#REF!</definedName>
    <definedName name="XRefCopy7Row" localSheetId="6" hidden="1">#REF!</definedName>
    <definedName name="XRefCopy7Row" localSheetId="5" hidden="1">#REF!</definedName>
    <definedName name="XRefCopy7Row" localSheetId="4" hidden="1">#REF!</definedName>
    <definedName name="XRefCopy7Row" hidden="1">#REF!</definedName>
    <definedName name="XRefCopy8" localSheetId="9" hidden="1">#REF!</definedName>
    <definedName name="XRefCopy8" localSheetId="6" hidden="1">#REF!</definedName>
    <definedName name="XRefCopy8" localSheetId="5" hidden="1">#REF!</definedName>
    <definedName name="XRefCopy8" localSheetId="4" hidden="1">#REF!</definedName>
    <definedName name="XRefCopy8" hidden="1">#REF!</definedName>
    <definedName name="XRefCopy8Row" localSheetId="9" hidden="1">#REF!</definedName>
    <definedName name="XRefCopy8Row" localSheetId="14" hidden="1">#REF!</definedName>
    <definedName name="XRefCopy8Row" localSheetId="6" hidden="1">#REF!</definedName>
    <definedName name="XRefCopy8Row" localSheetId="5" hidden="1">#REF!</definedName>
    <definedName name="XRefCopy8Row" localSheetId="4" hidden="1">#REF!</definedName>
    <definedName name="XRefCopy8Row" hidden="1">#REF!</definedName>
    <definedName name="XRefCopy9" localSheetId="9" hidden="1">#REF!</definedName>
    <definedName name="XRefCopy9" localSheetId="14" hidden="1">#REF!</definedName>
    <definedName name="XRefCopy9" localSheetId="6" hidden="1">#REF!</definedName>
    <definedName name="XRefCopy9" localSheetId="5" hidden="1">#REF!</definedName>
    <definedName name="XRefCopy9" localSheetId="4" hidden="1">#REF!</definedName>
    <definedName name="XRefCopy9" hidden="1">#REF!</definedName>
    <definedName name="XRefCopy9Row" hidden="1">[4]XREF!$A$3:$IV$3</definedName>
    <definedName name="XRefCopyRangeCount" hidden="1">8</definedName>
    <definedName name="XRefPaste1" localSheetId="9" hidden="1">#REF!</definedName>
    <definedName name="XRefPaste1" localSheetId="14" hidden="1">#REF!</definedName>
    <definedName name="XRefPaste1" localSheetId="6" hidden="1">#REF!</definedName>
    <definedName name="XRefPaste1" localSheetId="5" hidden="1">#REF!</definedName>
    <definedName name="XRefPaste1" localSheetId="4" hidden="1">#REF!</definedName>
    <definedName name="XRefPaste1" hidden="1">#REF!</definedName>
    <definedName name="XRefPaste10" localSheetId="9" hidden="1">#REF!</definedName>
    <definedName name="XRefPaste10" localSheetId="14" hidden="1">#REF!</definedName>
    <definedName name="XRefPaste10" localSheetId="6" hidden="1">#REF!</definedName>
    <definedName name="XRefPaste10" localSheetId="5" hidden="1">#REF!</definedName>
    <definedName name="XRefPaste10" localSheetId="4" hidden="1">#REF!</definedName>
    <definedName name="XRefPaste10" hidden="1">#REF!</definedName>
    <definedName name="XRefPaste10Row" localSheetId="9" hidden="1">#REF!</definedName>
    <definedName name="XRefPaste10Row" localSheetId="14" hidden="1">#REF!</definedName>
    <definedName name="XRefPaste10Row" localSheetId="6" hidden="1">#REF!</definedName>
    <definedName name="XRefPaste10Row" localSheetId="5" hidden="1">#REF!</definedName>
    <definedName name="XRefPaste10Row" localSheetId="4" hidden="1">#REF!</definedName>
    <definedName name="XRefPaste10Row" hidden="1">#REF!</definedName>
    <definedName name="XRefPaste11" localSheetId="9" hidden="1">#REF!</definedName>
    <definedName name="XRefPaste11" localSheetId="6" hidden="1">#REF!</definedName>
    <definedName name="XRefPaste11" localSheetId="5" hidden="1">#REF!</definedName>
    <definedName name="XRefPaste11" localSheetId="4" hidden="1">#REF!</definedName>
    <definedName name="XRefPaste11" hidden="1">#REF!</definedName>
    <definedName name="XRefPaste11Row" localSheetId="9" hidden="1">#REF!</definedName>
    <definedName name="XRefPaste11Row" localSheetId="6" hidden="1">#REF!</definedName>
    <definedName name="XRefPaste11Row" localSheetId="5" hidden="1">#REF!</definedName>
    <definedName name="XRefPaste11Row" localSheetId="4" hidden="1">#REF!</definedName>
    <definedName name="XRefPaste11Row" hidden="1">#REF!</definedName>
    <definedName name="XRefPaste12" localSheetId="9" hidden="1">#REF!</definedName>
    <definedName name="XRefPaste12" localSheetId="6" hidden="1">#REF!</definedName>
    <definedName name="XRefPaste12" localSheetId="5" hidden="1">#REF!</definedName>
    <definedName name="XRefPaste12" localSheetId="4" hidden="1">#REF!</definedName>
    <definedName name="XRefPaste12" hidden="1">#REF!</definedName>
    <definedName name="XRefPaste12Row" localSheetId="9" hidden="1">#REF!</definedName>
    <definedName name="XRefPaste12Row" localSheetId="6" hidden="1">#REF!</definedName>
    <definedName name="XRefPaste12Row" localSheetId="5" hidden="1">#REF!</definedName>
    <definedName name="XRefPaste12Row" localSheetId="4" hidden="1">#REF!</definedName>
    <definedName name="XRefPaste12Row" hidden="1">#REF!</definedName>
    <definedName name="XRefPaste13" localSheetId="9" hidden="1">#REF!</definedName>
    <definedName name="XRefPaste13" localSheetId="6" hidden="1">#REF!</definedName>
    <definedName name="XRefPaste13" localSheetId="5" hidden="1">#REF!</definedName>
    <definedName name="XRefPaste13" localSheetId="4" hidden="1">#REF!</definedName>
    <definedName name="XRefPaste13" hidden="1">#REF!</definedName>
    <definedName name="XRefPaste13Row" localSheetId="9" hidden="1">#REF!</definedName>
    <definedName name="XRefPaste13Row" localSheetId="6" hidden="1">#REF!</definedName>
    <definedName name="XRefPaste13Row" localSheetId="5" hidden="1">#REF!</definedName>
    <definedName name="XRefPaste13Row" localSheetId="4" hidden="1">#REF!</definedName>
    <definedName name="XRefPaste13Row" hidden="1">#REF!</definedName>
    <definedName name="XRefPaste14" localSheetId="9" hidden="1">#REF!</definedName>
    <definedName name="XRefPaste14" localSheetId="6" hidden="1">#REF!</definedName>
    <definedName name="XRefPaste14" localSheetId="5" hidden="1">#REF!</definedName>
    <definedName name="XRefPaste14" localSheetId="4" hidden="1">#REF!</definedName>
    <definedName name="XRefPaste14" hidden="1">#REF!</definedName>
    <definedName name="XRefPaste14Row" localSheetId="9" hidden="1">#REF!</definedName>
    <definedName name="XRefPaste14Row" localSheetId="6" hidden="1">#REF!</definedName>
    <definedName name="XRefPaste14Row" localSheetId="5" hidden="1">#REF!</definedName>
    <definedName name="XRefPaste14Row" localSheetId="4" hidden="1">#REF!</definedName>
    <definedName name="XRefPaste14Row" hidden="1">#REF!</definedName>
    <definedName name="XRefPaste15" localSheetId="9" hidden="1">#REF!</definedName>
    <definedName name="XRefPaste15" localSheetId="6" hidden="1">#REF!</definedName>
    <definedName name="XRefPaste15" localSheetId="5" hidden="1">#REF!</definedName>
    <definedName name="XRefPaste15" localSheetId="4" hidden="1">#REF!</definedName>
    <definedName name="XRefPaste15" hidden="1">#REF!</definedName>
    <definedName name="XRefPaste15Row" localSheetId="9" hidden="1">#REF!</definedName>
    <definedName name="XRefPaste15Row" localSheetId="6" hidden="1">#REF!</definedName>
    <definedName name="XRefPaste15Row" localSheetId="5" hidden="1">#REF!</definedName>
    <definedName name="XRefPaste15Row" localSheetId="4" hidden="1">#REF!</definedName>
    <definedName name="XRefPaste15Row" hidden="1">#REF!</definedName>
    <definedName name="XRefPaste16" localSheetId="9" hidden="1">#REF!</definedName>
    <definedName name="XRefPaste16" localSheetId="6" hidden="1">#REF!</definedName>
    <definedName name="XRefPaste16" localSheetId="5" hidden="1">#REF!</definedName>
    <definedName name="XRefPaste16" localSheetId="4" hidden="1">#REF!</definedName>
    <definedName name="XRefPaste16" hidden="1">#REF!</definedName>
    <definedName name="XRefPaste16Row" localSheetId="9" hidden="1">#REF!</definedName>
    <definedName name="XRefPaste16Row" localSheetId="14" hidden="1">#REF!</definedName>
    <definedName name="XRefPaste16Row" localSheetId="6" hidden="1">#REF!</definedName>
    <definedName name="XRefPaste16Row" localSheetId="5" hidden="1">#REF!</definedName>
    <definedName name="XRefPaste16Row" localSheetId="4" hidden="1">#REF!</definedName>
    <definedName name="XRefPaste16Row" hidden="1">#REF!</definedName>
    <definedName name="XRefPaste17" localSheetId="9" hidden="1">#REF!</definedName>
    <definedName name="XRefPaste17" localSheetId="14" hidden="1">#REF!</definedName>
    <definedName name="XRefPaste17" localSheetId="6" hidden="1">#REF!</definedName>
    <definedName name="XRefPaste17" localSheetId="5" hidden="1">#REF!</definedName>
    <definedName name="XRefPaste17" localSheetId="4" hidden="1">#REF!</definedName>
    <definedName name="XRefPaste17" hidden="1">#REF!</definedName>
    <definedName name="XRefPaste17Row" localSheetId="9" hidden="1">#REF!</definedName>
    <definedName name="XRefPaste17Row" localSheetId="14" hidden="1">#REF!</definedName>
    <definedName name="XRefPaste17Row" localSheetId="6" hidden="1">#REF!</definedName>
    <definedName name="XRefPaste17Row" localSheetId="5" hidden="1">#REF!</definedName>
    <definedName name="XRefPaste17Row" localSheetId="4" hidden="1">#REF!</definedName>
    <definedName name="XRefPaste17Row" hidden="1">#REF!</definedName>
    <definedName name="XRefPaste18" localSheetId="9" hidden="1">#REF!</definedName>
    <definedName name="XRefPaste18" localSheetId="14" hidden="1">#REF!</definedName>
    <definedName name="XRefPaste18" localSheetId="6" hidden="1">#REF!</definedName>
    <definedName name="XRefPaste18" localSheetId="5" hidden="1">#REF!</definedName>
    <definedName name="XRefPaste18" localSheetId="4" hidden="1">#REF!</definedName>
    <definedName name="XRefPaste18" hidden="1">#REF!</definedName>
    <definedName name="XRefPaste18Row" localSheetId="9" hidden="1">#REF!</definedName>
    <definedName name="XRefPaste18Row" localSheetId="14" hidden="1">#REF!</definedName>
    <definedName name="XRefPaste18Row" localSheetId="6" hidden="1">#REF!</definedName>
    <definedName name="XRefPaste18Row" localSheetId="5" hidden="1">#REF!</definedName>
    <definedName name="XRefPaste18Row" localSheetId="4" hidden="1">#REF!</definedName>
    <definedName name="XRefPaste18Row" hidden="1">#REF!</definedName>
    <definedName name="XRefPaste19" localSheetId="9" hidden="1">#REF!</definedName>
    <definedName name="XRefPaste19" localSheetId="14" hidden="1">#REF!</definedName>
    <definedName name="XRefPaste19" localSheetId="6" hidden="1">#REF!</definedName>
    <definedName name="XRefPaste19" localSheetId="5" hidden="1">#REF!</definedName>
    <definedName name="XRefPaste19" localSheetId="4" hidden="1">#REF!</definedName>
    <definedName name="XRefPaste19" hidden="1">#REF!</definedName>
    <definedName name="XRefPaste19Row" localSheetId="9" hidden="1">#REF!</definedName>
    <definedName name="XRefPaste19Row" localSheetId="14" hidden="1">#REF!</definedName>
    <definedName name="XRefPaste19Row" localSheetId="6" hidden="1">#REF!</definedName>
    <definedName name="XRefPaste19Row" localSheetId="5" hidden="1">#REF!</definedName>
    <definedName name="XRefPaste19Row" localSheetId="4" hidden="1">#REF!</definedName>
    <definedName name="XRefPaste19Row" hidden="1">#REF!</definedName>
    <definedName name="XRefPaste1Row" localSheetId="9" hidden="1">#REF!</definedName>
    <definedName name="XRefPaste1Row" localSheetId="14" hidden="1">#REF!</definedName>
    <definedName name="XRefPaste1Row" localSheetId="6" hidden="1">#REF!</definedName>
    <definedName name="XRefPaste1Row" localSheetId="5" hidden="1">#REF!</definedName>
    <definedName name="XRefPaste1Row" localSheetId="4" hidden="1">#REF!</definedName>
    <definedName name="XRefPaste1Row" hidden="1">#REF!</definedName>
    <definedName name="XRefPaste2" hidden="1">[3]Lead!$F$1072</definedName>
    <definedName name="XRefPaste20" localSheetId="9" hidden="1">#REF!</definedName>
    <definedName name="XRefPaste20" localSheetId="14" hidden="1">#REF!</definedName>
    <definedName name="XRefPaste20" localSheetId="6" hidden="1">#REF!</definedName>
    <definedName name="XRefPaste20" localSheetId="5" hidden="1">#REF!</definedName>
    <definedName name="XRefPaste20" localSheetId="4" hidden="1">#REF!</definedName>
    <definedName name="XRefPaste20" hidden="1">#REF!</definedName>
    <definedName name="XRefPaste20Row" localSheetId="9" hidden="1">#REF!</definedName>
    <definedName name="XRefPaste20Row" localSheetId="14" hidden="1">#REF!</definedName>
    <definedName name="XRefPaste20Row" localSheetId="6" hidden="1">#REF!</definedName>
    <definedName name="XRefPaste20Row" localSheetId="5" hidden="1">#REF!</definedName>
    <definedName name="XRefPaste20Row" localSheetId="4" hidden="1">#REF!</definedName>
    <definedName name="XRefPaste20Row" hidden="1">#REF!</definedName>
    <definedName name="XRefPaste21" localSheetId="9" hidden="1">#REF!</definedName>
    <definedName name="XRefPaste21" localSheetId="14" hidden="1">#REF!</definedName>
    <definedName name="XRefPaste21" localSheetId="6" hidden="1">#REF!</definedName>
    <definedName name="XRefPaste21" localSheetId="5" hidden="1">#REF!</definedName>
    <definedName name="XRefPaste21" localSheetId="4" hidden="1">#REF!</definedName>
    <definedName name="XRefPaste21" hidden="1">#REF!</definedName>
    <definedName name="XRefPaste21Row" localSheetId="9" hidden="1">#REF!</definedName>
    <definedName name="XRefPaste21Row" localSheetId="14" hidden="1">#REF!</definedName>
    <definedName name="XRefPaste21Row" localSheetId="6" hidden="1">#REF!</definedName>
    <definedName name="XRefPaste21Row" localSheetId="5" hidden="1">#REF!</definedName>
    <definedName name="XRefPaste21Row" localSheetId="4" hidden="1">#REF!</definedName>
    <definedName name="XRefPaste21Row" hidden="1">#REF!</definedName>
    <definedName name="XRefPaste22" localSheetId="9" hidden="1">#REF!</definedName>
    <definedName name="XRefPaste22" localSheetId="6" hidden="1">#REF!</definedName>
    <definedName name="XRefPaste22" localSheetId="5" hidden="1">#REF!</definedName>
    <definedName name="XRefPaste22" localSheetId="4" hidden="1">#REF!</definedName>
    <definedName name="XRefPaste22" hidden="1">#REF!</definedName>
    <definedName name="XRefPaste22Row" localSheetId="9" hidden="1">#REF!</definedName>
    <definedName name="XRefPaste22Row" localSheetId="6" hidden="1">#REF!</definedName>
    <definedName name="XRefPaste22Row" localSheetId="5" hidden="1">#REF!</definedName>
    <definedName name="XRefPaste22Row" localSheetId="4" hidden="1">#REF!</definedName>
    <definedName name="XRefPaste22Row" hidden="1">#REF!</definedName>
    <definedName name="XRefPaste23" localSheetId="9" hidden="1">#REF!</definedName>
    <definedName name="XRefPaste23" localSheetId="6" hidden="1">#REF!</definedName>
    <definedName name="XRefPaste23" localSheetId="5" hidden="1">#REF!</definedName>
    <definedName name="XRefPaste23" localSheetId="4" hidden="1">#REF!</definedName>
    <definedName name="XRefPaste23" hidden="1">#REF!</definedName>
    <definedName name="XRefPaste23Row" localSheetId="9" hidden="1">#REF!</definedName>
    <definedName name="XRefPaste23Row" localSheetId="6" hidden="1">#REF!</definedName>
    <definedName name="XRefPaste23Row" localSheetId="5" hidden="1">#REF!</definedName>
    <definedName name="XRefPaste23Row" localSheetId="4" hidden="1">#REF!</definedName>
    <definedName name="XRefPaste23Row" hidden="1">#REF!</definedName>
    <definedName name="XRefPaste24" localSheetId="9" hidden="1">#REF!</definedName>
    <definedName name="XRefPaste24" localSheetId="6" hidden="1">#REF!</definedName>
    <definedName name="XRefPaste24" localSheetId="5" hidden="1">#REF!</definedName>
    <definedName name="XRefPaste24" localSheetId="4" hidden="1">#REF!</definedName>
    <definedName name="XRefPaste24" hidden="1">#REF!</definedName>
    <definedName name="XRefPaste24Row" localSheetId="9" hidden="1">#REF!</definedName>
    <definedName name="XRefPaste24Row" localSheetId="6" hidden="1">#REF!</definedName>
    <definedName name="XRefPaste24Row" localSheetId="5" hidden="1">#REF!</definedName>
    <definedName name="XRefPaste24Row" localSheetId="4" hidden="1">#REF!</definedName>
    <definedName name="XRefPaste24Row" hidden="1">#REF!</definedName>
    <definedName name="XRefPaste25" localSheetId="9" hidden="1">#REF!</definedName>
    <definedName name="XRefPaste25" localSheetId="6" hidden="1">#REF!</definedName>
    <definedName name="XRefPaste25" localSheetId="5" hidden="1">#REF!</definedName>
    <definedName name="XRefPaste25" localSheetId="4" hidden="1">#REF!</definedName>
    <definedName name="XRefPaste25" hidden="1">#REF!</definedName>
    <definedName name="XRefPaste26" localSheetId="9" hidden="1">#REF!</definedName>
    <definedName name="XRefPaste26" localSheetId="6" hidden="1">#REF!</definedName>
    <definedName name="XRefPaste26" localSheetId="5" hidden="1">#REF!</definedName>
    <definedName name="XRefPaste26" localSheetId="4" hidden="1">#REF!</definedName>
    <definedName name="XRefPaste26" hidden="1">#REF!</definedName>
    <definedName name="XRefPaste26Row" localSheetId="9" hidden="1">#REF!</definedName>
    <definedName name="XRefPaste26Row" localSheetId="6" hidden="1">#REF!</definedName>
    <definedName name="XRefPaste26Row" localSheetId="5" hidden="1">#REF!</definedName>
    <definedName name="XRefPaste26Row" localSheetId="4" hidden="1">#REF!</definedName>
    <definedName name="XRefPaste26Row" hidden="1">#REF!</definedName>
    <definedName name="XRefPaste27" localSheetId="9" hidden="1">#REF!</definedName>
    <definedName name="XRefPaste27" localSheetId="6" hidden="1">#REF!</definedName>
    <definedName name="XRefPaste27" localSheetId="5" hidden="1">#REF!</definedName>
    <definedName name="XRefPaste27" localSheetId="4" hidden="1">#REF!</definedName>
    <definedName name="XRefPaste27" hidden="1">#REF!</definedName>
    <definedName name="XRefPaste27Row" localSheetId="9" hidden="1">#REF!</definedName>
    <definedName name="XRefPaste27Row" localSheetId="6" hidden="1">#REF!</definedName>
    <definedName name="XRefPaste27Row" localSheetId="5" hidden="1">#REF!</definedName>
    <definedName name="XRefPaste27Row" localSheetId="4" hidden="1">#REF!</definedName>
    <definedName name="XRefPaste27Row" hidden="1">#REF!</definedName>
    <definedName name="XRefPaste28" localSheetId="9" hidden="1">#REF!</definedName>
    <definedName name="XRefPaste28" localSheetId="14" hidden="1">#REF!</definedName>
    <definedName name="XRefPaste28" localSheetId="6" hidden="1">#REF!</definedName>
    <definedName name="XRefPaste28" localSheetId="5" hidden="1">#REF!</definedName>
    <definedName name="XRefPaste28" localSheetId="4" hidden="1">#REF!</definedName>
    <definedName name="XRefPaste28" hidden="1">#REF!</definedName>
    <definedName name="XRefPaste28Row" localSheetId="9" hidden="1">#REF!</definedName>
    <definedName name="XRefPaste28Row" localSheetId="14" hidden="1">#REF!</definedName>
    <definedName name="XRefPaste28Row" localSheetId="6" hidden="1">#REF!</definedName>
    <definedName name="XRefPaste28Row" localSheetId="5" hidden="1">#REF!</definedName>
    <definedName name="XRefPaste28Row" localSheetId="4" hidden="1">#REF!</definedName>
    <definedName name="XRefPaste28Row" hidden="1">#REF!</definedName>
    <definedName name="XRefPaste29" localSheetId="9" hidden="1">#REF!</definedName>
    <definedName name="XRefPaste29" localSheetId="14" hidden="1">#REF!</definedName>
    <definedName name="XRefPaste29" localSheetId="6" hidden="1">#REF!</definedName>
    <definedName name="XRefPaste29" localSheetId="5" hidden="1">#REF!</definedName>
    <definedName name="XRefPaste29" localSheetId="4" hidden="1">#REF!</definedName>
    <definedName name="XRefPaste29" hidden="1">#REF!</definedName>
    <definedName name="XRefPaste29Row" localSheetId="9" hidden="1">#REF!</definedName>
    <definedName name="XRefPaste29Row" localSheetId="14" hidden="1">#REF!</definedName>
    <definedName name="XRefPaste29Row" localSheetId="6" hidden="1">#REF!</definedName>
    <definedName name="XRefPaste29Row" localSheetId="5" hidden="1">#REF!</definedName>
    <definedName name="XRefPaste29Row" localSheetId="4" hidden="1">#REF!</definedName>
    <definedName name="XRefPaste29Row" hidden="1">#REF!</definedName>
    <definedName name="XRefPaste2Row" hidden="1">[3]XREF!$A$5:$IV$5</definedName>
    <definedName name="XRefPaste3" hidden="1">[3]Lead!$O$1006</definedName>
    <definedName name="XRefPaste30" localSheetId="9" hidden="1">#REF!</definedName>
    <definedName name="XRefPaste30" localSheetId="14" hidden="1">#REF!</definedName>
    <definedName name="XRefPaste30" localSheetId="6" hidden="1">#REF!</definedName>
    <definedName name="XRefPaste30" localSheetId="5" hidden="1">#REF!</definedName>
    <definedName name="XRefPaste30" localSheetId="4" hidden="1">#REF!</definedName>
    <definedName name="XRefPaste30" hidden="1">#REF!</definedName>
    <definedName name="XRefPaste30Row" localSheetId="9" hidden="1">#REF!</definedName>
    <definedName name="XRefPaste30Row" localSheetId="14" hidden="1">#REF!</definedName>
    <definedName name="XRefPaste30Row" localSheetId="6" hidden="1">#REF!</definedName>
    <definedName name="XRefPaste30Row" localSheetId="5" hidden="1">#REF!</definedName>
    <definedName name="XRefPaste30Row" localSheetId="4" hidden="1">#REF!</definedName>
    <definedName name="XRefPaste30Row" hidden="1">#REF!</definedName>
    <definedName name="XRefPaste31Row" localSheetId="9" hidden="1">#REF!</definedName>
    <definedName name="XRefPaste31Row" localSheetId="14" hidden="1">#REF!</definedName>
    <definedName name="XRefPaste31Row" localSheetId="6" hidden="1">#REF!</definedName>
    <definedName name="XRefPaste31Row" localSheetId="5" hidden="1">#REF!</definedName>
    <definedName name="XRefPaste31Row" localSheetId="4" hidden="1">#REF!</definedName>
    <definedName name="XRefPaste31Row" hidden="1">#REF!</definedName>
    <definedName name="XRefPaste32" localSheetId="9" hidden="1">#REF!</definedName>
    <definedName name="XRefPaste32" localSheetId="14" hidden="1">#REF!</definedName>
    <definedName name="XRefPaste32" localSheetId="6" hidden="1">#REF!</definedName>
    <definedName name="XRefPaste32" localSheetId="5" hidden="1">#REF!</definedName>
    <definedName name="XRefPaste32" localSheetId="4" hidden="1">#REF!</definedName>
    <definedName name="XRefPaste32" hidden="1">#REF!</definedName>
    <definedName name="XRefPaste32Row" localSheetId="9" hidden="1">#REF!</definedName>
    <definedName name="XRefPaste32Row" localSheetId="14" hidden="1">#REF!</definedName>
    <definedName name="XRefPaste32Row" localSheetId="6" hidden="1">#REF!</definedName>
    <definedName name="XRefPaste32Row" localSheetId="5" hidden="1">#REF!</definedName>
    <definedName name="XRefPaste32Row" localSheetId="4" hidden="1">#REF!</definedName>
    <definedName name="XRefPaste32Row" hidden="1">#REF!</definedName>
    <definedName name="XRefPaste33" localSheetId="9" hidden="1">#REF!</definedName>
    <definedName name="XRefPaste33" localSheetId="14" hidden="1">#REF!</definedName>
    <definedName name="XRefPaste33" localSheetId="6" hidden="1">#REF!</definedName>
    <definedName name="XRefPaste33" localSheetId="5" hidden="1">#REF!</definedName>
    <definedName name="XRefPaste33" localSheetId="4" hidden="1">#REF!</definedName>
    <definedName name="XRefPaste33" hidden="1">#REF!</definedName>
    <definedName name="XRefPaste33Row" localSheetId="9" hidden="1">#REF!</definedName>
    <definedName name="XRefPaste33Row" localSheetId="14" hidden="1">#REF!</definedName>
    <definedName name="XRefPaste33Row" localSheetId="6" hidden="1">#REF!</definedName>
    <definedName name="XRefPaste33Row" localSheetId="5" hidden="1">#REF!</definedName>
    <definedName name="XRefPaste33Row" localSheetId="4" hidden="1">#REF!</definedName>
    <definedName name="XRefPaste33Row" hidden="1">#REF!</definedName>
    <definedName name="XRefPaste34Row" localSheetId="9" hidden="1">#REF!</definedName>
    <definedName name="XRefPaste34Row" localSheetId="14" hidden="1">#REF!</definedName>
    <definedName name="XRefPaste34Row" localSheetId="6" hidden="1">#REF!</definedName>
    <definedName name="XRefPaste34Row" localSheetId="5" hidden="1">#REF!</definedName>
    <definedName name="XRefPaste34Row" localSheetId="4" hidden="1">#REF!</definedName>
    <definedName name="XRefPaste34Row" hidden="1">#REF!</definedName>
    <definedName name="XRefPaste35Row" localSheetId="9" hidden="1">#REF!</definedName>
    <definedName name="XRefPaste35Row" localSheetId="6" hidden="1">#REF!</definedName>
    <definedName name="XRefPaste35Row" localSheetId="5" hidden="1">#REF!</definedName>
    <definedName name="XRefPaste35Row" localSheetId="4" hidden="1">#REF!</definedName>
    <definedName name="XRefPaste35Row" hidden="1">#REF!</definedName>
    <definedName name="XRefPaste36Row" localSheetId="9" hidden="1">#REF!</definedName>
    <definedName name="XRefPaste36Row" localSheetId="6" hidden="1">#REF!</definedName>
    <definedName name="XRefPaste36Row" localSheetId="5" hidden="1">#REF!</definedName>
    <definedName name="XRefPaste36Row" localSheetId="4" hidden="1">#REF!</definedName>
    <definedName name="XRefPaste36Row" hidden="1">#REF!</definedName>
    <definedName name="XRefPaste37Row" localSheetId="9" hidden="1">#REF!</definedName>
    <definedName name="XRefPaste37Row" localSheetId="6" hidden="1">#REF!</definedName>
    <definedName name="XRefPaste37Row" localSheetId="5" hidden="1">#REF!</definedName>
    <definedName name="XRefPaste37Row" localSheetId="4" hidden="1">#REF!</definedName>
    <definedName name="XRefPaste37Row" hidden="1">#REF!</definedName>
    <definedName name="XRefPaste38Row" localSheetId="9" hidden="1">#REF!</definedName>
    <definedName name="XRefPaste38Row" localSheetId="6" hidden="1">#REF!</definedName>
    <definedName name="XRefPaste38Row" localSheetId="5" hidden="1">#REF!</definedName>
    <definedName name="XRefPaste38Row" localSheetId="4" hidden="1">#REF!</definedName>
    <definedName name="XRefPaste38Row" hidden="1">#REF!</definedName>
    <definedName name="XRefPaste39Row" localSheetId="9" hidden="1">#REF!</definedName>
    <definedName name="XRefPaste39Row" localSheetId="6" hidden="1">#REF!</definedName>
    <definedName name="XRefPaste39Row" localSheetId="5" hidden="1">#REF!</definedName>
    <definedName name="XRefPaste39Row" localSheetId="4" hidden="1">#REF!</definedName>
    <definedName name="XRefPaste39Row" hidden="1">#REF!</definedName>
    <definedName name="XRefPaste3Row" hidden="1">[3]XREF!$A$6:$IV$6</definedName>
    <definedName name="XRefPaste4" localSheetId="9" hidden="1">#REF!</definedName>
    <definedName name="XRefPaste4" localSheetId="14" hidden="1">#REF!</definedName>
    <definedName name="XRefPaste4" localSheetId="6" hidden="1">#REF!</definedName>
    <definedName name="XRefPaste4" localSheetId="5" hidden="1">#REF!</definedName>
    <definedName name="XRefPaste4" localSheetId="4" hidden="1">#REF!</definedName>
    <definedName name="XRefPaste4" hidden="1">#REF!</definedName>
    <definedName name="XRefPaste40Row" localSheetId="9" hidden="1">#REF!</definedName>
    <definedName name="XRefPaste40Row" localSheetId="14" hidden="1">#REF!</definedName>
    <definedName name="XRefPaste40Row" localSheetId="6" hidden="1">#REF!</definedName>
    <definedName name="XRefPaste40Row" localSheetId="5" hidden="1">#REF!</definedName>
    <definedName name="XRefPaste40Row" localSheetId="4" hidden="1">#REF!</definedName>
    <definedName name="XRefPaste40Row" hidden="1">#REF!</definedName>
    <definedName name="XRefPaste41Row" localSheetId="9" hidden="1">#REF!</definedName>
    <definedName name="XRefPaste41Row" localSheetId="14" hidden="1">#REF!</definedName>
    <definedName name="XRefPaste41Row" localSheetId="6" hidden="1">#REF!</definedName>
    <definedName name="XRefPaste41Row" localSheetId="5" hidden="1">#REF!</definedName>
    <definedName name="XRefPaste41Row" localSheetId="4" hidden="1">#REF!</definedName>
    <definedName name="XRefPaste41Row" hidden="1">#REF!</definedName>
    <definedName name="XRefPaste42Row" localSheetId="9" hidden="1">#REF!</definedName>
    <definedName name="XRefPaste42Row" localSheetId="6" hidden="1">#REF!</definedName>
    <definedName name="XRefPaste42Row" localSheetId="5" hidden="1">#REF!</definedName>
    <definedName name="XRefPaste42Row" localSheetId="4" hidden="1">#REF!</definedName>
    <definedName name="XRefPaste42Row" hidden="1">#REF!</definedName>
    <definedName name="XRefPaste43Row" localSheetId="9" hidden="1">#REF!</definedName>
    <definedName name="XRefPaste43Row" localSheetId="6" hidden="1">#REF!</definedName>
    <definedName name="XRefPaste43Row" localSheetId="5" hidden="1">#REF!</definedName>
    <definedName name="XRefPaste43Row" localSheetId="4" hidden="1">#REF!</definedName>
    <definedName name="XRefPaste43Row" hidden="1">#REF!</definedName>
    <definedName name="XRefPaste44Row" localSheetId="9" hidden="1">#REF!</definedName>
    <definedName name="XRefPaste44Row" localSheetId="6" hidden="1">#REF!</definedName>
    <definedName name="XRefPaste44Row" localSheetId="5" hidden="1">#REF!</definedName>
    <definedName name="XRefPaste44Row" localSheetId="4" hidden="1">#REF!</definedName>
    <definedName name="XRefPaste44Row" hidden="1">#REF!</definedName>
    <definedName name="XRefPaste45Row" localSheetId="9" hidden="1">#REF!</definedName>
    <definedName name="XRefPaste45Row" localSheetId="6" hidden="1">#REF!</definedName>
    <definedName name="XRefPaste45Row" localSheetId="5" hidden="1">#REF!</definedName>
    <definedName name="XRefPaste45Row" localSheetId="4" hidden="1">#REF!</definedName>
    <definedName name="XRefPaste45Row" hidden="1">#REF!</definedName>
    <definedName name="XRefPaste47Row" localSheetId="9" hidden="1">#REF!</definedName>
    <definedName name="XRefPaste47Row" localSheetId="6" hidden="1">#REF!</definedName>
    <definedName name="XRefPaste47Row" localSheetId="5" hidden="1">#REF!</definedName>
    <definedName name="XRefPaste47Row" localSheetId="4" hidden="1">#REF!</definedName>
    <definedName name="XRefPaste47Row" hidden="1">#REF!</definedName>
    <definedName name="XRefPaste48Row" localSheetId="9" hidden="1">#REF!</definedName>
    <definedName name="XRefPaste48Row" localSheetId="6" hidden="1">#REF!</definedName>
    <definedName name="XRefPaste48Row" localSheetId="5" hidden="1">#REF!</definedName>
    <definedName name="XRefPaste48Row" localSheetId="4" hidden="1">#REF!</definedName>
    <definedName name="XRefPaste48Row" hidden="1">#REF!</definedName>
    <definedName name="XRefPaste49Row" localSheetId="9" hidden="1">#REF!</definedName>
    <definedName name="XRefPaste49Row" localSheetId="6" hidden="1">#REF!</definedName>
    <definedName name="XRefPaste49Row" localSheetId="5" hidden="1">#REF!</definedName>
    <definedName name="XRefPaste49Row" localSheetId="4" hidden="1">#REF!</definedName>
    <definedName name="XRefPaste49Row" hidden="1">#REF!</definedName>
    <definedName name="XRefPaste4Row" localSheetId="9" hidden="1">#REF!</definedName>
    <definedName name="XRefPaste4Row" localSheetId="6" hidden="1">#REF!</definedName>
    <definedName name="XRefPaste4Row" localSheetId="5" hidden="1">#REF!</definedName>
    <definedName name="XRefPaste4Row" localSheetId="4" hidden="1">#REF!</definedName>
    <definedName name="XRefPaste4Row" hidden="1">#REF!</definedName>
    <definedName name="XRefPaste5" localSheetId="9" hidden="1">#REF!</definedName>
    <definedName name="XRefPaste5" localSheetId="6" hidden="1">#REF!</definedName>
    <definedName name="XRefPaste5" localSheetId="5" hidden="1">#REF!</definedName>
    <definedName name="XRefPaste5" localSheetId="4" hidden="1">#REF!</definedName>
    <definedName name="XRefPaste5" hidden="1">#REF!</definedName>
    <definedName name="XRefPaste50Row" localSheetId="9" hidden="1">#REF!</definedName>
    <definedName name="XRefPaste50Row" localSheetId="14" hidden="1">#REF!</definedName>
    <definedName name="XRefPaste50Row" localSheetId="6" hidden="1">#REF!</definedName>
    <definedName name="XRefPaste50Row" localSheetId="5" hidden="1">#REF!</definedName>
    <definedName name="XRefPaste50Row" localSheetId="4" hidden="1">#REF!</definedName>
    <definedName name="XRefPaste50Row" hidden="1">#REF!</definedName>
    <definedName name="XRefPaste51Row" localSheetId="9" hidden="1">#REF!</definedName>
    <definedName name="XRefPaste51Row" localSheetId="14" hidden="1">#REF!</definedName>
    <definedName name="XRefPaste51Row" localSheetId="6" hidden="1">#REF!</definedName>
    <definedName name="XRefPaste51Row" localSheetId="5" hidden="1">#REF!</definedName>
    <definedName name="XRefPaste51Row" localSheetId="4" hidden="1">#REF!</definedName>
    <definedName name="XRefPaste51Row" hidden="1">#REF!</definedName>
    <definedName name="XRefPaste5Row" localSheetId="9" hidden="1">#REF!</definedName>
    <definedName name="XRefPaste5Row" localSheetId="14" hidden="1">#REF!</definedName>
    <definedName name="XRefPaste5Row" localSheetId="6" hidden="1">#REF!</definedName>
    <definedName name="XRefPaste5Row" localSheetId="5" hidden="1">#REF!</definedName>
    <definedName name="XRefPaste5Row" localSheetId="4" hidden="1">#REF!</definedName>
    <definedName name="XRefPaste5Row" hidden="1">#REF!</definedName>
    <definedName name="XRefPaste6" localSheetId="9" hidden="1">#REF!</definedName>
    <definedName name="XRefPaste6" localSheetId="6" hidden="1">#REF!</definedName>
    <definedName name="XRefPaste6" localSheetId="5" hidden="1">#REF!</definedName>
    <definedName name="XRefPaste6" localSheetId="4" hidden="1">#REF!</definedName>
    <definedName name="XRefPaste6" hidden="1">#REF!</definedName>
    <definedName name="XRefPaste6Row" localSheetId="9" hidden="1">#REF!</definedName>
    <definedName name="XRefPaste6Row" localSheetId="6" hidden="1">#REF!</definedName>
    <definedName name="XRefPaste6Row" localSheetId="5" hidden="1">#REF!</definedName>
    <definedName name="XRefPaste6Row" localSheetId="4" hidden="1">#REF!</definedName>
    <definedName name="XRefPaste6Row" hidden="1">#REF!</definedName>
    <definedName name="XRefPaste7" localSheetId="9" hidden="1">#REF!</definedName>
    <definedName name="XRefPaste7" localSheetId="6" hidden="1">#REF!</definedName>
    <definedName name="XRefPaste7" localSheetId="5" hidden="1">#REF!</definedName>
    <definedName name="XRefPaste7" localSheetId="4" hidden="1">#REF!</definedName>
    <definedName name="XRefPaste7" hidden="1">#REF!</definedName>
    <definedName name="XRefPaste7Row" localSheetId="9" hidden="1">#REF!</definedName>
    <definedName name="XRefPaste7Row" localSheetId="6" hidden="1">#REF!</definedName>
    <definedName name="XRefPaste7Row" localSheetId="5" hidden="1">#REF!</definedName>
    <definedName name="XRefPaste7Row" localSheetId="4" hidden="1">#REF!</definedName>
    <definedName name="XRefPaste7Row" hidden="1">#REF!</definedName>
    <definedName name="XRefPaste8" localSheetId="9" hidden="1">#REF!</definedName>
    <definedName name="XRefPaste8" localSheetId="6" hidden="1">#REF!</definedName>
    <definedName name="XRefPaste8" localSheetId="5" hidden="1">#REF!</definedName>
    <definedName name="XRefPaste8" localSheetId="4" hidden="1">#REF!</definedName>
    <definedName name="XRefPaste8" hidden="1">#REF!</definedName>
    <definedName name="XRefPaste8Row" localSheetId="9" hidden="1">#REF!</definedName>
    <definedName name="XRefPaste8Row" localSheetId="6" hidden="1">#REF!</definedName>
    <definedName name="XRefPaste8Row" localSheetId="5" hidden="1">#REF!</definedName>
    <definedName name="XRefPaste8Row" localSheetId="4" hidden="1">#REF!</definedName>
    <definedName name="XRefPaste8Row" hidden="1">#REF!</definedName>
    <definedName name="XRefPaste9Row" localSheetId="9" hidden="1">#REF!</definedName>
    <definedName name="XRefPaste9Row" localSheetId="6" hidden="1">#REF!</definedName>
    <definedName name="XRefPaste9Row" localSheetId="5" hidden="1">#REF!</definedName>
    <definedName name="XRefPaste9Row" localSheetId="4" hidden="1">#REF!</definedName>
    <definedName name="XRefPaste9Row" hidden="1">#REF!</definedName>
    <definedName name="XRefPasteRangeCount" hidden="1">1</definedName>
    <definedName name="xxxx" localSheetId="9" hidden="1">#REF!</definedName>
    <definedName name="xxxx" localSheetId="6" hidden="1">#REF!</definedName>
    <definedName name="xxxx" localSheetId="5" hidden="1">#REF!</definedName>
    <definedName name="xxxx" localSheetId="4" hidden="1">#REF!</definedName>
    <definedName name="xxxx" hidden="1">#REF!</definedName>
    <definedName name="z" localSheetId="9" hidden="1">#REF!</definedName>
    <definedName name="z" localSheetId="14" hidden="1">#REF!</definedName>
    <definedName name="z" localSheetId="6" hidden="1">#REF!</definedName>
    <definedName name="z" localSheetId="5" hidden="1">#REF!</definedName>
    <definedName name="z" localSheetId="4" hidden="1">#REF!</definedName>
    <definedName name="z" hidden="1">#REF!</definedName>
    <definedName name="Z_00E9FB25_752C_11D1_95EF_0000E8CF5EB3_.wvu.Cols" localSheetId="9" hidden="1">#REF!</definedName>
    <definedName name="Z_00E9FB25_752C_11D1_95EF_0000E8CF5EB3_.wvu.Cols" localSheetId="14" hidden="1">#REF!</definedName>
    <definedName name="Z_00E9FB25_752C_11D1_95EF_0000E8CF5EB3_.wvu.Cols" localSheetId="6" hidden="1">#REF!</definedName>
    <definedName name="Z_00E9FB25_752C_11D1_95EF_0000E8CF5EB3_.wvu.Cols" localSheetId="5" hidden="1">#REF!</definedName>
    <definedName name="Z_00E9FB25_752C_11D1_95EF_0000E8CF5EB3_.wvu.Cols" localSheetId="4" hidden="1">#REF!</definedName>
    <definedName name="Z_00E9FB25_752C_11D1_95EF_0000E8CF5EB3_.wvu.Cols" hidden="1">#REF!</definedName>
    <definedName name="Z_00E9FB26_752C_11D1_95EF_0000E8CF5EB3_.wvu.Cols" localSheetId="9" hidden="1">#REF!</definedName>
    <definedName name="Z_00E9FB26_752C_11D1_95EF_0000E8CF5EB3_.wvu.Cols" localSheetId="14" hidden="1">#REF!</definedName>
    <definedName name="Z_00E9FB26_752C_11D1_95EF_0000E8CF5EB3_.wvu.Cols" localSheetId="6" hidden="1">#REF!</definedName>
    <definedName name="Z_00E9FB26_752C_11D1_95EF_0000E8CF5EB3_.wvu.Cols" localSheetId="5" hidden="1">#REF!</definedName>
    <definedName name="Z_00E9FB26_752C_11D1_95EF_0000E8CF5EB3_.wvu.Cols" localSheetId="4" hidden="1">#REF!</definedName>
    <definedName name="Z_00E9FB26_752C_11D1_95EF_0000E8CF5EB3_.wvu.Cols" hidden="1">#REF!</definedName>
    <definedName name="Z_00E9FB27_752C_11D1_95EF_0000E8CF5EB3_.wvu.Cols" localSheetId="9" hidden="1">#REF!</definedName>
    <definedName name="Z_00E9FB27_752C_11D1_95EF_0000E8CF5EB3_.wvu.Cols" localSheetId="6" hidden="1">#REF!</definedName>
    <definedName name="Z_00E9FB27_752C_11D1_95EF_0000E8CF5EB3_.wvu.Cols" localSheetId="5" hidden="1">#REF!</definedName>
    <definedName name="Z_00E9FB27_752C_11D1_95EF_0000E8CF5EB3_.wvu.Cols" localSheetId="4" hidden="1">#REF!</definedName>
    <definedName name="Z_00E9FB27_752C_11D1_95EF_0000E8CF5EB3_.wvu.Cols" hidden="1">#REF!</definedName>
    <definedName name="Z_00E9FB28_752C_11D1_95EF_0000E8CF5EB3_.wvu.Cols" localSheetId="9" hidden="1">#REF!</definedName>
    <definedName name="Z_00E9FB28_752C_11D1_95EF_0000E8CF5EB3_.wvu.Cols" localSheetId="6" hidden="1">#REF!</definedName>
    <definedName name="Z_00E9FB28_752C_11D1_95EF_0000E8CF5EB3_.wvu.Cols" localSheetId="5" hidden="1">#REF!</definedName>
    <definedName name="Z_00E9FB28_752C_11D1_95EF_0000E8CF5EB3_.wvu.Cols" localSheetId="4" hidden="1">#REF!</definedName>
    <definedName name="Z_00E9FB28_752C_11D1_95EF_0000E8CF5EB3_.wvu.Cols" hidden="1">#REF!</definedName>
    <definedName name="Z_00E9FB29_752C_11D1_95EF_0000E8CF5EB3_.wvu.Cols" localSheetId="9" hidden="1">#REF!</definedName>
    <definedName name="Z_00E9FB29_752C_11D1_95EF_0000E8CF5EB3_.wvu.Cols" localSheetId="6" hidden="1">#REF!</definedName>
    <definedName name="Z_00E9FB29_752C_11D1_95EF_0000E8CF5EB3_.wvu.Cols" localSheetId="5" hidden="1">#REF!</definedName>
    <definedName name="Z_00E9FB29_752C_11D1_95EF_0000E8CF5EB3_.wvu.Cols" localSheetId="4" hidden="1">#REF!</definedName>
    <definedName name="Z_00E9FB29_752C_11D1_95EF_0000E8CF5EB3_.wvu.Cols" hidden="1">#REF!</definedName>
    <definedName name="Z_00E9FB2A_752C_11D1_95EF_0000E8CF5EB3_.wvu.Cols" localSheetId="9" hidden="1">#REF!</definedName>
    <definedName name="Z_00E9FB2A_752C_11D1_95EF_0000E8CF5EB3_.wvu.Cols" localSheetId="6" hidden="1">#REF!</definedName>
    <definedName name="Z_00E9FB2A_752C_11D1_95EF_0000E8CF5EB3_.wvu.Cols" localSheetId="5" hidden="1">#REF!</definedName>
    <definedName name="Z_00E9FB2A_752C_11D1_95EF_0000E8CF5EB3_.wvu.Cols" localSheetId="4" hidden="1">#REF!</definedName>
    <definedName name="Z_00E9FB2A_752C_11D1_95EF_0000E8CF5EB3_.wvu.Cols" hidden="1">#REF!</definedName>
    <definedName name="Z_0226D2AF_D2B4_11D1_90EF_0000E8CF30B3_.wvu.Cols" localSheetId="9" hidden="1">#REF!</definedName>
    <definedName name="Z_0226D2AF_D2B4_11D1_90EF_0000E8CF30B3_.wvu.Cols" localSheetId="6" hidden="1">#REF!</definedName>
    <definedName name="Z_0226D2AF_D2B4_11D1_90EF_0000E8CF30B3_.wvu.Cols" localSheetId="5" hidden="1">#REF!</definedName>
    <definedName name="Z_0226D2AF_D2B4_11D1_90EF_0000E8CF30B3_.wvu.Cols" localSheetId="4" hidden="1">#REF!</definedName>
    <definedName name="Z_0226D2AF_D2B4_11D1_90EF_0000E8CF30B3_.wvu.Cols" hidden="1">#REF!</definedName>
    <definedName name="Z_0226D2B0_D2B4_11D1_90EF_0000E8CF30B3_.wvu.Cols" localSheetId="9" hidden="1">#REF!</definedName>
    <definedName name="Z_0226D2B0_D2B4_11D1_90EF_0000E8CF30B3_.wvu.Cols" localSheetId="6" hidden="1">#REF!</definedName>
    <definedName name="Z_0226D2B0_D2B4_11D1_90EF_0000E8CF30B3_.wvu.Cols" localSheetId="5" hidden="1">#REF!</definedName>
    <definedName name="Z_0226D2B0_D2B4_11D1_90EF_0000E8CF30B3_.wvu.Cols" localSheetId="4" hidden="1">#REF!</definedName>
    <definedName name="Z_0226D2B0_D2B4_11D1_90EF_0000E8CF30B3_.wvu.Cols" hidden="1">#REF!</definedName>
    <definedName name="Z_08D00FEF_D43A_11D1_90EF_0000E8CF30B3_.wvu.Cols" localSheetId="9" hidden="1">#REF!</definedName>
    <definedName name="Z_08D00FEF_D43A_11D1_90EF_0000E8CF30B3_.wvu.Cols" localSheetId="6" hidden="1">#REF!</definedName>
    <definedName name="Z_08D00FEF_D43A_11D1_90EF_0000E8CF30B3_.wvu.Cols" localSheetId="5" hidden="1">#REF!</definedName>
    <definedName name="Z_08D00FEF_D43A_11D1_90EF_0000E8CF30B3_.wvu.Cols" localSheetId="4" hidden="1">#REF!</definedName>
    <definedName name="Z_08D00FEF_D43A_11D1_90EF_0000E8CF30B3_.wvu.Cols" hidden="1">#REF!</definedName>
    <definedName name="Z_08D00FF0_D43A_11D1_90EF_0000E8CF30B3_.wvu.Cols" localSheetId="9" hidden="1">#REF!</definedName>
    <definedName name="Z_08D00FF0_D43A_11D1_90EF_0000E8CF30B3_.wvu.Cols" localSheetId="6" hidden="1">#REF!</definedName>
    <definedName name="Z_08D00FF0_D43A_11D1_90EF_0000E8CF30B3_.wvu.Cols" localSheetId="5" hidden="1">#REF!</definedName>
    <definedName name="Z_08D00FF0_D43A_11D1_90EF_0000E8CF30B3_.wvu.Cols" localSheetId="4" hidden="1">#REF!</definedName>
    <definedName name="Z_08D00FF0_D43A_11D1_90EF_0000E8CF30B3_.wvu.Cols" hidden="1">#REF!</definedName>
    <definedName name="Z_094CCD8D_DF24_11D1_90EF_0000E8CF30B3_.wvu.Cols" localSheetId="9" hidden="1">#REF!</definedName>
    <definedName name="Z_094CCD8D_DF24_11D1_90EF_0000E8CF30B3_.wvu.Cols" localSheetId="6" hidden="1">#REF!</definedName>
    <definedName name="Z_094CCD8D_DF24_11D1_90EF_0000E8CF30B3_.wvu.Cols" localSheetId="5" hidden="1">#REF!</definedName>
    <definedName name="Z_094CCD8D_DF24_11D1_90EF_0000E8CF30B3_.wvu.Cols" localSheetId="4" hidden="1">#REF!</definedName>
    <definedName name="Z_094CCD8D_DF24_11D1_90EF_0000E8CF30B3_.wvu.Cols" hidden="1">#REF!</definedName>
    <definedName name="Z_094CCD8F_DF24_11D1_90EF_0000E8CF30B3_.wvu.Cols" localSheetId="9" hidden="1">#REF!</definedName>
    <definedName name="Z_094CCD8F_DF24_11D1_90EF_0000E8CF30B3_.wvu.Cols" localSheetId="6" hidden="1">#REF!</definedName>
    <definedName name="Z_094CCD8F_DF24_11D1_90EF_0000E8CF30B3_.wvu.Cols" localSheetId="5" hidden="1">#REF!</definedName>
    <definedName name="Z_094CCD8F_DF24_11D1_90EF_0000E8CF30B3_.wvu.Cols" localSheetId="4" hidden="1">#REF!</definedName>
    <definedName name="Z_094CCD8F_DF24_11D1_90EF_0000E8CF30B3_.wvu.Cols" hidden="1">#REF!</definedName>
    <definedName name="Z_1194CCEB_BE3A_11D1_95F0_0000E8CF5EB3_.wvu.Cols" localSheetId="9" hidden="1">#REF!,#REF!,#REF!</definedName>
    <definedName name="Z_1194CCEB_BE3A_11D1_95F0_0000E8CF5EB3_.wvu.Cols" localSheetId="14" hidden="1">#REF!,#REF!,#REF!</definedName>
    <definedName name="Z_1194CCEB_BE3A_11D1_95F0_0000E8CF5EB3_.wvu.Cols" localSheetId="6" hidden="1">#REF!,#REF!,#REF!</definedName>
    <definedName name="Z_1194CCEB_BE3A_11D1_95F0_0000E8CF5EB3_.wvu.Cols" localSheetId="5" hidden="1">#REF!,#REF!,#REF!</definedName>
    <definedName name="Z_1194CCEB_BE3A_11D1_95F0_0000E8CF5EB3_.wvu.Cols" localSheetId="4" hidden="1">#REF!,#REF!,#REF!</definedName>
    <definedName name="Z_1194CCEB_BE3A_11D1_95F0_0000E8CF5EB3_.wvu.Cols" hidden="1">#REF!,#REF!,#REF!</definedName>
    <definedName name="Z_1194CCEC_BE3A_11D1_95F0_0000E8CF5EB3_.wvu.Cols" localSheetId="9" hidden="1">#REF!,#REF!,#REF!</definedName>
    <definedName name="Z_1194CCEC_BE3A_11D1_95F0_0000E8CF5EB3_.wvu.Cols" localSheetId="14" hidden="1">#REF!,#REF!,#REF!</definedName>
    <definedName name="Z_1194CCEC_BE3A_11D1_95F0_0000E8CF5EB3_.wvu.Cols" localSheetId="6" hidden="1">#REF!,#REF!,#REF!</definedName>
    <definedName name="Z_1194CCEC_BE3A_11D1_95F0_0000E8CF5EB3_.wvu.Cols" localSheetId="5" hidden="1">#REF!,#REF!,#REF!</definedName>
    <definedName name="Z_1194CCEC_BE3A_11D1_95F0_0000E8CF5EB3_.wvu.Cols" localSheetId="4" hidden="1">#REF!,#REF!,#REF!</definedName>
    <definedName name="Z_1194CCEC_BE3A_11D1_95F0_0000E8CF5EB3_.wvu.Cols" hidden="1">#REF!,#REF!,#REF!</definedName>
    <definedName name="Z_1194CD1A_BE3A_11D1_95F0_0000E8CF5EB3_.wvu.Cols" localSheetId="9" hidden="1">#REF!,#REF!,#REF!</definedName>
    <definedName name="Z_1194CD1A_BE3A_11D1_95F0_0000E8CF5EB3_.wvu.Cols" localSheetId="14" hidden="1">#REF!,#REF!,#REF!</definedName>
    <definedName name="Z_1194CD1A_BE3A_11D1_95F0_0000E8CF5EB3_.wvu.Cols" localSheetId="6" hidden="1">#REF!,#REF!,#REF!</definedName>
    <definedName name="Z_1194CD1A_BE3A_11D1_95F0_0000E8CF5EB3_.wvu.Cols" localSheetId="5" hidden="1">#REF!,#REF!,#REF!</definedName>
    <definedName name="Z_1194CD1A_BE3A_11D1_95F0_0000E8CF5EB3_.wvu.Cols" localSheetId="4" hidden="1">#REF!,#REF!,#REF!</definedName>
    <definedName name="Z_1194CD1A_BE3A_11D1_95F0_0000E8CF5EB3_.wvu.Cols" hidden="1">#REF!,#REF!,#REF!</definedName>
    <definedName name="Z_1194CD1B_BE3A_11D1_95F0_0000E8CF5EB3_.wvu.Cols" localSheetId="9" hidden="1">#REF!,#REF!,#REF!</definedName>
    <definedName name="Z_1194CD1B_BE3A_11D1_95F0_0000E8CF5EB3_.wvu.Cols" localSheetId="6" hidden="1">#REF!,#REF!,#REF!</definedName>
    <definedName name="Z_1194CD1B_BE3A_11D1_95F0_0000E8CF5EB3_.wvu.Cols" localSheetId="5" hidden="1">#REF!,#REF!,#REF!</definedName>
    <definedName name="Z_1194CD1B_BE3A_11D1_95F0_0000E8CF5EB3_.wvu.Cols" localSheetId="4" hidden="1">#REF!,#REF!,#REF!</definedName>
    <definedName name="Z_1194CD1B_BE3A_11D1_95F0_0000E8CF5EB3_.wvu.Cols" hidden="1">#REF!,#REF!,#REF!</definedName>
    <definedName name="Z_16209B87_DA8B_11D1_95F0_0000E8CF5EB3_.wvu.Cols" localSheetId="9" hidden="1">#REF!</definedName>
    <definedName name="Z_16209B87_DA8B_11D1_95F0_0000E8CF5EB3_.wvu.Cols" localSheetId="14" hidden="1">#REF!</definedName>
    <definedName name="Z_16209B87_DA8B_11D1_95F0_0000E8CF5EB3_.wvu.Cols" localSheetId="6" hidden="1">#REF!</definedName>
    <definedName name="Z_16209B87_DA8B_11D1_95F0_0000E8CF5EB3_.wvu.Cols" localSheetId="5" hidden="1">#REF!</definedName>
    <definedName name="Z_16209B87_DA8B_11D1_95F0_0000E8CF5EB3_.wvu.Cols" localSheetId="4" hidden="1">#REF!</definedName>
    <definedName name="Z_16209B87_DA8B_11D1_95F0_0000E8CF5EB3_.wvu.Cols" hidden="1">#REF!</definedName>
    <definedName name="Z_16209B88_DA8B_11D1_95F0_0000E8CF5EB3_.wvu.Cols" localSheetId="9" hidden="1">#REF!</definedName>
    <definedName name="Z_16209B88_DA8B_11D1_95F0_0000E8CF5EB3_.wvu.Cols" localSheetId="14" hidden="1">#REF!</definedName>
    <definedName name="Z_16209B88_DA8B_11D1_95F0_0000E8CF5EB3_.wvu.Cols" localSheetId="6" hidden="1">#REF!</definedName>
    <definedName name="Z_16209B88_DA8B_11D1_95F0_0000E8CF5EB3_.wvu.Cols" localSheetId="5" hidden="1">#REF!</definedName>
    <definedName name="Z_16209B88_DA8B_11D1_95F0_0000E8CF5EB3_.wvu.Cols" localSheetId="4" hidden="1">#REF!</definedName>
    <definedName name="Z_16209B88_DA8B_11D1_95F0_0000E8CF5EB3_.wvu.Cols" hidden="1">#REF!</definedName>
    <definedName name="Z_16C1858A_C3EA_11D1_95F0_0000E8CF5EB3_.wvu.Cols" localSheetId="9" hidden="1">#REF!,#REF!,#REF!</definedName>
    <definedName name="Z_16C1858A_C3EA_11D1_95F0_0000E8CF5EB3_.wvu.Cols" localSheetId="14" hidden="1">#REF!,#REF!,#REF!</definedName>
    <definedName name="Z_16C1858A_C3EA_11D1_95F0_0000E8CF5EB3_.wvu.Cols" localSheetId="6" hidden="1">#REF!,#REF!,#REF!</definedName>
    <definedName name="Z_16C1858A_C3EA_11D1_95F0_0000E8CF5EB3_.wvu.Cols" localSheetId="5" hidden="1">#REF!,#REF!,#REF!</definedName>
    <definedName name="Z_16C1858A_C3EA_11D1_95F0_0000E8CF5EB3_.wvu.Cols" localSheetId="4" hidden="1">#REF!,#REF!,#REF!</definedName>
    <definedName name="Z_16C1858A_C3EA_11D1_95F0_0000E8CF5EB3_.wvu.Cols" hidden="1">#REF!,#REF!,#REF!</definedName>
    <definedName name="Z_16C1858B_C3EA_11D1_95F0_0000E8CF5EB3_.wvu.Cols" localSheetId="9" hidden="1">#REF!,#REF!,#REF!</definedName>
    <definedName name="Z_16C1858B_C3EA_11D1_95F0_0000E8CF5EB3_.wvu.Cols" localSheetId="14" hidden="1">#REF!,#REF!,#REF!</definedName>
    <definedName name="Z_16C1858B_C3EA_11D1_95F0_0000E8CF5EB3_.wvu.Cols" localSheetId="6" hidden="1">#REF!,#REF!,#REF!</definedName>
    <definedName name="Z_16C1858B_C3EA_11D1_95F0_0000E8CF5EB3_.wvu.Cols" localSheetId="5" hidden="1">#REF!,#REF!,#REF!</definedName>
    <definedName name="Z_16C1858B_C3EA_11D1_95F0_0000E8CF5EB3_.wvu.Cols" localSheetId="4" hidden="1">#REF!,#REF!,#REF!</definedName>
    <definedName name="Z_16C1858B_C3EA_11D1_95F0_0000E8CF5EB3_.wvu.Cols" hidden="1">#REF!,#REF!,#REF!</definedName>
    <definedName name="Z_1AE43106_6FD3_11D1_95EF_0000E8CF5EB3_.wvu.Cols" localSheetId="9" hidden="1">#REF!</definedName>
    <definedName name="Z_1AE43106_6FD3_11D1_95EF_0000E8CF5EB3_.wvu.Cols" localSheetId="14" hidden="1">#REF!</definedName>
    <definedName name="Z_1AE43106_6FD3_11D1_95EF_0000E8CF5EB3_.wvu.Cols" localSheetId="6" hidden="1">#REF!</definedName>
    <definedName name="Z_1AE43106_6FD3_11D1_95EF_0000E8CF5EB3_.wvu.Cols" localSheetId="5" hidden="1">#REF!</definedName>
    <definedName name="Z_1AE43106_6FD3_11D1_95EF_0000E8CF5EB3_.wvu.Cols" localSheetId="4" hidden="1">#REF!</definedName>
    <definedName name="Z_1AE43106_6FD3_11D1_95EF_0000E8CF5EB3_.wvu.Cols" hidden="1">#REF!</definedName>
    <definedName name="Z_1AE43107_6FD3_11D1_95EF_0000E8CF5EB3_.wvu.Cols" localSheetId="9" hidden="1">#REF!</definedName>
    <definedName name="Z_1AE43107_6FD3_11D1_95EF_0000E8CF5EB3_.wvu.Cols" localSheetId="14" hidden="1">#REF!</definedName>
    <definedName name="Z_1AE43107_6FD3_11D1_95EF_0000E8CF5EB3_.wvu.Cols" localSheetId="6" hidden="1">#REF!</definedName>
    <definedName name="Z_1AE43107_6FD3_11D1_95EF_0000E8CF5EB3_.wvu.Cols" localSheetId="5" hidden="1">#REF!</definedName>
    <definedName name="Z_1AE43107_6FD3_11D1_95EF_0000E8CF5EB3_.wvu.Cols" localSheetId="4" hidden="1">#REF!</definedName>
    <definedName name="Z_1AE43107_6FD3_11D1_95EF_0000E8CF5EB3_.wvu.Cols" hidden="1">#REF!</definedName>
    <definedName name="Z_1AE43108_6FD3_11D1_95EF_0000E8CF5EB3_.wvu.Cols" localSheetId="9" hidden="1">#REF!</definedName>
    <definedName name="Z_1AE43108_6FD3_11D1_95EF_0000E8CF5EB3_.wvu.Cols" localSheetId="14" hidden="1">#REF!</definedName>
    <definedName name="Z_1AE43108_6FD3_11D1_95EF_0000E8CF5EB3_.wvu.Cols" localSheetId="6" hidden="1">#REF!</definedName>
    <definedName name="Z_1AE43108_6FD3_11D1_95EF_0000E8CF5EB3_.wvu.Cols" localSheetId="5" hidden="1">#REF!</definedName>
    <definedName name="Z_1AE43108_6FD3_11D1_95EF_0000E8CF5EB3_.wvu.Cols" localSheetId="4" hidden="1">#REF!</definedName>
    <definedName name="Z_1AE43108_6FD3_11D1_95EF_0000E8CF5EB3_.wvu.Cols" hidden="1">#REF!</definedName>
    <definedName name="Z_1AE43109_6FD3_11D1_95EF_0000E8CF5EB3_.wvu.Cols" localSheetId="9" hidden="1">#REF!</definedName>
    <definedName name="Z_1AE43109_6FD3_11D1_95EF_0000E8CF5EB3_.wvu.Cols" localSheetId="6" hidden="1">#REF!</definedName>
    <definedName name="Z_1AE43109_6FD3_11D1_95EF_0000E8CF5EB3_.wvu.Cols" localSheetId="5" hidden="1">#REF!</definedName>
    <definedName name="Z_1AE43109_6FD3_11D1_95EF_0000E8CF5EB3_.wvu.Cols" localSheetId="4" hidden="1">#REF!</definedName>
    <definedName name="Z_1AE43109_6FD3_11D1_95EF_0000E8CF5EB3_.wvu.Cols" hidden="1">#REF!</definedName>
    <definedName name="Z_1AE4310A_6FD3_11D1_95EF_0000E8CF5EB3_.wvu.Cols" localSheetId="9" hidden="1">#REF!</definedName>
    <definedName name="Z_1AE4310A_6FD3_11D1_95EF_0000E8CF5EB3_.wvu.Cols" localSheetId="6" hidden="1">#REF!</definedName>
    <definedName name="Z_1AE4310A_6FD3_11D1_95EF_0000E8CF5EB3_.wvu.Cols" localSheetId="5" hidden="1">#REF!</definedName>
    <definedName name="Z_1AE4310A_6FD3_11D1_95EF_0000E8CF5EB3_.wvu.Cols" localSheetId="4" hidden="1">#REF!</definedName>
    <definedName name="Z_1AE4310A_6FD3_11D1_95EF_0000E8CF5EB3_.wvu.Cols" hidden="1">#REF!</definedName>
    <definedName name="Z_1AE4310B_6FD3_11D1_95EF_0000E8CF5EB3_.wvu.Cols" localSheetId="9" hidden="1">#REF!</definedName>
    <definedName name="Z_1AE4310B_6FD3_11D1_95EF_0000E8CF5EB3_.wvu.Cols" localSheetId="6" hidden="1">#REF!</definedName>
    <definedName name="Z_1AE4310B_6FD3_11D1_95EF_0000E8CF5EB3_.wvu.Cols" localSheetId="5" hidden="1">#REF!</definedName>
    <definedName name="Z_1AE4310B_6FD3_11D1_95EF_0000E8CF5EB3_.wvu.Cols" localSheetId="4" hidden="1">#REF!</definedName>
    <definedName name="Z_1AE4310B_6FD3_11D1_95EF_0000E8CF5EB3_.wvu.Cols" hidden="1">#REF!</definedName>
    <definedName name="Z_28558E5F_DE84_11D1_90EF_0000E8CF30B3_.wvu.Cols" localSheetId="9" hidden="1">#REF!</definedName>
    <definedName name="Z_28558E5F_DE84_11D1_90EF_0000E8CF30B3_.wvu.Cols" localSheetId="6" hidden="1">#REF!</definedName>
    <definedName name="Z_28558E5F_DE84_11D1_90EF_0000E8CF30B3_.wvu.Cols" localSheetId="5" hidden="1">#REF!</definedName>
    <definedName name="Z_28558E5F_DE84_11D1_90EF_0000E8CF30B3_.wvu.Cols" localSheetId="4" hidden="1">#REF!</definedName>
    <definedName name="Z_28558E5F_DE84_11D1_90EF_0000E8CF30B3_.wvu.Cols" hidden="1">#REF!</definedName>
    <definedName name="Z_28558E61_DE84_11D1_90EF_0000E8CF30B3_.wvu.Cols" localSheetId="9" hidden="1">#REF!</definedName>
    <definedName name="Z_28558E61_DE84_11D1_90EF_0000E8CF30B3_.wvu.Cols" localSheetId="6" hidden="1">#REF!</definedName>
    <definedName name="Z_28558E61_DE84_11D1_90EF_0000E8CF30B3_.wvu.Cols" localSheetId="5" hidden="1">#REF!</definedName>
    <definedName name="Z_28558E61_DE84_11D1_90EF_0000E8CF30B3_.wvu.Cols" localSheetId="4" hidden="1">#REF!</definedName>
    <definedName name="Z_28558E61_DE84_11D1_90EF_0000E8CF30B3_.wvu.Cols" hidden="1">#REF!</definedName>
    <definedName name="Z_2BA5AE37_867C_11D1_95EF_0000E8CF5EB3_.wvu.Cols" localSheetId="9" hidden="1">#REF!</definedName>
    <definedName name="Z_2BA5AE37_867C_11D1_95EF_0000E8CF5EB3_.wvu.Cols" localSheetId="6" hidden="1">#REF!</definedName>
    <definedName name="Z_2BA5AE37_867C_11D1_95EF_0000E8CF5EB3_.wvu.Cols" localSheetId="5" hidden="1">#REF!</definedName>
    <definedName name="Z_2BA5AE37_867C_11D1_95EF_0000E8CF5EB3_.wvu.Cols" localSheetId="4" hidden="1">#REF!</definedName>
    <definedName name="Z_2BA5AE37_867C_11D1_95EF_0000E8CF5EB3_.wvu.Cols" hidden="1">#REF!</definedName>
    <definedName name="Z_2BA5AE38_867C_11D1_95EF_0000E8CF5EB3_.wvu.Cols" localSheetId="9" hidden="1">#REF!</definedName>
    <definedName name="Z_2BA5AE38_867C_11D1_95EF_0000E8CF5EB3_.wvu.Cols" localSheetId="6" hidden="1">#REF!</definedName>
    <definedName name="Z_2BA5AE38_867C_11D1_95EF_0000E8CF5EB3_.wvu.Cols" localSheetId="5" hidden="1">#REF!</definedName>
    <definedName name="Z_2BA5AE38_867C_11D1_95EF_0000E8CF5EB3_.wvu.Cols" localSheetId="4" hidden="1">#REF!</definedName>
    <definedName name="Z_2BA5AE38_867C_11D1_95EF_0000E8CF5EB3_.wvu.Cols" hidden="1">#REF!</definedName>
    <definedName name="Z_2BA5AE39_867C_11D1_95EF_0000E8CF5EB3_.wvu.Cols" localSheetId="9" hidden="1">#REF!</definedName>
    <definedName name="Z_2BA5AE39_867C_11D1_95EF_0000E8CF5EB3_.wvu.Cols" localSheetId="6" hidden="1">#REF!</definedName>
    <definedName name="Z_2BA5AE39_867C_11D1_95EF_0000E8CF5EB3_.wvu.Cols" localSheetId="5" hidden="1">#REF!</definedName>
    <definedName name="Z_2BA5AE39_867C_11D1_95EF_0000E8CF5EB3_.wvu.Cols" localSheetId="4" hidden="1">#REF!</definedName>
    <definedName name="Z_2BA5AE39_867C_11D1_95EF_0000E8CF5EB3_.wvu.Cols" hidden="1">#REF!</definedName>
    <definedName name="Z_2BA5AE3A_867C_11D1_95EF_0000E8CF5EB3_.wvu.Cols" localSheetId="9" hidden="1">#REF!</definedName>
    <definedName name="Z_2BA5AE3A_867C_11D1_95EF_0000E8CF5EB3_.wvu.Cols" localSheetId="6" hidden="1">#REF!</definedName>
    <definedName name="Z_2BA5AE3A_867C_11D1_95EF_0000E8CF5EB3_.wvu.Cols" localSheetId="5" hidden="1">#REF!</definedName>
    <definedName name="Z_2BA5AE3A_867C_11D1_95EF_0000E8CF5EB3_.wvu.Cols" localSheetId="4" hidden="1">#REF!</definedName>
    <definedName name="Z_2BA5AE3A_867C_11D1_95EF_0000E8CF5EB3_.wvu.Cols" hidden="1">#REF!</definedName>
    <definedName name="Z_2BA5AE3B_867C_11D1_95EF_0000E8CF5EB3_.wvu.Cols" localSheetId="9" hidden="1">#REF!</definedName>
    <definedName name="Z_2BA5AE3B_867C_11D1_95EF_0000E8CF5EB3_.wvu.Cols" localSheetId="6" hidden="1">#REF!</definedName>
    <definedName name="Z_2BA5AE3B_867C_11D1_95EF_0000E8CF5EB3_.wvu.Cols" localSheetId="5" hidden="1">#REF!</definedName>
    <definedName name="Z_2BA5AE3B_867C_11D1_95EF_0000E8CF5EB3_.wvu.Cols" localSheetId="4" hidden="1">#REF!</definedName>
    <definedName name="Z_2BA5AE3B_867C_11D1_95EF_0000E8CF5EB3_.wvu.Cols" hidden="1">#REF!</definedName>
    <definedName name="Z_2BA5AE3C_867C_11D1_95EF_0000E8CF5EB3_.wvu.Cols" localSheetId="9" hidden="1">#REF!</definedName>
    <definedName name="Z_2BA5AE3C_867C_11D1_95EF_0000E8CF5EB3_.wvu.Cols" localSheetId="6" hidden="1">#REF!</definedName>
    <definedName name="Z_2BA5AE3C_867C_11D1_95EF_0000E8CF5EB3_.wvu.Cols" localSheetId="5" hidden="1">#REF!</definedName>
    <definedName name="Z_2BA5AE3C_867C_11D1_95EF_0000E8CF5EB3_.wvu.Cols" localSheetId="4" hidden="1">#REF!</definedName>
    <definedName name="Z_2BA5AE3C_867C_11D1_95EF_0000E8CF5EB3_.wvu.Cols" hidden="1">#REF!</definedName>
    <definedName name="Z_2E234CCD_CD53_11D1_95F0_0000E8CF5EB3_.wvu.Cols" localSheetId="9" hidden="1">#REF!,#REF!</definedName>
    <definedName name="Z_2E234CCD_CD53_11D1_95F0_0000E8CF5EB3_.wvu.Cols" localSheetId="14" hidden="1">#REF!,#REF!</definedName>
    <definedName name="Z_2E234CCD_CD53_11D1_95F0_0000E8CF5EB3_.wvu.Cols" localSheetId="6" hidden="1">#REF!,#REF!</definedName>
    <definedName name="Z_2E234CCD_CD53_11D1_95F0_0000E8CF5EB3_.wvu.Cols" localSheetId="5" hidden="1">#REF!,#REF!</definedName>
    <definedName name="Z_2E234CCD_CD53_11D1_95F0_0000E8CF5EB3_.wvu.Cols" localSheetId="4" hidden="1">#REF!,#REF!</definedName>
    <definedName name="Z_2E234CCD_CD53_11D1_95F0_0000E8CF5EB3_.wvu.Cols" hidden="1">#REF!,#REF!</definedName>
    <definedName name="Z_2E234CCE_CD53_11D1_95F0_0000E8CF5EB3_.wvu.Cols" localSheetId="9" hidden="1">#REF!,#REF!</definedName>
    <definedName name="Z_2E234CCE_CD53_11D1_95F0_0000E8CF5EB3_.wvu.Cols" localSheetId="14" hidden="1">#REF!,#REF!</definedName>
    <definedName name="Z_2E234CCE_CD53_11D1_95F0_0000E8CF5EB3_.wvu.Cols" localSheetId="6" hidden="1">#REF!,#REF!</definedName>
    <definedName name="Z_2E234CCE_CD53_11D1_95F0_0000E8CF5EB3_.wvu.Cols" localSheetId="5" hidden="1">#REF!,#REF!</definedName>
    <definedName name="Z_2E234CCE_CD53_11D1_95F0_0000E8CF5EB3_.wvu.Cols" localSheetId="4" hidden="1">#REF!,#REF!</definedName>
    <definedName name="Z_2E234CCE_CD53_11D1_95F0_0000E8CF5EB3_.wvu.Cols" hidden="1">#REF!,#REF!</definedName>
    <definedName name="Z_36EB8841_7874_11D1_95EF_0000E8CF5EB3_.wvu.Cols" localSheetId="9" hidden="1">#REF!</definedName>
    <definedName name="Z_36EB8841_7874_11D1_95EF_0000E8CF5EB3_.wvu.Cols" localSheetId="14" hidden="1">#REF!</definedName>
    <definedName name="Z_36EB8841_7874_11D1_95EF_0000E8CF5EB3_.wvu.Cols" localSheetId="6" hidden="1">#REF!</definedName>
    <definedName name="Z_36EB8841_7874_11D1_95EF_0000E8CF5EB3_.wvu.Cols" localSheetId="5" hidden="1">#REF!</definedName>
    <definedName name="Z_36EB8841_7874_11D1_95EF_0000E8CF5EB3_.wvu.Cols" localSheetId="4" hidden="1">#REF!</definedName>
    <definedName name="Z_36EB8841_7874_11D1_95EF_0000E8CF5EB3_.wvu.Cols" hidden="1">#REF!</definedName>
    <definedName name="Z_36EB8842_7874_11D1_95EF_0000E8CF5EB3_.wvu.Cols" localSheetId="9" hidden="1">#REF!</definedName>
    <definedName name="Z_36EB8842_7874_11D1_95EF_0000E8CF5EB3_.wvu.Cols" localSheetId="14" hidden="1">#REF!</definedName>
    <definedName name="Z_36EB8842_7874_11D1_95EF_0000E8CF5EB3_.wvu.Cols" localSheetId="6" hidden="1">#REF!</definedName>
    <definedName name="Z_36EB8842_7874_11D1_95EF_0000E8CF5EB3_.wvu.Cols" localSheetId="5" hidden="1">#REF!</definedName>
    <definedName name="Z_36EB8842_7874_11D1_95EF_0000E8CF5EB3_.wvu.Cols" localSheetId="4" hidden="1">#REF!</definedName>
    <definedName name="Z_36EB8842_7874_11D1_95EF_0000E8CF5EB3_.wvu.Cols" hidden="1">#REF!</definedName>
    <definedName name="Z_36EB8843_7874_11D1_95EF_0000E8CF5EB3_.wvu.Cols" localSheetId="9" hidden="1">#REF!</definedName>
    <definedName name="Z_36EB8843_7874_11D1_95EF_0000E8CF5EB3_.wvu.Cols" localSheetId="14" hidden="1">#REF!</definedName>
    <definedName name="Z_36EB8843_7874_11D1_95EF_0000E8CF5EB3_.wvu.Cols" localSheetId="6" hidden="1">#REF!</definedName>
    <definedName name="Z_36EB8843_7874_11D1_95EF_0000E8CF5EB3_.wvu.Cols" localSheetId="5" hidden="1">#REF!</definedName>
    <definedName name="Z_36EB8843_7874_11D1_95EF_0000E8CF5EB3_.wvu.Cols" localSheetId="4" hidden="1">#REF!</definedName>
    <definedName name="Z_36EB8843_7874_11D1_95EF_0000E8CF5EB3_.wvu.Cols" hidden="1">#REF!</definedName>
    <definedName name="Z_36EB8844_7874_11D1_95EF_0000E8CF5EB3_.wvu.Cols" localSheetId="9" hidden="1">#REF!</definedName>
    <definedName name="Z_36EB8844_7874_11D1_95EF_0000E8CF5EB3_.wvu.Cols" localSheetId="6" hidden="1">#REF!</definedName>
    <definedName name="Z_36EB8844_7874_11D1_95EF_0000E8CF5EB3_.wvu.Cols" localSheetId="5" hidden="1">#REF!</definedName>
    <definedName name="Z_36EB8844_7874_11D1_95EF_0000E8CF5EB3_.wvu.Cols" localSheetId="4" hidden="1">#REF!</definedName>
    <definedName name="Z_36EB8844_7874_11D1_95EF_0000E8CF5EB3_.wvu.Cols" hidden="1">#REF!</definedName>
    <definedName name="Z_36EB8845_7874_11D1_95EF_0000E8CF5EB3_.wvu.Cols" localSheetId="9" hidden="1">#REF!</definedName>
    <definedName name="Z_36EB8845_7874_11D1_95EF_0000E8CF5EB3_.wvu.Cols" localSheetId="6" hidden="1">#REF!</definedName>
    <definedName name="Z_36EB8845_7874_11D1_95EF_0000E8CF5EB3_.wvu.Cols" localSheetId="5" hidden="1">#REF!</definedName>
    <definedName name="Z_36EB8845_7874_11D1_95EF_0000E8CF5EB3_.wvu.Cols" localSheetId="4" hidden="1">#REF!</definedName>
    <definedName name="Z_36EB8845_7874_11D1_95EF_0000E8CF5EB3_.wvu.Cols" hidden="1">#REF!</definedName>
    <definedName name="Z_36EB8846_7874_11D1_95EF_0000E8CF5EB3_.wvu.Cols" localSheetId="9" hidden="1">#REF!</definedName>
    <definedName name="Z_36EB8846_7874_11D1_95EF_0000E8CF5EB3_.wvu.Cols" localSheetId="6" hidden="1">#REF!</definedName>
    <definedName name="Z_36EB8846_7874_11D1_95EF_0000E8CF5EB3_.wvu.Cols" localSheetId="5" hidden="1">#REF!</definedName>
    <definedName name="Z_36EB8846_7874_11D1_95EF_0000E8CF5EB3_.wvu.Cols" localSheetId="4" hidden="1">#REF!</definedName>
    <definedName name="Z_36EB8846_7874_11D1_95EF_0000E8CF5EB3_.wvu.Cols" hidden="1">#REF!</definedName>
    <definedName name="Z_384F6556_CF6C_11D1_90EF_0000E8CF30B3_.wvu.Cols" localSheetId="9" hidden="1">#REF!,#REF!</definedName>
    <definedName name="Z_384F6556_CF6C_11D1_90EF_0000E8CF30B3_.wvu.Cols" localSheetId="14" hidden="1">#REF!,#REF!</definedName>
    <definedName name="Z_384F6556_CF6C_11D1_90EF_0000E8CF30B3_.wvu.Cols" localSheetId="6" hidden="1">#REF!,#REF!</definedName>
    <definedName name="Z_384F6556_CF6C_11D1_90EF_0000E8CF30B3_.wvu.Cols" localSheetId="5" hidden="1">#REF!,#REF!</definedName>
    <definedName name="Z_384F6556_CF6C_11D1_90EF_0000E8CF30B3_.wvu.Cols" localSheetId="4" hidden="1">#REF!,#REF!</definedName>
    <definedName name="Z_384F6556_CF6C_11D1_90EF_0000E8CF30B3_.wvu.Cols" hidden="1">#REF!,#REF!</definedName>
    <definedName name="Z_384F6557_CF6C_11D1_90EF_0000E8CF30B3_.wvu.Cols" localSheetId="9" hidden="1">#REF!,#REF!</definedName>
    <definedName name="Z_384F6557_CF6C_11D1_90EF_0000E8CF30B3_.wvu.Cols" localSheetId="14" hidden="1">#REF!,#REF!</definedName>
    <definedName name="Z_384F6557_CF6C_11D1_90EF_0000E8CF30B3_.wvu.Cols" localSheetId="6" hidden="1">#REF!,#REF!</definedName>
    <definedName name="Z_384F6557_CF6C_11D1_90EF_0000E8CF30B3_.wvu.Cols" localSheetId="5" hidden="1">#REF!,#REF!</definedName>
    <definedName name="Z_384F6557_CF6C_11D1_90EF_0000E8CF30B3_.wvu.Cols" localSheetId="4" hidden="1">#REF!,#REF!</definedName>
    <definedName name="Z_384F6557_CF6C_11D1_90EF_0000E8CF30B3_.wvu.Cols" hidden="1">#REF!,#REF!</definedName>
    <definedName name="Z_3A8BECB3_81B4_11D1_95EF_0000E8CF5EB3_.wvu.Cols" localSheetId="9" hidden="1">#REF!</definedName>
    <definedName name="Z_3A8BECB3_81B4_11D1_95EF_0000E8CF5EB3_.wvu.Cols" localSheetId="14" hidden="1">#REF!</definedName>
    <definedName name="Z_3A8BECB3_81B4_11D1_95EF_0000E8CF5EB3_.wvu.Cols" localSheetId="6" hidden="1">#REF!</definedName>
    <definedName name="Z_3A8BECB3_81B4_11D1_95EF_0000E8CF5EB3_.wvu.Cols" localSheetId="5" hidden="1">#REF!</definedName>
    <definedName name="Z_3A8BECB3_81B4_11D1_95EF_0000E8CF5EB3_.wvu.Cols" localSheetId="4" hidden="1">#REF!</definedName>
    <definedName name="Z_3A8BECB3_81B4_11D1_95EF_0000E8CF5EB3_.wvu.Cols" hidden="1">#REF!</definedName>
    <definedName name="Z_3A8BECB4_81B4_11D1_95EF_0000E8CF5EB3_.wvu.Cols" localSheetId="9" hidden="1">#REF!</definedName>
    <definedName name="Z_3A8BECB4_81B4_11D1_95EF_0000E8CF5EB3_.wvu.Cols" localSheetId="14" hidden="1">#REF!</definedName>
    <definedName name="Z_3A8BECB4_81B4_11D1_95EF_0000E8CF5EB3_.wvu.Cols" localSheetId="6" hidden="1">#REF!</definedName>
    <definedName name="Z_3A8BECB4_81B4_11D1_95EF_0000E8CF5EB3_.wvu.Cols" localSheetId="5" hidden="1">#REF!</definedName>
    <definedName name="Z_3A8BECB4_81B4_11D1_95EF_0000E8CF5EB3_.wvu.Cols" localSheetId="4" hidden="1">#REF!</definedName>
    <definedName name="Z_3A8BECB4_81B4_11D1_95EF_0000E8CF5EB3_.wvu.Cols" hidden="1">#REF!</definedName>
    <definedName name="Z_3A8BECB5_81B4_11D1_95EF_0000E8CF5EB3_.wvu.Cols" localSheetId="9" hidden="1">#REF!</definedName>
    <definedName name="Z_3A8BECB5_81B4_11D1_95EF_0000E8CF5EB3_.wvu.Cols" localSheetId="14" hidden="1">#REF!</definedName>
    <definedName name="Z_3A8BECB5_81B4_11D1_95EF_0000E8CF5EB3_.wvu.Cols" localSheetId="6" hidden="1">#REF!</definedName>
    <definedName name="Z_3A8BECB5_81B4_11D1_95EF_0000E8CF5EB3_.wvu.Cols" localSheetId="5" hidden="1">#REF!</definedName>
    <definedName name="Z_3A8BECB5_81B4_11D1_95EF_0000E8CF5EB3_.wvu.Cols" localSheetId="4" hidden="1">#REF!</definedName>
    <definedName name="Z_3A8BECB5_81B4_11D1_95EF_0000E8CF5EB3_.wvu.Cols" hidden="1">#REF!</definedName>
    <definedName name="Z_3A8BECB6_81B4_11D1_95EF_0000E8CF5EB3_.wvu.Cols" localSheetId="9" hidden="1">#REF!</definedName>
    <definedName name="Z_3A8BECB6_81B4_11D1_95EF_0000E8CF5EB3_.wvu.Cols" localSheetId="6" hidden="1">#REF!</definedName>
    <definedName name="Z_3A8BECB6_81B4_11D1_95EF_0000E8CF5EB3_.wvu.Cols" localSheetId="5" hidden="1">#REF!</definedName>
    <definedName name="Z_3A8BECB6_81B4_11D1_95EF_0000E8CF5EB3_.wvu.Cols" localSheetId="4" hidden="1">#REF!</definedName>
    <definedName name="Z_3A8BECB6_81B4_11D1_95EF_0000E8CF5EB3_.wvu.Cols" hidden="1">#REF!</definedName>
    <definedName name="Z_3A8BECB7_81B4_11D1_95EF_0000E8CF5EB3_.wvu.Cols" localSheetId="9" hidden="1">#REF!</definedName>
    <definedName name="Z_3A8BECB7_81B4_11D1_95EF_0000E8CF5EB3_.wvu.Cols" localSheetId="6" hidden="1">#REF!</definedName>
    <definedName name="Z_3A8BECB7_81B4_11D1_95EF_0000E8CF5EB3_.wvu.Cols" localSheetId="5" hidden="1">#REF!</definedName>
    <definedName name="Z_3A8BECB7_81B4_11D1_95EF_0000E8CF5EB3_.wvu.Cols" localSheetId="4" hidden="1">#REF!</definedName>
    <definedName name="Z_3A8BECB7_81B4_11D1_95EF_0000E8CF5EB3_.wvu.Cols" hidden="1">#REF!</definedName>
    <definedName name="Z_3A8BECB8_81B4_11D1_95EF_0000E8CF5EB3_.wvu.Cols" localSheetId="9" hidden="1">#REF!</definedName>
    <definedName name="Z_3A8BECB8_81B4_11D1_95EF_0000E8CF5EB3_.wvu.Cols" localSheetId="6" hidden="1">#REF!</definedName>
    <definedName name="Z_3A8BECB8_81B4_11D1_95EF_0000E8CF5EB3_.wvu.Cols" localSheetId="5" hidden="1">#REF!</definedName>
    <definedName name="Z_3A8BECB8_81B4_11D1_95EF_0000E8CF5EB3_.wvu.Cols" localSheetId="4" hidden="1">#REF!</definedName>
    <definedName name="Z_3A8BECB8_81B4_11D1_95EF_0000E8CF5EB3_.wvu.Cols" hidden="1">#REF!</definedName>
    <definedName name="Z_3BAA8BE3_6B0B_11D1_95EF_0000E8CF5EB3_.wvu.Cols" localSheetId="9" hidden="1">#REF!</definedName>
    <definedName name="Z_3BAA8BE3_6B0B_11D1_95EF_0000E8CF5EB3_.wvu.Cols" localSheetId="6" hidden="1">#REF!</definedName>
    <definedName name="Z_3BAA8BE3_6B0B_11D1_95EF_0000E8CF5EB3_.wvu.Cols" localSheetId="5" hidden="1">#REF!</definedName>
    <definedName name="Z_3BAA8BE3_6B0B_11D1_95EF_0000E8CF5EB3_.wvu.Cols" localSheetId="4" hidden="1">#REF!</definedName>
    <definedName name="Z_3BAA8BE3_6B0B_11D1_95EF_0000E8CF5EB3_.wvu.Cols" hidden="1">#REF!</definedName>
    <definedName name="Z_3BAA8BE4_6B0B_11D1_95EF_0000E8CF5EB3_.wvu.Cols" localSheetId="9" hidden="1">#REF!</definedName>
    <definedName name="Z_3BAA8BE4_6B0B_11D1_95EF_0000E8CF5EB3_.wvu.Cols" localSheetId="6" hidden="1">#REF!</definedName>
    <definedName name="Z_3BAA8BE4_6B0B_11D1_95EF_0000E8CF5EB3_.wvu.Cols" localSheetId="5" hidden="1">#REF!</definedName>
    <definedName name="Z_3BAA8BE4_6B0B_11D1_95EF_0000E8CF5EB3_.wvu.Cols" localSheetId="4" hidden="1">#REF!</definedName>
    <definedName name="Z_3BAA8BE4_6B0B_11D1_95EF_0000E8CF5EB3_.wvu.Cols" hidden="1">#REF!</definedName>
    <definedName name="Z_3BAA8BE5_6B0B_11D1_95EF_0000E8CF5EB3_.wvu.Cols" localSheetId="9" hidden="1">#REF!</definedName>
    <definedName name="Z_3BAA8BE5_6B0B_11D1_95EF_0000E8CF5EB3_.wvu.Cols" localSheetId="6" hidden="1">#REF!</definedName>
    <definedName name="Z_3BAA8BE5_6B0B_11D1_95EF_0000E8CF5EB3_.wvu.Cols" localSheetId="5" hidden="1">#REF!</definedName>
    <definedName name="Z_3BAA8BE5_6B0B_11D1_95EF_0000E8CF5EB3_.wvu.Cols" localSheetId="4" hidden="1">#REF!</definedName>
    <definedName name="Z_3BAA8BE5_6B0B_11D1_95EF_0000E8CF5EB3_.wvu.Cols" hidden="1">#REF!</definedName>
    <definedName name="Z_3BAA8BE6_6B0B_11D1_95EF_0000E8CF5EB3_.wvu.Cols" localSheetId="9" hidden="1">#REF!</definedName>
    <definedName name="Z_3BAA8BE6_6B0B_11D1_95EF_0000E8CF5EB3_.wvu.Cols" localSheetId="6" hidden="1">#REF!</definedName>
    <definedName name="Z_3BAA8BE6_6B0B_11D1_95EF_0000E8CF5EB3_.wvu.Cols" localSheetId="5" hidden="1">#REF!</definedName>
    <definedName name="Z_3BAA8BE6_6B0B_11D1_95EF_0000E8CF5EB3_.wvu.Cols" localSheetId="4" hidden="1">#REF!</definedName>
    <definedName name="Z_3BAA8BE6_6B0B_11D1_95EF_0000E8CF5EB3_.wvu.Cols" hidden="1">#REF!</definedName>
    <definedName name="Z_3BAA8BE7_6B0B_11D1_95EF_0000E8CF5EB3_.wvu.Cols" localSheetId="9" hidden="1">#REF!</definedName>
    <definedName name="Z_3BAA8BE7_6B0B_11D1_95EF_0000E8CF5EB3_.wvu.Cols" localSheetId="6" hidden="1">#REF!</definedName>
    <definedName name="Z_3BAA8BE7_6B0B_11D1_95EF_0000E8CF5EB3_.wvu.Cols" localSheetId="5" hidden="1">#REF!</definedName>
    <definedName name="Z_3BAA8BE7_6B0B_11D1_95EF_0000E8CF5EB3_.wvu.Cols" localSheetId="4" hidden="1">#REF!</definedName>
    <definedName name="Z_3BAA8BE7_6B0B_11D1_95EF_0000E8CF5EB3_.wvu.Cols" hidden="1">#REF!</definedName>
    <definedName name="Z_3BAA8BE8_6B0B_11D1_95EF_0000E8CF5EB3_.wvu.Cols" localSheetId="9" hidden="1">#REF!</definedName>
    <definedName name="Z_3BAA8BE8_6B0B_11D1_95EF_0000E8CF5EB3_.wvu.Cols" localSheetId="6" hidden="1">#REF!</definedName>
    <definedName name="Z_3BAA8BE8_6B0B_11D1_95EF_0000E8CF5EB3_.wvu.Cols" localSheetId="5" hidden="1">#REF!</definedName>
    <definedName name="Z_3BAA8BE8_6B0B_11D1_95EF_0000E8CF5EB3_.wvu.Cols" localSheetId="4" hidden="1">#REF!</definedName>
    <definedName name="Z_3BAA8BE8_6B0B_11D1_95EF_0000E8CF5EB3_.wvu.Cols" hidden="1">#REF!</definedName>
    <definedName name="Z_3BE15160_7B74_11D1_95EF_0000E8CF5EB3_.wvu.Cols" localSheetId="9" hidden="1">#REF!</definedName>
    <definedName name="Z_3BE15160_7B74_11D1_95EF_0000E8CF5EB3_.wvu.Cols" localSheetId="6" hidden="1">#REF!</definedName>
    <definedName name="Z_3BE15160_7B74_11D1_95EF_0000E8CF5EB3_.wvu.Cols" localSheetId="5" hidden="1">#REF!</definedName>
    <definedName name="Z_3BE15160_7B74_11D1_95EF_0000E8CF5EB3_.wvu.Cols" localSheetId="4" hidden="1">#REF!</definedName>
    <definedName name="Z_3BE15160_7B74_11D1_95EF_0000E8CF5EB3_.wvu.Cols" hidden="1">#REF!</definedName>
    <definedName name="Z_3BE15161_7B74_11D1_95EF_0000E8CF5EB3_.wvu.Cols" localSheetId="9" hidden="1">#REF!</definedName>
    <definedName name="Z_3BE15161_7B74_11D1_95EF_0000E8CF5EB3_.wvu.Cols" localSheetId="6" hidden="1">#REF!</definedName>
    <definedName name="Z_3BE15161_7B74_11D1_95EF_0000E8CF5EB3_.wvu.Cols" localSheetId="5" hidden="1">#REF!</definedName>
    <definedName name="Z_3BE15161_7B74_11D1_95EF_0000E8CF5EB3_.wvu.Cols" localSheetId="4" hidden="1">#REF!</definedName>
    <definedName name="Z_3BE15161_7B74_11D1_95EF_0000E8CF5EB3_.wvu.Cols" hidden="1">#REF!</definedName>
    <definedName name="Z_3BE15162_7B74_11D1_95EF_0000E8CF5EB3_.wvu.Cols" localSheetId="9" hidden="1">#REF!</definedName>
    <definedName name="Z_3BE15162_7B74_11D1_95EF_0000E8CF5EB3_.wvu.Cols" localSheetId="6" hidden="1">#REF!</definedName>
    <definedName name="Z_3BE15162_7B74_11D1_95EF_0000E8CF5EB3_.wvu.Cols" localSheetId="5" hidden="1">#REF!</definedName>
    <definedName name="Z_3BE15162_7B74_11D1_95EF_0000E8CF5EB3_.wvu.Cols" localSheetId="4" hidden="1">#REF!</definedName>
    <definedName name="Z_3BE15162_7B74_11D1_95EF_0000E8CF5EB3_.wvu.Cols" hidden="1">#REF!</definedName>
    <definedName name="Z_3BE15163_7B74_11D1_95EF_0000E8CF5EB3_.wvu.Cols" localSheetId="9" hidden="1">#REF!</definedName>
    <definedName name="Z_3BE15163_7B74_11D1_95EF_0000E8CF5EB3_.wvu.Cols" localSheetId="6" hidden="1">#REF!</definedName>
    <definedName name="Z_3BE15163_7B74_11D1_95EF_0000E8CF5EB3_.wvu.Cols" localSheetId="5" hidden="1">#REF!</definedName>
    <definedName name="Z_3BE15163_7B74_11D1_95EF_0000E8CF5EB3_.wvu.Cols" localSheetId="4" hidden="1">#REF!</definedName>
    <definedName name="Z_3BE15163_7B74_11D1_95EF_0000E8CF5EB3_.wvu.Cols" hidden="1">#REF!</definedName>
    <definedName name="Z_3BE15164_7B74_11D1_95EF_0000E8CF5EB3_.wvu.Cols" localSheetId="9" hidden="1">#REF!</definedName>
    <definedName name="Z_3BE15164_7B74_11D1_95EF_0000E8CF5EB3_.wvu.Cols" localSheetId="6" hidden="1">#REF!</definedName>
    <definedName name="Z_3BE15164_7B74_11D1_95EF_0000E8CF5EB3_.wvu.Cols" localSheetId="5" hidden="1">#REF!</definedName>
    <definedName name="Z_3BE15164_7B74_11D1_95EF_0000E8CF5EB3_.wvu.Cols" localSheetId="4" hidden="1">#REF!</definedName>
    <definedName name="Z_3BE15164_7B74_11D1_95EF_0000E8CF5EB3_.wvu.Cols" hidden="1">#REF!</definedName>
    <definedName name="Z_3BE15165_7B74_11D1_95EF_0000E8CF5EB3_.wvu.Cols" localSheetId="9" hidden="1">#REF!</definedName>
    <definedName name="Z_3BE15165_7B74_11D1_95EF_0000E8CF5EB3_.wvu.Cols" localSheetId="6" hidden="1">#REF!</definedName>
    <definedName name="Z_3BE15165_7B74_11D1_95EF_0000E8CF5EB3_.wvu.Cols" localSheetId="5" hidden="1">#REF!</definedName>
    <definedName name="Z_3BE15165_7B74_11D1_95EF_0000E8CF5EB3_.wvu.Cols" localSheetId="4" hidden="1">#REF!</definedName>
    <definedName name="Z_3BE15165_7B74_11D1_95EF_0000E8CF5EB3_.wvu.Cols" hidden="1">#REF!</definedName>
    <definedName name="Z_3BF18F2D_D50E_11D1_95F0_0000E8CF5EB3_.wvu.Cols" localSheetId="9" hidden="1">#REF!</definedName>
    <definedName name="Z_3BF18F2D_D50E_11D1_95F0_0000E8CF5EB3_.wvu.Cols" localSheetId="6" hidden="1">#REF!</definedName>
    <definedName name="Z_3BF18F2D_D50E_11D1_95F0_0000E8CF5EB3_.wvu.Cols" localSheetId="5" hidden="1">#REF!</definedName>
    <definedName name="Z_3BF18F2D_D50E_11D1_95F0_0000E8CF5EB3_.wvu.Cols" localSheetId="4" hidden="1">#REF!</definedName>
    <definedName name="Z_3BF18F2D_D50E_11D1_95F0_0000E8CF5EB3_.wvu.Cols" hidden="1">#REF!</definedName>
    <definedName name="Z_3BF18F2E_D50E_11D1_95F0_0000E8CF5EB3_.wvu.Cols" localSheetId="9" hidden="1">#REF!</definedName>
    <definedName name="Z_3BF18F2E_D50E_11D1_95F0_0000E8CF5EB3_.wvu.Cols" localSheetId="6" hidden="1">#REF!</definedName>
    <definedName name="Z_3BF18F2E_D50E_11D1_95F0_0000E8CF5EB3_.wvu.Cols" localSheetId="5" hidden="1">#REF!</definedName>
    <definedName name="Z_3BF18F2E_D50E_11D1_95F0_0000E8CF5EB3_.wvu.Cols" localSheetId="4" hidden="1">#REF!</definedName>
    <definedName name="Z_3BF18F2E_D50E_11D1_95F0_0000E8CF5EB3_.wvu.Cols" hidden="1">#REF!</definedName>
    <definedName name="Z_3DC7E54C_6637_11D1_95EE_0000E8CF5EB3_.wvu.Cols" localSheetId="9" hidden="1">#REF!</definedName>
    <definedName name="Z_3DC7E54C_6637_11D1_95EE_0000E8CF5EB3_.wvu.Cols" localSheetId="6" hidden="1">#REF!</definedName>
    <definedName name="Z_3DC7E54C_6637_11D1_95EE_0000E8CF5EB3_.wvu.Cols" localSheetId="5" hidden="1">#REF!</definedName>
    <definedName name="Z_3DC7E54C_6637_11D1_95EE_0000E8CF5EB3_.wvu.Cols" localSheetId="4" hidden="1">#REF!</definedName>
    <definedName name="Z_3DC7E54C_6637_11D1_95EE_0000E8CF5EB3_.wvu.Cols" hidden="1">#REF!</definedName>
    <definedName name="Z_3DC7E54D_6637_11D1_95EE_0000E8CF5EB3_.wvu.Cols" localSheetId="9" hidden="1">#REF!</definedName>
    <definedName name="Z_3DC7E54D_6637_11D1_95EE_0000E8CF5EB3_.wvu.Cols" localSheetId="6" hidden="1">#REF!</definedName>
    <definedName name="Z_3DC7E54D_6637_11D1_95EE_0000E8CF5EB3_.wvu.Cols" localSheetId="5" hidden="1">#REF!</definedName>
    <definedName name="Z_3DC7E54D_6637_11D1_95EE_0000E8CF5EB3_.wvu.Cols" localSheetId="4" hidden="1">#REF!</definedName>
    <definedName name="Z_3DC7E54D_6637_11D1_95EE_0000E8CF5EB3_.wvu.Cols" hidden="1">#REF!</definedName>
    <definedName name="Z_3DC7E54E_6637_11D1_95EE_0000E8CF5EB3_.wvu.Cols" localSheetId="9" hidden="1">#REF!</definedName>
    <definedName name="Z_3DC7E54E_6637_11D1_95EE_0000E8CF5EB3_.wvu.Cols" localSheetId="6" hidden="1">#REF!</definedName>
    <definedName name="Z_3DC7E54E_6637_11D1_95EE_0000E8CF5EB3_.wvu.Cols" localSheetId="5" hidden="1">#REF!</definedName>
    <definedName name="Z_3DC7E54E_6637_11D1_95EE_0000E8CF5EB3_.wvu.Cols" localSheetId="4" hidden="1">#REF!</definedName>
    <definedName name="Z_3DC7E54E_6637_11D1_95EE_0000E8CF5EB3_.wvu.Cols" hidden="1">#REF!</definedName>
    <definedName name="Z_3DC7E54F_6637_11D1_95EE_0000E8CF5EB3_.wvu.Cols" localSheetId="9" hidden="1">#REF!</definedName>
    <definedName name="Z_3DC7E54F_6637_11D1_95EE_0000E8CF5EB3_.wvu.Cols" localSheetId="6" hidden="1">#REF!</definedName>
    <definedName name="Z_3DC7E54F_6637_11D1_95EE_0000E8CF5EB3_.wvu.Cols" localSheetId="5" hidden="1">#REF!</definedName>
    <definedName name="Z_3DC7E54F_6637_11D1_95EE_0000E8CF5EB3_.wvu.Cols" localSheetId="4" hidden="1">#REF!</definedName>
    <definedName name="Z_3DC7E54F_6637_11D1_95EE_0000E8CF5EB3_.wvu.Cols" hidden="1">#REF!</definedName>
    <definedName name="Z_3DC7E550_6637_11D1_95EE_0000E8CF5EB3_.wvu.Cols" localSheetId="9" hidden="1">#REF!</definedName>
    <definedName name="Z_3DC7E550_6637_11D1_95EE_0000E8CF5EB3_.wvu.Cols" localSheetId="6" hidden="1">#REF!</definedName>
    <definedName name="Z_3DC7E550_6637_11D1_95EE_0000E8CF5EB3_.wvu.Cols" localSheetId="5" hidden="1">#REF!</definedName>
    <definedName name="Z_3DC7E550_6637_11D1_95EE_0000E8CF5EB3_.wvu.Cols" localSheetId="4" hidden="1">#REF!</definedName>
    <definedName name="Z_3DC7E550_6637_11D1_95EE_0000E8CF5EB3_.wvu.Cols" hidden="1">#REF!</definedName>
    <definedName name="Z_3DC7E551_6637_11D1_95EE_0000E8CF5EB3_.wvu.Cols" localSheetId="9" hidden="1">#REF!</definedName>
    <definedName name="Z_3DC7E551_6637_11D1_95EE_0000E8CF5EB3_.wvu.Cols" localSheetId="6" hidden="1">#REF!</definedName>
    <definedName name="Z_3DC7E551_6637_11D1_95EE_0000E8CF5EB3_.wvu.Cols" localSheetId="5" hidden="1">#REF!</definedName>
    <definedName name="Z_3DC7E551_6637_11D1_95EE_0000E8CF5EB3_.wvu.Cols" localSheetId="4" hidden="1">#REF!</definedName>
    <definedName name="Z_3DC7E551_6637_11D1_95EE_0000E8CF5EB3_.wvu.Cols" hidden="1">#REF!</definedName>
    <definedName name="Z_3DC7E556_6637_11D1_95EE_0000E8CF5EB3_.wvu.Cols" localSheetId="9" hidden="1">#REF!</definedName>
    <definedName name="Z_3DC7E556_6637_11D1_95EE_0000E8CF5EB3_.wvu.Cols" localSheetId="6" hidden="1">#REF!</definedName>
    <definedName name="Z_3DC7E556_6637_11D1_95EE_0000E8CF5EB3_.wvu.Cols" localSheetId="5" hidden="1">#REF!</definedName>
    <definedName name="Z_3DC7E556_6637_11D1_95EE_0000E8CF5EB3_.wvu.Cols" localSheetId="4" hidden="1">#REF!</definedName>
    <definedName name="Z_3DC7E556_6637_11D1_95EE_0000E8CF5EB3_.wvu.Cols" hidden="1">#REF!</definedName>
    <definedName name="Z_3DC7E557_6637_11D1_95EE_0000E8CF5EB3_.wvu.Cols" localSheetId="9" hidden="1">#REF!</definedName>
    <definedName name="Z_3DC7E557_6637_11D1_95EE_0000E8CF5EB3_.wvu.Cols" localSheetId="6" hidden="1">#REF!</definedName>
    <definedName name="Z_3DC7E557_6637_11D1_95EE_0000E8CF5EB3_.wvu.Cols" localSheetId="5" hidden="1">#REF!</definedName>
    <definedName name="Z_3DC7E557_6637_11D1_95EE_0000E8CF5EB3_.wvu.Cols" localSheetId="4" hidden="1">#REF!</definedName>
    <definedName name="Z_3DC7E557_6637_11D1_95EE_0000E8CF5EB3_.wvu.Cols" hidden="1">#REF!</definedName>
    <definedName name="Z_3DC7E558_6637_11D1_95EE_0000E8CF5EB3_.wvu.Cols" localSheetId="9" hidden="1">#REF!</definedName>
    <definedName name="Z_3DC7E558_6637_11D1_95EE_0000E8CF5EB3_.wvu.Cols" localSheetId="6" hidden="1">#REF!</definedName>
    <definedName name="Z_3DC7E558_6637_11D1_95EE_0000E8CF5EB3_.wvu.Cols" localSheetId="5" hidden="1">#REF!</definedName>
    <definedName name="Z_3DC7E558_6637_11D1_95EE_0000E8CF5EB3_.wvu.Cols" localSheetId="4" hidden="1">#REF!</definedName>
    <definedName name="Z_3DC7E558_6637_11D1_95EE_0000E8CF5EB3_.wvu.Cols" hidden="1">#REF!</definedName>
    <definedName name="Z_3DC7E559_6637_11D1_95EE_0000E8CF5EB3_.wvu.Cols" localSheetId="9" hidden="1">#REF!</definedName>
    <definedName name="Z_3DC7E559_6637_11D1_95EE_0000E8CF5EB3_.wvu.Cols" localSheetId="6" hidden="1">#REF!</definedName>
    <definedName name="Z_3DC7E559_6637_11D1_95EE_0000E8CF5EB3_.wvu.Cols" localSheetId="5" hidden="1">#REF!</definedName>
    <definedName name="Z_3DC7E559_6637_11D1_95EE_0000E8CF5EB3_.wvu.Cols" localSheetId="4" hidden="1">#REF!</definedName>
    <definedName name="Z_3DC7E559_6637_11D1_95EE_0000E8CF5EB3_.wvu.Cols" hidden="1">#REF!</definedName>
    <definedName name="Z_3DC7E55A_6637_11D1_95EE_0000E8CF5EB3_.wvu.Cols" localSheetId="9" hidden="1">#REF!</definedName>
    <definedName name="Z_3DC7E55A_6637_11D1_95EE_0000E8CF5EB3_.wvu.Cols" localSheetId="6" hidden="1">#REF!</definedName>
    <definedName name="Z_3DC7E55A_6637_11D1_95EE_0000E8CF5EB3_.wvu.Cols" localSheetId="5" hidden="1">#REF!</definedName>
    <definedName name="Z_3DC7E55A_6637_11D1_95EE_0000E8CF5EB3_.wvu.Cols" localSheetId="4" hidden="1">#REF!</definedName>
    <definedName name="Z_3DC7E55A_6637_11D1_95EE_0000E8CF5EB3_.wvu.Cols" hidden="1">#REF!</definedName>
    <definedName name="Z_3DC7E55B_6637_11D1_95EE_0000E8CF5EB3_.wvu.Cols" localSheetId="9" hidden="1">#REF!</definedName>
    <definedName name="Z_3DC7E55B_6637_11D1_95EE_0000E8CF5EB3_.wvu.Cols" localSheetId="6" hidden="1">#REF!</definedName>
    <definedName name="Z_3DC7E55B_6637_11D1_95EE_0000E8CF5EB3_.wvu.Cols" localSheetId="5" hidden="1">#REF!</definedName>
    <definedName name="Z_3DC7E55B_6637_11D1_95EE_0000E8CF5EB3_.wvu.Cols" localSheetId="4" hidden="1">#REF!</definedName>
    <definedName name="Z_3DC7E55B_6637_11D1_95EE_0000E8CF5EB3_.wvu.Cols" hidden="1">#REF!</definedName>
    <definedName name="Z_4071A92C_6FA6_11D1_95EF_0000E8CF5EB3_.wvu.Cols" localSheetId="9" hidden="1">#REF!</definedName>
    <definedName name="Z_4071A92C_6FA6_11D1_95EF_0000E8CF5EB3_.wvu.Cols" localSheetId="6" hidden="1">#REF!</definedName>
    <definedName name="Z_4071A92C_6FA6_11D1_95EF_0000E8CF5EB3_.wvu.Cols" localSheetId="5" hidden="1">#REF!</definedName>
    <definedName name="Z_4071A92C_6FA6_11D1_95EF_0000E8CF5EB3_.wvu.Cols" localSheetId="4" hidden="1">#REF!</definedName>
    <definedName name="Z_4071A92C_6FA6_11D1_95EF_0000E8CF5EB3_.wvu.Cols" hidden="1">#REF!</definedName>
    <definedName name="Z_4071A92D_6FA6_11D1_95EF_0000E8CF5EB3_.wvu.Cols" localSheetId="9" hidden="1">#REF!</definedName>
    <definedName name="Z_4071A92D_6FA6_11D1_95EF_0000E8CF5EB3_.wvu.Cols" localSheetId="6" hidden="1">#REF!</definedName>
    <definedName name="Z_4071A92D_6FA6_11D1_95EF_0000E8CF5EB3_.wvu.Cols" localSheetId="5" hidden="1">#REF!</definedName>
    <definedName name="Z_4071A92D_6FA6_11D1_95EF_0000E8CF5EB3_.wvu.Cols" localSheetId="4" hidden="1">#REF!</definedName>
    <definedName name="Z_4071A92D_6FA6_11D1_95EF_0000E8CF5EB3_.wvu.Cols" hidden="1">#REF!</definedName>
    <definedName name="Z_4071A92E_6FA6_11D1_95EF_0000E8CF5EB3_.wvu.Cols" localSheetId="9" hidden="1">#REF!</definedName>
    <definedName name="Z_4071A92E_6FA6_11D1_95EF_0000E8CF5EB3_.wvu.Cols" localSheetId="6" hidden="1">#REF!</definedName>
    <definedName name="Z_4071A92E_6FA6_11D1_95EF_0000E8CF5EB3_.wvu.Cols" localSheetId="5" hidden="1">#REF!</definedName>
    <definedName name="Z_4071A92E_6FA6_11D1_95EF_0000E8CF5EB3_.wvu.Cols" localSheetId="4" hidden="1">#REF!</definedName>
    <definedName name="Z_4071A92E_6FA6_11D1_95EF_0000E8CF5EB3_.wvu.Cols" hidden="1">#REF!</definedName>
    <definedName name="Z_4071A92F_6FA6_11D1_95EF_0000E8CF5EB3_.wvu.Cols" localSheetId="9" hidden="1">#REF!</definedName>
    <definedName name="Z_4071A92F_6FA6_11D1_95EF_0000E8CF5EB3_.wvu.Cols" localSheetId="6" hidden="1">#REF!</definedName>
    <definedName name="Z_4071A92F_6FA6_11D1_95EF_0000E8CF5EB3_.wvu.Cols" localSheetId="5" hidden="1">#REF!</definedName>
    <definedName name="Z_4071A92F_6FA6_11D1_95EF_0000E8CF5EB3_.wvu.Cols" localSheetId="4" hidden="1">#REF!</definedName>
    <definedName name="Z_4071A92F_6FA6_11D1_95EF_0000E8CF5EB3_.wvu.Cols" hidden="1">#REF!</definedName>
    <definedName name="Z_4071A930_6FA6_11D1_95EF_0000E8CF5EB3_.wvu.Cols" localSheetId="9" hidden="1">#REF!</definedName>
    <definedName name="Z_4071A930_6FA6_11D1_95EF_0000E8CF5EB3_.wvu.Cols" localSheetId="6" hidden="1">#REF!</definedName>
    <definedName name="Z_4071A930_6FA6_11D1_95EF_0000E8CF5EB3_.wvu.Cols" localSheetId="5" hidden="1">#REF!</definedName>
    <definedName name="Z_4071A930_6FA6_11D1_95EF_0000E8CF5EB3_.wvu.Cols" localSheetId="4" hidden="1">#REF!</definedName>
    <definedName name="Z_4071A930_6FA6_11D1_95EF_0000E8CF5EB3_.wvu.Cols" hidden="1">#REF!</definedName>
    <definedName name="Z_4071A931_6FA6_11D1_95EF_0000E8CF5EB3_.wvu.Cols" localSheetId="9" hidden="1">#REF!</definedName>
    <definedName name="Z_4071A931_6FA6_11D1_95EF_0000E8CF5EB3_.wvu.Cols" localSheetId="6" hidden="1">#REF!</definedName>
    <definedName name="Z_4071A931_6FA6_11D1_95EF_0000E8CF5EB3_.wvu.Cols" localSheetId="5" hidden="1">#REF!</definedName>
    <definedName name="Z_4071A931_6FA6_11D1_95EF_0000E8CF5EB3_.wvu.Cols" localSheetId="4" hidden="1">#REF!</definedName>
    <definedName name="Z_4071A931_6FA6_11D1_95EF_0000E8CF5EB3_.wvu.Cols" hidden="1">#REF!</definedName>
    <definedName name="Z_43431AB6_BF38_11D1_95F0_0000E8CF5EB3_.wvu.Cols" localSheetId="9" hidden="1">#REF!,#REF!,#REF!</definedName>
    <definedName name="Z_43431AB6_BF38_11D1_95F0_0000E8CF5EB3_.wvu.Cols" localSheetId="14" hidden="1">#REF!,#REF!,#REF!</definedName>
    <definedName name="Z_43431AB6_BF38_11D1_95F0_0000E8CF5EB3_.wvu.Cols" localSheetId="6" hidden="1">#REF!,#REF!,#REF!</definedName>
    <definedName name="Z_43431AB6_BF38_11D1_95F0_0000E8CF5EB3_.wvu.Cols" localSheetId="5" hidden="1">#REF!,#REF!,#REF!</definedName>
    <definedName name="Z_43431AB6_BF38_11D1_95F0_0000E8CF5EB3_.wvu.Cols" localSheetId="4" hidden="1">#REF!,#REF!,#REF!</definedName>
    <definedName name="Z_43431AB6_BF38_11D1_95F0_0000E8CF5EB3_.wvu.Cols" hidden="1">#REF!,#REF!,#REF!</definedName>
    <definedName name="Z_43431AB7_BF38_11D1_95F0_0000E8CF5EB3_.wvu.Cols" localSheetId="9" hidden="1">#REF!,#REF!,#REF!</definedName>
    <definedName name="Z_43431AB7_BF38_11D1_95F0_0000E8CF5EB3_.wvu.Cols" localSheetId="14" hidden="1">#REF!,#REF!,#REF!</definedName>
    <definedName name="Z_43431AB7_BF38_11D1_95F0_0000E8CF5EB3_.wvu.Cols" localSheetId="6" hidden="1">#REF!,#REF!,#REF!</definedName>
    <definedName name="Z_43431AB7_BF38_11D1_95F0_0000E8CF5EB3_.wvu.Cols" localSheetId="5" hidden="1">#REF!,#REF!,#REF!</definedName>
    <definedName name="Z_43431AB7_BF38_11D1_95F0_0000E8CF5EB3_.wvu.Cols" localSheetId="4" hidden="1">#REF!,#REF!,#REF!</definedName>
    <definedName name="Z_43431AB7_BF38_11D1_95F0_0000E8CF5EB3_.wvu.Cols" hidden="1">#REF!,#REF!,#REF!</definedName>
    <definedName name="Z_448A1304_7B98_11D1_95EF_0000E8CF5EB3_.wvu.Cols" localSheetId="9" hidden="1">#REF!</definedName>
    <definedName name="Z_448A1304_7B98_11D1_95EF_0000E8CF5EB3_.wvu.Cols" localSheetId="14" hidden="1">#REF!</definedName>
    <definedName name="Z_448A1304_7B98_11D1_95EF_0000E8CF5EB3_.wvu.Cols" localSheetId="6" hidden="1">#REF!</definedName>
    <definedName name="Z_448A1304_7B98_11D1_95EF_0000E8CF5EB3_.wvu.Cols" localSheetId="5" hidden="1">#REF!</definedName>
    <definedName name="Z_448A1304_7B98_11D1_95EF_0000E8CF5EB3_.wvu.Cols" localSheetId="4" hidden="1">#REF!</definedName>
    <definedName name="Z_448A1304_7B98_11D1_95EF_0000E8CF5EB3_.wvu.Cols" hidden="1">#REF!</definedName>
    <definedName name="Z_448A1305_7B98_11D1_95EF_0000E8CF5EB3_.wvu.Cols" localSheetId="9" hidden="1">#REF!</definedName>
    <definedName name="Z_448A1305_7B98_11D1_95EF_0000E8CF5EB3_.wvu.Cols" localSheetId="14" hidden="1">#REF!</definedName>
    <definedName name="Z_448A1305_7B98_11D1_95EF_0000E8CF5EB3_.wvu.Cols" localSheetId="6" hidden="1">#REF!</definedName>
    <definedName name="Z_448A1305_7B98_11D1_95EF_0000E8CF5EB3_.wvu.Cols" localSheetId="5" hidden="1">#REF!</definedName>
    <definedName name="Z_448A1305_7B98_11D1_95EF_0000E8CF5EB3_.wvu.Cols" localSheetId="4" hidden="1">#REF!</definedName>
    <definedName name="Z_448A1305_7B98_11D1_95EF_0000E8CF5EB3_.wvu.Cols" hidden="1">#REF!</definedName>
    <definedName name="Z_448A1306_7B98_11D1_95EF_0000E8CF5EB3_.wvu.Cols" localSheetId="9" hidden="1">#REF!</definedName>
    <definedName name="Z_448A1306_7B98_11D1_95EF_0000E8CF5EB3_.wvu.Cols" localSheetId="14" hidden="1">#REF!</definedName>
    <definedName name="Z_448A1306_7B98_11D1_95EF_0000E8CF5EB3_.wvu.Cols" localSheetId="6" hidden="1">#REF!</definedName>
    <definedName name="Z_448A1306_7B98_11D1_95EF_0000E8CF5EB3_.wvu.Cols" localSheetId="5" hidden="1">#REF!</definedName>
    <definedName name="Z_448A1306_7B98_11D1_95EF_0000E8CF5EB3_.wvu.Cols" localSheetId="4" hidden="1">#REF!</definedName>
    <definedName name="Z_448A1306_7B98_11D1_95EF_0000E8CF5EB3_.wvu.Cols" hidden="1">#REF!</definedName>
    <definedName name="Z_448A1307_7B98_11D1_95EF_0000E8CF5EB3_.wvu.Cols" localSheetId="9" hidden="1">#REF!</definedName>
    <definedName name="Z_448A1307_7B98_11D1_95EF_0000E8CF5EB3_.wvu.Cols" localSheetId="6" hidden="1">#REF!</definedName>
    <definedName name="Z_448A1307_7B98_11D1_95EF_0000E8CF5EB3_.wvu.Cols" localSheetId="5" hidden="1">#REF!</definedName>
    <definedName name="Z_448A1307_7B98_11D1_95EF_0000E8CF5EB3_.wvu.Cols" localSheetId="4" hidden="1">#REF!</definedName>
    <definedName name="Z_448A1307_7B98_11D1_95EF_0000E8CF5EB3_.wvu.Cols" hidden="1">#REF!</definedName>
    <definedName name="Z_448A1308_7B98_11D1_95EF_0000E8CF5EB3_.wvu.Cols" localSheetId="9" hidden="1">#REF!</definedName>
    <definedName name="Z_448A1308_7B98_11D1_95EF_0000E8CF5EB3_.wvu.Cols" localSheetId="6" hidden="1">#REF!</definedName>
    <definedName name="Z_448A1308_7B98_11D1_95EF_0000E8CF5EB3_.wvu.Cols" localSheetId="5" hidden="1">#REF!</definedName>
    <definedName name="Z_448A1308_7B98_11D1_95EF_0000E8CF5EB3_.wvu.Cols" localSheetId="4" hidden="1">#REF!</definedName>
    <definedName name="Z_448A1308_7B98_11D1_95EF_0000E8CF5EB3_.wvu.Cols" hidden="1">#REF!</definedName>
    <definedName name="Z_448A1309_7B98_11D1_95EF_0000E8CF5EB3_.wvu.Cols" localSheetId="9" hidden="1">#REF!</definedName>
    <definedName name="Z_448A1309_7B98_11D1_95EF_0000E8CF5EB3_.wvu.Cols" localSheetId="6" hidden="1">#REF!</definedName>
    <definedName name="Z_448A1309_7B98_11D1_95EF_0000E8CF5EB3_.wvu.Cols" localSheetId="5" hidden="1">#REF!</definedName>
    <definedName name="Z_448A1309_7B98_11D1_95EF_0000E8CF5EB3_.wvu.Cols" localSheetId="4" hidden="1">#REF!</definedName>
    <definedName name="Z_448A1309_7B98_11D1_95EF_0000E8CF5EB3_.wvu.Cols" hidden="1">#REF!</definedName>
    <definedName name="Z_459BA523_7147_11D1_95EF_0000E8CF5EB3_.wvu.Cols" localSheetId="9" hidden="1">#REF!</definedName>
    <definedName name="Z_459BA523_7147_11D1_95EF_0000E8CF5EB3_.wvu.Cols" localSheetId="6" hidden="1">#REF!</definedName>
    <definedName name="Z_459BA523_7147_11D1_95EF_0000E8CF5EB3_.wvu.Cols" localSheetId="5" hidden="1">#REF!</definedName>
    <definedName name="Z_459BA523_7147_11D1_95EF_0000E8CF5EB3_.wvu.Cols" localSheetId="4" hidden="1">#REF!</definedName>
    <definedName name="Z_459BA523_7147_11D1_95EF_0000E8CF5EB3_.wvu.Cols" hidden="1">#REF!</definedName>
    <definedName name="Z_459BA524_7147_11D1_95EF_0000E8CF5EB3_.wvu.Cols" localSheetId="9" hidden="1">#REF!</definedName>
    <definedName name="Z_459BA524_7147_11D1_95EF_0000E8CF5EB3_.wvu.Cols" localSheetId="6" hidden="1">#REF!</definedName>
    <definedName name="Z_459BA524_7147_11D1_95EF_0000E8CF5EB3_.wvu.Cols" localSheetId="5" hidden="1">#REF!</definedName>
    <definedName name="Z_459BA524_7147_11D1_95EF_0000E8CF5EB3_.wvu.Cols" localSheetId="4" hidden="1">#REF!</definedName>
    <definedName name="Z_459BA524_7147_11D1_95EF_0000E8CF5EB3_.wvu.Cols" hidden="1">#REF!</definedName>
    <definedName name="Z_459BA525_7147_11D1_95EF_0000E8CF5EB3_.wvu.Cols" localSheetId="9" hidden="1">#REF!</definedName>
    <definedName name="Z_459BA525_7147_11D1_95EF_0000E8CF5EB3_.wvu.Cols" localSheetId="6" hidden="1">#REF!</definedName>
    <definedName name="Z_459BA525_7147_11D1_95EF_0000E8CF5EB3_.wvu.Cols" localSheetId="5" hidden="1">#REF!</definedName>
    <definedName name="Z_459BA525_7147_11D1_95EF_0000E8CF5EB3_.wvu.Cols" localSheetId="4" hidden="1">#REF!</definedName>
    <definedName name="Z_459BA525_7147_11D1_95EF_0000E8CF5EB3_.wvu.Cols" hidden="1">#REF!</definedName>
    <definedName name="Z_459BA526_7147_11D1_95EF_0000E8CF5EB3_.wvu.Cols" localSheetId="9" hidden="1">#REF!</definedName>
    <definedName name="Z_459BA526_7147_11D1_95EF_0000E8CF5EB3_.wvu.Cols" localSheetId="6" hidden="1">#REF!</definedName>
    <definedName name="Z_459BA526_7147_11D1_95EF_0000E8CF5EB3_.wvu.Cols" localSheetId="5" hidden="1">#REF!</definedName>
    <definedName name="Z_459BA526_7147_11D1_95EF_0000E8CF5EB3_.wvu.Cols" localSheetId="4" hidden="1">#REF!</definedName>
    <definedName name="Z_459BA526_7147_11D1_95EF_0000E8CF5EB3_.wvu.Cols" hidden="1">#REF!</definedName>
    <definedName name="Z_459BA527_7147_11D1_95EF_0000E8CF5EB3_.wvu.Cols" localSheetId="9" hidden="1">#REF!</definedName>
    <definedName name="Z_459BA527_7147_11D1_95EF_0000E8CF5EB3_.wvu.Cols" localSheetId="6" hidden="1">#REF!</definedName>
    <definedName name="Z_459BA527_7147_11D1_95EF_0000E8CF5EB3_.wvu.Cols" localSheetId="5" hidden="1">#REF!</definedName>
    <definedName name="Z_459BA527_7147_11D1_95EF_0000E8CF5EB3_.wvu.Cols" localSheetId="4" hidden="1">#REF!</definedName>
    <definedName name="Z_459BA527_7147_11D1_95EF_0000E8CF5EB3_.wvu.Cols" hidden="1">#REF!</definedName>
    <definedName name="Z_459BA528_7147_11D1_95EF_0000E8CF5EB3_.wvu.Cols" localSheetId="9" hidden="1">#REF!</definedName>
    <definedName name="Z_459BA528_7147_11D1_95EF_0000E8CF5EB3_.wvu.Cols" localSheetId="6" hidden="1">#REF!</definedName>
    <definedName name="Z_459BA528_7147_11D1_95EF_0000E8CF5EB3_.wvu.Cols" localSheetId="5" hidden="1">#REF!</definedName>
    <definedName name="Z_459BA528_7147_11D1_95EF_0000E8CF5EB3_.wvu.Cols" localSheetId="4" hidden="1">#REF!</definedName>
    <definedName name="Z_459BA528_7147_11D1_95EF_0000E8CF5EB3_.wvu.Cols" hidden="1">#REF!</definedName>
    <definedName name="Z_49865222_8335_11D1_95EF_0000E8CF5EB3_.wvu.Cols" localSheetId="9" hidden="1">#REF!</definedName>
    <definedName name="Z_49865222_8335_11D1_95EF_0000E8CF5EB3_.wvu.Cols" localSheetId="6" hidden="1">#REF!</definedName>
    <definedName name="Z_49865222_8335_11D1_95EF_0000E8CF5EB3_.wvu.Cols" localSheetId="5" hidden="1">#REF!</definedName>
    <definedName name="Z_49865222_8335_11D1_95EF_0000E8CF5EB3_.wvu.Cols" localSheetId="4" hidden="1">#REF!</definedName>
    <definedName name="Z_49865222_8335_11D1_95EF_0000E8CF5EB3_.wvu.Cols" hidden="1">#REF!</definedName>
    <definedName name="Z_49865223_8335_11D1_95EF_0000E8CF5EB3_.wvu.Cols" localSheetId="9" hidden="1">#REF!</definedName>
    <definedName name="Z_49865223_8335_11D1_95EF_0000E8CF5EB3_.wvu.Cols" localSheetId="6" hidden="1">#REF!</definedName>
    <definedName name="Z_49865223_8335_11D1_95EF_0000E8CF5EB3_.wvu.Cols" localSheetId="5" hidden="1">#REF!</definedName>
    <definedName name="Z_49865223_8335_11D1_95EF_0000E8CF5EB3_.wvu.Cols" localSheetId="4" hidden="1">#REF!</definedName>
    <definedName name="Z_49865223_8335_11D1_95EF_0000E8CF5EB3_.wvu.Cols" hidden="1">#REF!</definedName>
    <definedName name="Z_49865224_8335_11D1_95EF_0000E8CF5EB3_.wvu.Cols" localSheetId="9" hidden="1">#REF!</definedName>
    <definedName name="Z_49865224_8335_11D1_95EF_0000E8CF5EB3_.wvu.Cols" localSheetId="6" hidden="1">#REF!</definedName>
    <definedName name="Z_49865224_8335_11D1_95EF_0000E8CF5EB3_.wvu.Cols" localSheetId="5" hidden="1">#REF!</definedName>
    <definedName name="Z_49865224_8335_11D1_95EF_0000E8CF5EB3_.wvu.Cols" localSheetId="4" hidden="1">#REF!</definedName>
    <definedName name="Z_49865224_8335_11D1_95EF_0000E8CF5EB3_.wvu.Cols" hidden="1">#REF!</definedName>
    <definedName name="Z_49865225_8335_11D1_95EF_0000E8CF5EB3_.wvu.Cols" localSheetId="9" hidden="1">#REF!</definedName>
    <definedName name="Z_49865225_8335_11D1_95EF_0000E8CF5EB3_.wvu.Cols" localSheetId="6" hidden="1">#REF!</definedName>
    <definedName name="Z_49865225_8335_11D1_95EF_0000E8CF5EB3_.wvu.Cols" localSheetId="5" hidden="1">#REF!</definedName>
    <definedName name="Z_49865225_8335_11D1_95EF_0000E8CF5EB3_.wvu.Cols" localSheetId="4" hidden="1">#REF!</definedName>
    <definedName name="Z_49865225_8335_11D1_95EF_0000E8CF5EB3_.wvu.Cols" hidden="1">#REF!</definedName>
    <definedName name="Z_49865226_8335_11D1_95EF_0000E8CF5EB3_.wvu.Cols" localSheetId="9" hidden="1">#REF!</definedName>
    <definedName name="Z_49865226_8335_11D1_95EF_0000E8CF5EB3_.wvu.Cols" localSheetId="6" hidden="1">#REF!</definedName>
    <definedName name="Z_49865226_8335_11D1_95EF_0000E8CF5EB3_.wvu.Cols" localSheetId="5" hidden="1">#REF!</definedName>
    <definedName name="Z_49865226_8335_11D1_95EF_0000E8CF5EB3_.wvu.Cols" localSheetId="4" hidden="1">#REF!</definedName>
    <definedName name="Z_49865226_8335_11D1_95EF_0000E8CF5EB3_.wvu.Cols" hidden="1">#REF!</definedName>
    <definedName name="Z_49865227_8335_11D1_95EF_0000E8CF5EB3_.wvu.Cols" localSheetId="9" hidden="1">#REF!</definedName>
    <definedName name="Z_49865227_8335_11D1_95EF_0000E8CF5EB3_.wvu.Cols" localSheetId="6" hidden="1">#REF!</definedName>
    <definedName name="Z_49865227_8335_11D1_95EF_0000E8CF5EB3_.wvu.Cols" localSheetId="5" hidden="1">#REF!</definedName>
    <definedName name="Z_49865227_8335_11D1_95EF_0000E8CF5EB3_.wvu.Cols" localSheetId="4" hidden="1">#REF!</definedName>
    <definedName name="Z_49865227_8335_11D1_95EF_0000E8CF5EB3_.wvu.Cols" hidden="1">#REF!</definedName>
    <definedName name="Z_4986522A_8335_11D1_95EF_0000E8CF5EB3_.wvu.Cols" localSheetId="9" hidden="1">#REF!</definedName>
    <definedName name="Z_4986522A_8335_11D1_95EF_0000E8CF5EB3_.wvu.Cols" localSheetId="6" hidden="1">#REF!</definedName>
    <definedName name="Z_4986522A_8335_11D1_95EF_0000E8CF5EB3_.wvu.Cols" localSheetId="5" hidden="1">#REF!</definedName>
    <definedName name="Z_4986522A_8335_11D1_95EF_0000E8CF5EB3_.wvu.Cols" localSheetId="4" hidden="1">#REF!</definedName>
    <definedName name="Z_4986522A_8335_11D1_95EF_0000E8CF5EB3_.wvu.Cols" hidden="1">#REF!</definedName>
    <definedName name="Z_4986522B_8335_11D1_95EF_0000E8CF5EB3_.wvu.Cols" localSheetId="9" hidden="1">#REF!</definedName>
    <definedName name="Z_4986522B_8335_11D1_95EF_0000E8CF5EB3_.wvu.Cols" localSheetId="6" hidden="1">#REF!</definedName>
    <definedName name="Z_4986522B_8335_11D1_95EF_0000E8CF5EB3_.wvu.Cols" localSheetId="5" hidden="1">#REF!</definedName>
    <definedName name="Z_4986522B_8335_11D1_95EF_0000E8CF5EB3_.wvu.Cols" localSheetId="4" hidden="1">#REF!</definedName>
    <definedName name="Z_4986522B_8335_11D1_95EF_0000E8CF5EB3_.wvu.Cols" hidden="1">#REF!</definedName>
    <definedName name="Z_4986522C_8335_11D1_95EF_0000E8CF5EB3_.wvu.Cols" localSheetId="9" hidden="1">#REF!</definedName>
    <definedName name="Z_4986522C_8335_11D1_95EF_0000E8CF5EB3_.wvu.Cols" localSheetId="6" hidden="1">#REF!</definedName>
    <definedName name="Z_4986522C_8335_11D1_95EF_0000E8CF5EB3_.wvu.Cols" localSheetId="5" hidden="1">#REF!</definedName>
    <definedName name="Z_4986522C_8335_11D1_95EF_0000E8CF5EB3_.wvu.Cols" localSheetId="4" hidden="1">#REF!</definedName>
    <definedName name="Z_4986522C_8335_11D1_95EF_0000E8CF5EB3_.wvu.Cols" hidden="1">#REF!</definedName>
    <definedName name="Z_4986522D_8335_11D1_95EF_0000E8CF5EB3_.wvu.Cols" localSheetId="9" hidden="1">#REF!</definedName>
    <definedName name="Z_4986522D_8335_11D1_95EF_0000E8CF5EB3_.wvu.Cols" localSheetId="6" hidden="1">#REF!</definedName>
    <definedName name="Z_4986522D_8335_11D1_95EF_0000E8CF5EB3_.wvu.Cols" localSheetId="5" hidden="1">#REF!</definedName>
    <definedName name="Z_4986522D_8335_11D1_95EF_0000E8CF5EB3_.wvu.Cols" localSheetId="4" hidden="1">#REF!</definedName>
    <definedName name="Z_4986522D_8335_11D1_95EF_0000E8CF5EB3_.wvu.Cols" hidden="1">#REF!</definedName>
    <definedName name="Z_4986522E_8335_11D1_95EF_0000E8CF5EB3_.wvu.Cols" localSheetId="9" hidden="1">#REF!</definedName>
    <definedName name="Z_4986522E_8335_11D1_95EF_0000E8CF5EB3_.wvu.Cols" localSheetId="6" hidden="1">#REF!</definedName>
    <definedName name="Z_4986522E_8335_11D1_95EF_0000E8CF5EB3_.wvu.Cols" localSheetId="5" hidden="1">#REF!</definedName>
    <definedName name="Z_4986522E_8335_11D1_95EF_0000E8CF5EB3_.wvu.Cols" localSheetId="4" hidden="1">#REF!</definedName>
    <definedName name="Z_4986522E_8335_11D1_95EF_0000E8CF5EB3_.wvu.Cols" hidden="1">#REF!</definedName>
    <definedName name="Z_4986522F_8335_11D1_95EF_0000E8CF5EB3_.wvu.Cols" localSheetId="9" hidden="1">#REF!</definedName>
    <definedName name="Z_4986522F_8335_11D1_95EF_0000E8CF5EB3_.wvu.Cols" localSheetId="6" hidden="1">#REF!</definedName>
    <definedName name="Z_4986522F_8335_11D1_95EF_0000E8CF5EB3_.wvu.Cols" localSheetId="5" hidden="1">#REF!</definedName>
    <definedName name="Z_4986522F_8335_11D1_95EF_0000E8CF5EB3_.wvu.Cols" localSheetId="4" hidden="1">#REF!</definedName>
    <definedName name="Z_4986522F_8335_11D1_95EF_0000E8CF5EB3_.wvu.Cols" hidden="1">#REF!</definedName>
    <definedName name="Z_4B96B585_DDA7_11D1_90EF_0000E8CF30B3_.wvu.Cols" localSheetId="9" hidden="1">#REF!</definedName>
    <definedName name="Z_4B96B585_DDA7_11D1_90EF_0000E8CF30B3_.wvu.Cols" localSheetId="6" hidden="1">#REF!</definedName>
    <definedName name="Z_4B96B585_DDA7_11D1_90EF_0000E8CF30B3_.wvu.Cols" localSheetId="5" hidden="1">#REF!</definedName>
    <definedName name="Z_4B96B585_DDA7_11D1_90EF_0000E8CF30B3_.wvu.Cols" localSheetId="4" hidden="1">#REF!</definedName>
    <definedName name="Z_4B96B585_DDA7_11D1_90EF_0000E8CF30B3_.wvu.Cols" hidden="1">#REF!</definedName>
    <definedName name="Z_4B96B586_DDA7_11D1_90EF_0000E8CF30B3_.wvu.Cols" localSheetId="9" hidden="1">#REF!</definedName>
    <definedName name="Z_4B96B586_DDA7_11D1_90EF_0000E8CF30B3_.wvu.Cols" localSheetId="6" hidden="1">#REF!</definedName>
    <definedName name="Z_4B96B586_DDA7_11D1_90EF_0000E8CF30B3_.wvu.Cols" localSheetId="5" hidden="1">#REF!</definedName>
    <definedName name="Z_4B96B586_DDA7_11D1_90EF_0000E8CF30B3_.wvu.Cols" localSheetId="4" hidden="1">#REF!</definedName>
    <definedName name="Z_4B96B586_DDA7_11D1_90EF_0000E8CF30B3_.wvu.Cols" hidden="1">#REF!</definedName>
    <definedName name="Z_4C49C3C0_DDA5_11D1_9882_0080ADB6C79E_.wvu.Cols" localSheetId="9" hidden="1">#REF!</definedName>
    <definedName name="Z_4C49C3C0_DDA5_11D1_9882_0080ADB6C79E_.wvu.Cols" localSheetId="6" hidden="1">#REF!</definedName>
    <definedName name="Z_4C49C3C0_DDA5_11D1_9882_0080ADB6C79E_.wvu.Cols" localSheetId="5" hidden="1">#REF!</definedName>
    <definedName name="Z_4C49C3C0_DDA5_11D1_9882_0080ADB6C79E_.wvu.Cols" localSheetId="4" hidden="1">#REF!</definedName>
    <definedName name="Z_4C49C3C0_DDA5_11D1_9882_0080ADB6C79E_.wvu.Cols" hidden="1">#REF!</definedName>
    <definedName name="Z_4C49C3C1_DDA5_11D1_9882_0080ADB6C79E_.wvu.Cols" localSheetId="9" hidden="1">#REF!</definedName>
    <definedName name="Z_4C49C3C1_DDA5_11D1_9882_0080ADB6C79E_.wvu.Cols" localSheetId="6" hidden="1">#REF!</definedName>
    <definedName name="Z_4C49C3C1_DDA5_11D1_9882_0080ADB6C79E_.wvu.Cols" localSheetId="5" hidden="1">#REF!</definedName>
    <definedName name="Z_4C49C3C1_DDA5_11D1_9882_0080ADB6C79E_.wvu.Cols" localSheetId="4" hidden="1">#REF!</definedName>
    <definedName name="Z_4C49C3C1_DDA5_11D1_9882_0080ADB6C79E_.wvu.Cols" hidden="1">#REF!</definedName>
    <definedName name="Z_4D922D4E_7A9B_11D1_95EF_0000E8CF5EB3_.wvu.Cols" localSheetId="9" hidden="1">#REF!</definedName>
    <definedName name="Z_4D922D4E_7A9B_11D1_95EF_0000E8CF5EB3_.wvu.Cols" localSheetId="6" hidden="1">#REF!</definedName>
    <definedName name="Z_4D922D4E_7A9B_11D1_95EF_0000E8CF5EB3_.wvu.Cols" localSheetId="5" hidden="1">#REF!</definedName>
    <definedName name="Z_4D922D4E_7A9B_11D1_95EF_0000E8CF5EB3_.wvu.Cols" localSheetId="4" hidden="1">#REF!</definedName>
    <definedName name="Z_4D922D4E_7A9B_11D1_95EF_0000E8CF5EB3_.wvu.Cols" hidden="1">#REF!</definedName>
    <definedName name="Z_4D922D4F_7A9B_11D1_95EF_0000E8CF5EB3_.wvu.Cols" localSheetId="9" hidden="1">#REF!</definedName>
    <definedName name="Z_4D922D4F_7A9B_11D1_95EF_0000E8CF5EB3_.wvu.Cols" localSheetId="6" hidden="1">#REF!</definedName>
    <definedName name="Z_4D922D4F_7A9B_11D1_95EF_0000E8CF5EB3_.wvu.Cols" localSheetId="5" hidden="1">#REF!</definedName>
    <definedName name="Z_4D922D4F_7A9B_11D1_95EF_0000E8CF5EB3_.wvu.Cols" localSheetId="4" hidden="1">#REF!</definedName>
    <definedName name="Z_4D922D4F_7A9B_11D1_95EF_0000E8CF5EB3_.wvu.Cols" hidden="1">#REF!</definedName>
    <definedName name="Z_4D922D50_7A9B_11D1_95EF_0000E8CF5EB3_.wvu.Cols" localSheetId="9" hidden="1">#REF!</definedName>
    <definedName name="Z_4D922D50_7A9B_11D1_95EF_0000E8CF5EB3_.wvu.Cols" localSheetId="6" hidden="1">#REF!</definedName>
    <definedName name="Z_4D922D50_7A9B_11D1_95EF_0000E8CF5EB3_.wvu.Cols" localSheetId="5" hidden="1">#REF!</definedName>
    <definedName name="Z_4D922D50_7A9B_11D1_95EF_0000E8CF5EB3_.wvu.Cols" localSheetId="4" hidden="1">#REF!</definedName>
    <definedName name="Z_4D922D50_7A9B_11D1_95EF_0000E8CF5EB3_.wvu.Cols" hidden="1">#REF!</definedName>
    <definedName name="Z_4D922D51_7A9B_11D1_95EF_0000E8CF5EB3_.wvu.Cols" localSheetId="9" hidden="1">#REF!</definedName>
    <definedName name="Z_4D922D51_7A9B_11D1_95EF_0000E8CF5EB3_.wvu.Cols" localSheetId="6" hidden="1">#REF!</definedName>
    <definedName name="Z_4D922D51_7A9B_11D1_95EF_0000E8CF5EB3_.wvu.Cols" localSheetId="5" hidden="1">#REF!</definedName>
    <definedName name="Z_4D922D51_7A9B_11D1_95EF_0000E8CF5EB3_.wvu.Cols" localSheetId="4" hidden="1">#REF!</definedName>
    <definedName name="Z_4D922D51_7A9B_11D1_95EF_0000E8CF5EB3_.wvu.Cols" hidden="1">#REF!</definedName>
    <definedName name="Z_4D922D52_7A9B_11D1_95EF_0000E8CF5EB3_.wvu.Cols" localSheetId="9" hidden="1">#REF!</definedName>
    <definedName name="Z_4D922D52_7A9B_11D1_95EF_0000E8CF5EB3_.wvu.Cols" localSheetId="6" hidden="1">#REF!</definedName>
    <definedName name="Z_4D922D52_7A9B_11D1_95EF_0000E8CF5EB3_.wvu.Cols" localSheetId="5" hidden="1">#REF!</definedName>
    <definedName name="Z_4D922D52_7A9B_11D1_95EF_0000E8CF5EB3_.wvu.Cols" localSheetId="4" hidden="1">#REF!</definedName>
    <definedName name="Z_4D922D52_7A9B_11D1_95EF_0000E8CF5EB3_.wvu.Cols" hidden="1">#REF!</definedName>
    <definedName name="Z_4D922D53_7A9B_11D1_95EF_0000E8CF5EB3_.wvu.Cols" localSheetId="9" hidden="1">#REF!</definedName>
    <definedName name="Z_4D922D53_7A9B_11D1_95EF_0000E8CF5EB3_.wvu.Cols" localSheetId="6" hidden="1">#REF!</definedName>
    <definedName name="Z_4D922D53_7A9B_11D1_95EF_0000E8CF5EB3_.wvu.Cols" localSheetId="5" hidden="1">#REF!</definedName>
    <definedName name="Z_4D922D53_7A9B_11D1_95EF_0000E8CF5EB3_.wvu.Cols" localSheetId="4" hidden="1">#REF!</definedName>
    <definedName name="Z_4D922D53_7A9B_11D1_95EF_0000E8CF5EB3_.wvu.Cols" hidden="1">#REF!</definedName>
    <definedName name="Z_4D922D5A_7A9B_11D1_95EF_0000E8CF5EB3_.wvu.Cols" localSheetId="9" hidden="1">#REF!</definedName>
    <definedName name="Z_4D922D5A_7A9B_11D1_95EF_0000E8CF5EB3_.wvu.Cols" localSheetId="6" hidden="1">#REF!</definedName>
    <definedName name="Z_4D922D5A_7A9B_11D1_95EF_0000E8CF5EB3_.wvu.Cols" localSheetId="5" hidden="1">#REF!</definedName>
    <definedName name="Z_4D922D5A_7A9B_11D1_95EF_0000E8CF5EB3_.wvu.Cols" localSheetId="4" hidden="1">#REF!</definedName>
    <definedName name="Z_4D922D5A_7A9B_11D1_95EF_0000E8CF5EB3_.wvu.Cols" hidden="1">#REF!</definedName>
    <definedName name="Z_4D922D5B_7A9B_11D1_95EF_0000E8CF5EB3_.wvu.Cols" localSheetId="9" hidden="1">#REF!</definedName>
    <definedName name="Z_4D922D5B_7A9B_11D1_95EF_0000E8CF5EB3_.wvu.Cols" localSheetId="6" hidden="1">#REF!</definedName>
    <definedName name="Z_4D922D5B_7A9B_11D1_95EF_0000E8CF5EB3_.wvu.Cols" localSheetId="5" hidden="1">#REF!</definedName>
    <definedName name="Z_4D922D5B_7A9B_11D1_95EF_0000E8CF5EB3_.wvu.Cols" localSheetId="4" hidden="1">#REF!</definedName>
    <definedName name="Z_4D922D5B_7A9B_11D1_95EF_0000E8CF5EB3_.wvu.Cols" hidden="1">#REF!</definedName>
    <definedName name="Z_4D922D5C_7A9B_11D1_95EF_0000E8CF5EB3_.wvu.Cols" localSheetId="9" hidden="1">#REF!</definedName>
    <definedName name="Z_4D922D5C_7A9B_11D1_95EF_0000E8CF5EB3_.wvu.Cols" localSheetId="6" hidden="1">#REF!</definedName>
    <definedName name="Z_4D922D5C_7A9B_11D1_95EF_0000E8CF5EB3_.wvu.Cols" localSheetId="5" hidden="1">#REF!</definedName>
    <definedName name="Z_4D922D5C_7A9B_11D1_95EF_0000E8CF5EB3_.wvu.Cols" localSheetId="4" hidden="1">#REF!</definedName>
    <definedName name="Z_4D922D5C_7A9B_11D1_95EF_0000E8CF5EB3_.wvu.Cols" hidden="1">#REF!</definedName>
    <definedName name="Z_4D922D5D_7A9B_11D1_95EF_0000E8CF5EB3_.wvu.Cols" localSheetId="9" hidden="1">#REF!</definedName>
    <definedName name="Z_4D922D5D_7A9B_11D1_95EF_0000E8CF5EB3_.wvu.Cols" localSheetId="6" hidden="1">#REF!</definedName>
    <definedName name="Z_4D922D5D_7A9B_11D1_95EF_0000E8CF5EB3_.wvu.Cols" localSheetId="5" hidden="1">#REF!</definedName>
    <definedName name="Z_4D922D5D_7A9B_11D1_95EF_0000E8CF5EB3_.wvu.Cols" localSheetId="4" hidden="1">#REF!</definedName>
    <definedName name="Z_4D922D5D_7A9B_11D1_95EF_0000E8CF5EB3_.wvu.Cols" hidden="1">#REF!</definedName>
    <definedName name="Z_4D922D5E_7A9B_11D1_95EF_0000E8CF5EB3_.wvu.Cols" localSheetId="9" hidden="1">#REF!</definedName>
    <definedName name="Z_4D922D5E_7A9B_11D1_95EF_0000E8CF5EB3_.wvu.Cols" localSheetId="6" hidden="1">#REF!</definedName>
    <definedName name="Z_4D922D5E_7A9B_11D1_95EF_0000E8CF5EB3_.wvu.Cols" localSheetId="5" hidden="1">#REF!</definedName>
    <definedName name="Z_4D922D5E_7A9B_11D1_95EF_0000E8CF5EB3_.wvu.Cols" localSheetId="4" hidden="1">#REF!</definedName>
    <definedName name="Z_4D922D5E_7A9B_11D1_95EF_0000E8CF5EB3_.wvu.Cols" hidden="1">#REF!</definedName>
    <definedName name="Z_4D922D5F_7A9B_11D1_95EF_0000E8CF5EB3_.wvu.Cols" localSheetId="9" hidden="1">#REF!</definedName>
    <definedName name="Z_4D922D5F_7A9B_11D1_95EF_0000E8CF5EB3_.wvu.Cols" localSheetId="6" hidden="1">#REF!</definedName>
    <definedName name="Z_4D922D5F_7A9B_11D1_95EF_0000E8CF5EB3_.wvu.Cols" localSheetId="5" hidden="1">#REF!</definedName>
    <definedName name="Z_4D922D5F_7A9B_11D1_95EF_0000E8CF5EB3_.wvu.Cols" localSheetId="4" hidden="1">#REF!</definedName>
    <definedName name="Z_4D922D5F_7A9B_11D1_95EF_0000E8CF5EB3_.wvu.Cols" hidden="1">#REF!</definedName>
    <definedName name="Z_523334C1_81E0_11D1_95EF_0000E8CF5EB3_.wvu.Cols" localSheetId="9" hidden="1">#REF!</definedName>
    <definedName name="Z_523334C1_81E0_11D1_95EF_0000E8CF5EB3_.wvu.Cols" localSheetId="6" hidden="1">#REF!</definedName>
    <definedName name="Z_523334C1_81E0_11D1_95EF_0000E8CF5EB3_.wvu.Cols" localSheetId="5" hidden="1">#REF!</definedName>
    <definedName name="Z_523334C1_81E0_11D1_95EF_0000E8CF5EB3_.wvu.Cols" localSheetId="4" hidden="1">#REF!</definedName>
    <definedName name="Z_523334C1_81E0_11D1_95EF_0000E8CF5EB3_.wvu.Cols" hidden="1">#REF!</definedName>
    <definedName name="Z_523334C2_81E0_11D1_95EF_0000E8CF5EB3_.wvu.Cols" localSheetId="9" hidden="1">#REF!</definedName>
    <definedName name="Z_523334C2_81E0_11D1_95EF_0000E8CF5EB3_.wvu.Cols" localSheetId="6" hidden="1">#REF!</definedName>
    <definedName name="Z_523334C2_81E0_11D1_95EF_0000E8CF5EB3_.wvu.Cols" localSheetId="5" hidden="1">#REF!</definedName>
    <definedName name="Z_523334C2_81E0_11D1_95EF_0000E8CF5EB3_.wvu.Cols" localSheetId="4" hidden="1">#REF!</definedName>
    <definedName name="Z_523334C2_81E0_11D1_95EF_0000E8CF5EB3_.wvu.Cols" hidden="1">#REF!</definedName>
    <definedName name="Z_523334C3_81E0_11D1_95EF_0000E8CF5EB3_.wvu.Cols" localSheetId="9" hidden="1">#REF!</definedName>
    <definedName name="Z_523334C3_81E0_11D1_95EF_0000E8CF5EB3_.wvu.Cols" localSheetId="6" hidden="1">#REF!</definedName>
    <definedName name="Z_523334C3_81E0_11D1_95EF_0000E8CF5EB3_.wvu.Cols" localSheetId="5" hidden="1">#REF!</definedName>
    <definedName name="Z_523334C3_81E0_11D1_95EF_0000E8CF5EB3_.wvu.Cols" localSheetId="4" hidden="1">#REF!</definedName>
    <definedName name="Z_523334C3_81E0_11D1_95EF_0000E8CF5EB3_.wvu.Cols" hidden="1">#REF!</definedName>
    <definedName name="Z_523334C4_81E0_11D1_95EF_0000E8CF5EB3_.wvu.Cols" localSheetId="9" hidden="1">#REF!</definedName>
    <definedName name="Z_523334C4_81E0_11D1_95EF_0000E8CF5EB3_.wvu.Cols" localSheetId="6" hidden="1">#REF!</definedName>
    <definedName name="Z_523334C4_81E0_11D1_95EF_0000E8CF5EB3_.wvu.Cols" localSheetId="5" hidden="1">#REF!</definedName>
    <definedName name="Z_523334C4_81E0_11D1_95EF_0000E8CF5EB3_.wvu.Cols" localSheetId="4" hidden="1">#REF!</definedName>
    <definedName name="Z_523334C4_81E0_11D1_95EF_0000E8CF5EB3_.wvu.Cols" hidden="1">#REF!</definedName>
    <definedName name="Z_523334C5_81E0_11D1_95EF_0000E8CF5EB3_.wvu.Cols" localSheetId="9" hidden="1">#REF!</definedName>
    <definedName name="Z_523334C5_81E0_11D1_95EF_0000E8CF5EB3_.wvu.Cols" localSheetId="6" hidden="1">#REF!</definedName>
    <definedName name="Z_523334C5_81E0_11D1_95EF_0000E8CF5EB3_.wvu.Cols" localSheetId="5" hidden="1">#REF!</definedName>
    <definedName name="Z_523334C5_81E0_11D1_95EF_0000E8CF5EB3_.wvu.Cols" localSheetId="4" hidden="1">#REF!</definedName>
    <definedName name="Z_523334C5_81E0_11D1_95EF_0000E8CF5EB3_.wvu.Cols" hidden="1">#REF!</definedName>
    <definedName name="Z_523334C6_81E0_11D1_95EF_0000E8CF5EB3_.wvu.Cols" localSheetId="9" hidden="1">#REF!</definedName>
    <definedName name="Z_523334C6_81E0_11D1_95EF_0000E8CF5EB3_.wvu.Cols" localSheetId="6" hidden="1">#REF!</definedName>
    <definedName name="Z_523334C6_81E0_11D1_95EF_0000E8CF5EB3_.wvu.Cols" localSheetId="5" hidden="1">#REF!</definedName>
    <definedName name="Z_523334C6_81E0_11D1_95EF_0000E8CF5EB3_.wvu.Cols" localSheetId="4" hidden="1">#REF!</definedName>
    <definedName name="Z_523334C6_81E0_11D1_95EF_0000E8CF5EB3_.wvu.Cols" hidden="1">#REF!</definedName>
    <definedName name="Z_529A4463_5C17_11D1_95EE_0000E8CF5EB3_.wvu.Cols" localSheetId="9" hidden="1">#REF!</definedName>
    <definedName name="Z_529A4463_5C17_11D1_95EE_0000E8CF5EB3_.wvu.Cols" localSheetId="6" hidden="1">#REF!</definedName>
    <definedName name="Z_529A4463_5C17_11D1_95EE_0000E8CF5EB3_.wvu.Cols" localSheetId="5" hidden="1">#REF!</definedName>
    <definedName name="Z_529A4463_5C17_11D1_95EE_0000E8CF5EB3_.wvu.Cols" localSheetId="4" hidden="1">#REF!</definedName>
    <definedName name="Z_529A4463_5C17_11D1_95EE_0000E8CF5EB3_.wvu.Cols" hidden="1">#REF!</definedName>
    <definedName name="Z_529A4464_5C17_11D1_95EE_0000E8CF5EB3_.wvu.Cols" localSheetId="9" hidden="1">#REF!</definedName>
    <definedName name="Z_529A4464_5C17_11D1_95EE_0000E8CF5EB3_.wvu.Cols" localSheetId="6" hidden="1">#REF!</definedName>
    <definedName name="Z_529A4464_5C17_11D1_95EE_0000E8CF5EB3_.wvu.Cols" localSheetId="5" hidden="1">#REF!</definedName>
    <definedName name="Z_529A4464_5C17_11D1_95EE_0000E8CF5EB3_.wvu.Cols" localSheetId="4" hidden="1">#REF!</definedName>
    <definedName name="Z_529A4464_5C17_11D1_95EE_0000E8CF5EB3_.wvu.Cols" hidden="1">#REF!</definedName>
    <definedName name="Z_529A4465_5C17_11D1_95EE_0000E8CF5EB3_.wvu.Cols" localSheetId="9" hidden="1">#REF!</definedName>
    <definedName name="Z_529A4465_5C17_11D1_95EE_0000E8CF5EB3_.wvu.Cols" localSheetId="6" hidden="1">#REF!</definedName>
    <definedName name="Z_529A4465_5C17_11D1_95EE_0000E8CF5EB3_.wvu.Cols" localSheetId="5" hidden="1">#REF!</definedName>
    <definedName name="Z_529A4465_5C17_11D1_95EE_0000E8CF5EB3_.wvu.Cols" localSheetId="4" hidden="1">#REF!</definedName>
    <definedName name="Z_529A4465_5C17_11D1_95EE_0000E8CF5EB3_.wvu.Cols" hidden="1">#REF!</definedName>
    <definedName name="Z_529A4466_5C17_11D1_95EE_0000E8CF5EB3_.wvu.Cols" localSheetId="9" hidden="1">#REF!</definedName>
    <definedName name="Z_529A4466_5C17_11D1_95EE_0000E8CF5EB3_.wvu.Cols" localSheetId="6" hidden="1">#REF!</definedName>
    <definedName name="Z_529A4466_5C17_11D1_95EE_0000E8CF5EB3_.wvu.Cols" localSheetId="5" hidden="1">#REF!</definedName>
    <definedName name="Z_529A4466_5C17_11D1_95EE_0000E8CF5EB3_.wvu.Cols" localSheetId="4" hidden="1">#REF!</definedName>
    <definedName name="Z_529A4466_5C17_11D1_95EE_0000E8CF5EB3_.wvu.Cols" hidden="1">#REF!</definedName>
    <definedName name="Z_529A4467_5C17_11D1_95EE_0000E8CF5EB3_.wvu.Cols" localSheetId="9" hidden="1">#REF!</definedName>
    <definedName name="Z_529A4467_5C17_11D1_95EE_0000E8CF5EB3_.wvu.Cols" localSheetId="6" hidden="1">#REF!</definedName>
    <definedName name="Z_529A4467_5C17_11D1_95EE_0000E8CF5EB3_.wvu.Cols" localSheetId="5" hidden="1">#REF!</definedName>
    <definedName name="Z_529A4467_5C17_11D1_95EE_0000E8CF5EB3_.wvu.Cols" localSheetId="4" hidden="1">#REF!</definedName>
    <definedName name="Z_529A4467_5C17_11D1_95EE_0000E8CF5EB3_.wvu.Cols" hidden="1">#REF!</definedName>
    <definedName name="Z_529A4468_5C17_11D1_95EE_0000E8CF5EB3_.wvu.Cols" localSheetId="9" hidden="1">#REF!</definedName>
    <definedName name="Z_529A4468_5C17_11D1_95EE_0000E8CF5EB3_.wvu.Cols" localSheetId="6" hidden="1">#REF!</definedName>
    <definedName name="Z_529A4468_5C17_11D1_95EE_0000E8CF5EB3_.wvu.Cols" localSheetId="5" hidden="1">#REF!</definedName>
    <definedName name="Z_529A4468_5C17_11D1_95EE_0000E8CF5EB3_.wvu.Cols" localSheetId="4" hidden="1">#REF!</definedName>
    <definedName name="Z_529A4468_5C17_11D1_95EE_0000E8CF5EB3_.wvu.Cols" hidden="1">#REF!</definedName>
    <definedName name="Z_55697985_624B_11D1_95EE_0000E8CF5EB3_.wvu.Cols" localSheetId="9" hidden="1">#REF!</definedName>
    <definedName name="Z_55697985_624B_11D1_95EE_0000E8CF5EB3_.wvu.Cols" localSheetId="6" hidden="1">#REF!</definedName>
    <definedName name="Z_55697985_624B_11D1_95EE_0000E8CF5EB3_.wvu.Cols" localSheetId="5" hidden="1">#REF!</definedName>
    <definedName name="Z_55697985_624B_11D1_95EE_0000E8CF5EB3_.wvu.Cols" localSheetId="4" hidden="1">#REF!</definedName>
    <definedName name="Z_55697985_624B_11D1_95EE_0000E8CF5EB3_.wvu.Cols" hidden="1">#REF!</definedName>
    <definedName name="Z_55697986_624B_11D1_95EE_0000E8CF5EB3_.wvu.Cols" localSheetId="9" hidden="1">#REF!</definedName>
    <definedName name="Z_55697986_624B_11D1_95EE_0000E8CF5EB3_.wvu.Cols" localSheetId="6" hidden="1">#REF!</definedName>
    <definedName name="Z_55697986_624B_11D1_95EE_0000E8CF5EB3_.wvu.Cols" localSheetId="5" hidden="1">#REF!</definedName>
    <definedName name="Z_55697986_624B_11D1_95EE_0000E8CF5EB3_.wvu.Cols" localSheetId="4" hidden="1">#REF!</definedName>
    <definedName name="Z_55697986_624B_11D1_95EE_0000E8CF5EB3_.wvu.Cols" hidden="1">#REF!</definedName>
    <definedName name="Z_55697987_624B_11D1_95EE_0000E8CF5EB3_.wvu.Cols" localSheetId="9" hidden="1">#REF!</definedName>
    <definedName name="Z_55697987_624B_11D1_95EE_0000E8CF5EB3_.wvu.Cols" localSheetId="6" hidden="1">#REF!</definedName>
    <definedName name="Z_55697987_624B_11D1_95EE_0000E8CF5EB3_.wvu.Cols" localSheetId="5" hidden="1">#REF!</definedName>
    <definedName name="Z_55697987_624B_11D1_95EE_0000E8CF5EB3_.wvu.Cols" localSheetId="4" hidden="1">#REF!</definedName>
    <definedName name="Z_55697987_624B_11D1_95EE_0000E8CF5EB3_.wvu.Cols" hidden="1">#REF!</definedName>
    <definedName name="Z_55697988_624B_11D1_95EE_0000E8CF5EB3_.wvu.Cols" localSheetId="9" hidden="1">#REF!</definedName>
    <definedName name="Z_55697988_624B_11D1_95EE_0000E8CF5EB3_.wvu.Cols" localSheetId="6" hidden="1">#REF!</definedName>
    <definedName name="Z_55697988_624B_11D1_95EE_0000E8CF5EB3_.wvu.Cols" localSheetId="5" hidden="1">#REF!</definedName>
    <definedName name="Z_55697988_624B_11D1_95EE_0000E8CF5EB3_.wvu.Cols" localSheetId="4" hidden="1">#REF!</definedName>
    <definedName name="Z_55697988_624B_11D1_95EE_0000E8CF5EB3_.wvu.Cols" hidden="1">#REF!</definedName>
    <definedName name="Z_55697989_624B_11D1_95EE_0000E8CF5EB3_.wvu.Cols" localSheetId="9" hidden="1">#REF!</definedName>
    <definedName name="Z_55697989_624B_11D1_95EE_0000E8CF5EB3_.wvu.Cols" localSheetId="6" hidden="1">#REF!</definedName>
    <definedName name="Z_55697989_624B_11D1_95EE_0000E8CF5EB3_.wvu.Cols" localSheetId="5" hidden="1">#REF!</definedName>
    <definedName name="Z_55697989_624B_11D1_95EE_0000E8CF5EB3_.wvu.Cols" localSheetId="4" hidden="1">#REF!</definedName>
    <definedName name="Z_55697989_624B_11D1_95EE_0000E8CF5EB3_.wvu.Cols" hidden="1">#REF!</definedName>
    <definedName name="Z_5569798A_624B_11D1_95EE_0000E8CF5EB3_.wvu.Cols" localSheetId="9" hidden="1">#REF!</definedName>
    <definedName name="Z_5569798A_624B_11D1_95EE_0000E8CF5EB3_.wvu.Cols" localSheetId="6" hidden="1">#REF!</definedName>
    <definedName name="Z_5569798A_624B_11D1_95EE_0000E8CF5EB3_.wvu.Cols" localSheetId="5" hidden="1">#REF!</definedName>
    <definedName name="Z_5569798A_624B_11D1_95EE_0000E8CF5EB3_.wvu.Cols" localSheetId="4" hidden="1">#REF!</definedName>
    <definedName name="Z_5569798A_624B_11D1_95EE_0000E8CF5EB3_.wvu.Cols" hidden="1">#REF!</definedName>
    <definedName name="Z_55697993_624B_11D1_95EE_0000E8CF5EB3_.wvu.Cols" localSheetId="9" hidden="1">#REF!</definedName>
    <definedName name="Z_55697993_624B_11D1_95EE_0000E8CF5EB3_.wvu.Cols" localSheetId="6" hidden="1">#REF!</definedName>
    <definedName name="Z_55697993_624B_11D1_95EE_0000E8CF5EB3_.wvu.Cols" localSheetId="5" hidden="1">#REF!</definedName>
    <definedName name="Z_55697993_624B_11D1_95EE_0000E8CF5EB3_.wvu.Cols" localSheetId="4" hidden="1">#REF!</definedName>
    <definedName name="Z_55697993_624B_11D1_95EE_0000E8CF5EB3_.wvu.Cols" hidden="1">#REF!</definedName>
    <definedName name="Z_55697994_624B_11D1_95EE_0000E8CF5EB3_.wvu.Cols" localSheetId="9" hidden="1">#REF!</definedName>
    <definedName name="Z_55697994_624B_11D1_95EE_0000E8CF5EB3_.wvu.Cols" localSheetId="6" hidden="1">#REF!</definedName>
    <definedName name="Z_55697994_624B_11D1_95EE_0000E8CF5EB3_.wvu.Cols" localSheetId="5" hidden="1">#REF!</definedName>
    <definedName name="Z_55697994_624B_11D1_95EE_0000E8CF5EB3_.wvu.Cols" localSheetId="4" hidden="1">#REF!</definedName>
    <definedName name="Z_55697994_624B_11D1_95EE_0000E8CF5EB3_.wvu.Cols" hidden="1">#REF!</definedName>
    <definedName name="Z_55697995_624B_11D1_95EE_0000E8CF5EB3_.wvu.Cols" localSheetId="9" hidden="1">#REF!</definedName>
    <definedName name="Z_55697995_624B_11D1_95EE_0000E8CF5EB3_.wvu.Cols" localSheetId="6" hidden="1">#REF!</definedName>
    <definedName name="Z_55697995_624B_11D1_95EE_0000E8CF5EB3_.wvu.Cols" localSheetId="5" hidden="1">#REF!</definedName>
    <definedName name="Z_55697995_624B_11D1_95EE_0000E8CF5EB3_.wvu.Cols" localSheetId="4" hidden="1">#REF!</definedName>
    <definedName name="Z_55697995_624B_11D1_95EE_0000E8CF5EB3_.wvu.Cols" hidden="1">#REF!</definedName>
    <definedName name="Z_55697996_624B_11D1_95EE_0000E8CF5EB3_.wvu.Cols" localSheetId="9" hidden="1">#REF!</definedName>
    <definedName name="Z_55697996_624B_11D1_95EE_0000E8CF5EB3_.wvu.Cols" localSheetId="6" hidden="1">#REF!</definedName>
    <definedName name="Z_55697996_624B_11D1_95EE_0000E8CF5EB3_.wvu.Cols" localSheetId="5" hidden="1">#REF!</definedName>
    <definedName name="Z_55697996_624B_11D1_95EE_0000E8CF5EB3_.wvu.Cols" localSheetId="4" hidden="1">#REF!</definedName>
    <definedName name="Z_55697996_624B_11D1_95EE_0000E8CF5EB3_.wvu.Cols" hidden="1">#REF!</definedName>
    <definedName name="Z_55697997_624B_11D1_95EE_0000E8CF5EB3_.wvu.Cols" localSheetId="9" hidden="1">#REF!</definedName>
    <definedName name="Z_55697997_624B_11D1_95EE_0000E8CF5EB3_.wvu.Cols" localSheetId="6" hidden="1">#REF!</definedName>
    <definedName name="Z_55697997_624B_11D1_95EE_0000E8CF5EB3_.wvu.Cols" localSheetId="5" hidden="1">#REF!</definedName>
    <definedName name="Z_55697997_624B_11D1_95EE_0000E8CF5EB3_.wvu.Cols" localSheetId="4" hidden="1">#REF!</definedName>
    <definedName name="Z_55697997_624B_11D1_95EE_0000E8CF5EB3_.wvu.Cols" hidden="1">#REF!</definedName>
    <definedName name="Z_55697998_624B_11D1_95EE_0000E8CF5EB3_.wvu.Cols" localSheetId="9" hidden="1">#REF!</definedName>
    <definedName name="Z_55697998_624B_11D1_95EE_0000E8CF5EB3_.wvu.Cols" localSheetId="6" hidden="1">#REF!</definedName>
    <definedName name="Z_55697998_624B_11D1_95EE_0000E8CF5EB3_.wvu.Cols" localSheetId="5" hidden="1">#REF!</definedName>
    <definedName name="Z_55697998_624B_11D1_95EE_0000E8CF5EB3_.wvu.Cols" localSheetId="4" hidden="1">#REF!</definedName>
    <definedName name="Z_55697998_624B_11D1_95EE_0000E8CF5EB3_.wvu.Cols" hidden="1">#REF!</definedName>
    <definedName name="Z_57D2C26C_D38B_11D1_95F0_0000E8CF5EB3_.wvu.Cols" localSheetId="9" hidden="1">#REF!</definedName>
    <definedName name="Z_57D2C26C_D38B_11D1_95F0_0000E8CF5EB3_.wvu.Cols" localSheetId="6" hidden="1">#REF!</definedName>
    <definedName name="Z_57D2C26C_D38B_11D1_95F0_0000E8CF5EB3_.wvu.Cols" localSheetId="5" hidden="1">#REF!</definedName>
    <definedName name="Z_57D2C26C_D38B_11D1_95F0_0000E8CF5EB3_.wvu.Cols" localSheetId="4" hidden="1">#REF!</definedName>
    <definedName name="Z_57D2C26C_D38B_11D1_95F0_0000E8CF5EB3_.wvu.Cols" hidden="1">#REF!</definedName>
    <definedName name="Z_57D2C26D_D38B_11D1_95F0_0000E8CF5EB3_.wvu.Cols" localSheetId="9" hidden="1">#REF!</definedName>
    <definedName name="Z_57D2C26D_D38B_11D1_95F0_0000E8CF5EB3_.wvu.Cols" localSheetId="6" hidden="1">#REF!</definedName>
    <definedName name="Z_57D2C26D_D38B_11D1_95F0_0000E8CF5EB3_.wvu.Cols" localSheetId="5" hidden="1">#REF!</definedName>
    <definedName name="Z_57D2C26D_D38B_11D1_95F0_0000E8CF5EB3_.wvu.Cols" localSheetId="4" hidden="1">#REF!</definedName>
    <definedName name="Z_57D2C26D_D38B_11D1_95F0_0000E8CF5EB3_.wvu.Cols" hidden="1">#REF!</definedName>
    <definedName name="Z_6059E06F_CEF4_11D1_95F0_0000E8CF5EB3_.wvu.Cols" localSheetId="9" hidden="1">#REF!,#REF!</definedName>
    <definedName name="Z_6059E06F_CEF4_11D1_95F0_0000E8CF5EB3_.wvu.Cols" localSheetId="14" hidden="1">#REF!,#REF!</definedName>
    <definedName name="Z_6059E06F_CEF4_11D1_95F0_0000E8CF5EB3_.wvu.Cols" localSheetId="6" hidden="1">#REF!,#REF!</definedName>
    <definedName name="Z_6059E06F_CEF4_11D1_95F0_0000E8CF5EB3_.wvu.Cols" localSheetId="5" hidden="1">#REF!,#REF!</definedName>
    <definedName name="Z_6059E06F_CEF4_11D1_95F0_0000E8CF5EB3_.wvu.Cols" localSheetId="4" hidden="1">#REF!,#REF!</definedName>
    <definedName name="Z_6059E06F_CEF4_11D1_95F0_0000E8CF5EB3_.wvu.Cols" hidden="1">#REF!,#REF!</definedName>
    <definedName name="Z_6059E070_CEF4_11D1_95F0_0000E8CF5EB3_.wvu.Cols" localSheetId="9" hidden="1">#REF!,#REF!</definedName>
    <definedName name="Z_6059E070_CEF4_11D1_95F0_0000E8CF5EB3_.wvu.Cols" localSheetId="14" hidden="1">#REF!,#REF!</definedName>
    <definedName name="Z_6059E070_CEF4_11D1_95F0_0000E8CF5EB3_.wvu.Cols" localSheetId="6" hidden="1">#REF!,#REF!</definedName>
    <definedName name="Z_6059E070_CEF4_11D1_95F0_0000E8CF5EB3_.wvu.Cols" localSheetId="5" hidden="1">#REF!,#REF!</definedName>
    <definedName name="Z_6059E070_CEF4_11D1_95F0_0000E8CF5EB3_.wvu.Cols" localSheetId="4" hidden="1">#REF!,#REF!</definedName>
    <definedName name="Z_6059E070_CEF4_11D1_95F0_0000E8CF5EB3_.wvu.Cols" hidden="1">#REF!,#REF!</definedName>
    <definedName name="Z_61D826C6_8036_11D1_95EF_0000E8CF5EB3_.wvu.Cols" localSheetId="9" hidden="1">#REF!</definedName>
    <definedName name="Z_61D826C6_8036_11D1_95EF_0000E8CF5EB3_.wvu.Cols" localSheetId="14" hidden="1">#REF!</definedName>
    <definedName name="Z_61D826C6_8036_11D1_95EF_0000E8CF5EB3_.wvu.Cols" localSheetId="6" hidden="1">#REF!</definedName>
    <definedName name="Z_61D826C6_8036_11D1_95EF_0000E8CF5EB3_.wvu.Cols" localSheetId="5" hidden="1">#REF!</definedName>
    <definedName name="Z_61D826C6_8036_11D1_95EF_0000E8CF5EB3_.wvu.Cols" localSheetId="4" hidden="1">#REF!</definedName>
    <definedName name="Z_61D826C6_8036_11D1_95EF_0000E8CF5EB3_.wvu.Cols" hidden="1">#REF!</definedName>
    <definedName name="Z_61D826C7_8036_11D1_95EF_0000E8CF5EB3_.wvu.Cols" localSheetId="9" hidden="1">#REF!</definedName>
    <definedName name="Z_61D826C7_8036_11D1_95EF_0000E8CF5EB3_.wvu.Cols" localSheetId="14" hidden="1">#REF!</definedName>
    <definedName name="Z_61D826C7_8036_11D1_95EF_0000E8CF5EB3_.wvu.Cols" localSheetId="6" hidden="1">#REF!</definedName>
    <definedName name="Z_61D826C7_8036_11D1_95EF_0000E8CF5EB3_.wvu.Cols" localSheetId="5" hidden="1">#REF!</definedName>
    <definedName name="Z_61D826C7_8036_11D1_95EF_0000E8CF5EB3_.wvu.Cols" localSheetId="4" hidden="1">#REF!</definedName>
    <definedName name="Z_61D826C7_8036_11D1_95EF_0000E8CF5EB3_.wvu.Cols" hidden="1">#REF!</definedName>
    <definedName name="Z_61D826C8_8036_11D1_95EF_0000E8CF5EB3_.wvu.Cols" localSheetId="9" hidden="1">#REF!</definedName>
    <definedName name="Z_61D826C8_8036_11D1_95EF_0000E8CF5EB3_.wvu.Cols" localSheetId="14" hidden="1">#REF!</definedName>
    <definedName name="Z_61D826C8_8036_11D1_95EF_0000E8CF5EB3_.wvu.Cols" localSheetId="6" hidden="1">#REF!</definedName>
    <definedName name="Z_61D826C8_8036_11D1_95EF_0000E8CF5EB3_.wvu.Cols" localSheetId="5" hidden="1">#REF!</definedName>
    <definedName name="Z_61D826C8_8036_11D1_95EF_0000E8CF5EB3_.wvu.Cols" localSheetId="4" hidden="1">#REF!</definedName>
    <definedName name="Z_61D826C8_8036_11D1_95EF_0000E8CF5EB3_.wvu.Cols" hidden="1">#REF!</definedName>
    <definedName name="Z_61D826C9_8036_11D1_95EF_0000E8CF5EB3_.wvu.Cols" localSheetId="9" hidden="1">#REF!</definedName>
    <definedName name="Z_61D826C9_8036_11D1_95EF_0000E8CF5EB3_.wvu.Cols" localSheetId="6" hidden="1">#REF!</definedName>
    <definedName name="Z_61D826C9_8036_11D1_95EF_0000E8CF5EB3_.wvu.Cols" localSheetId="5" hidden="1">#REF!</definedName>
    <definedName name="Z_61D826C9_8036_11D1_95EF_0000E8CF5EB3_.wvu.Cols" localSheetId="4" hidden="1">#REF!</definedName>
    <definedName name="Z_61D826C9_8036_11D1_95EF_0000E8CF5EB3_.wvu.Cols" hidden="1">#REF!</definedName>
    <definedName name="Z_61D826CA_8036_11D1_95EF_0000E8CF5EB3_.wvu.Cols" localSheetId="9" hidden="1">#REF!</definedName>
    <definedName name="Z_61D826CA_8036_11D1_95EF_0000E8CF5EB3_.wvu.Cols" localSheetId="6" hidden="1">#REF!</definedName>
    <definedName name="Z_61D826CA_8036_11D1_95EF_0000E8CF5EB3_.wvu.Cols" localSheetId="5" hidden="1">#REF!</definedName>
    <definedName name="Z_61D826CA_8036_11D1_95EF_0000E8CF5EB3_.wvu.Cols" localSheetId="4" hidden="1">#REF!</definedName>
    <definedName name="Z_61D826CA_8036_11D1_95EF_0000E8CF5EB3_.wvu.Cols" hidden="1">#REF!</definedName>
    <definedName name="Z_61D826CB_8036_11D1_95EF_0000E8CF5EB3_.wvu.Cols" localSheetId="9" hidden="1">#REF!</definedName>
    <definedName name="Z_61D826CB_8036_11D1_95EF_0000E8CF5EB3_.wvu.Cols" localSheetId="6" hidden="1">#REF!</definedName>
    <definedName name="Z_61D826CB_8036_11D1_95EF_0000E8CF5EB3_.wvu.Cols" localSheetId="5" hidden="1">#REF!</definedName>
    <definedName name="Z_61D826CB_8036_11D1_95EF_0000E8CF5EB3_.wvu.Cols" localSheetId="4" hidden="1">#REF!</definedName>
    <definedName name="Z_61D826CB_8036_11D1_95EF_0000E8CF5EB3_.wvu.Cols" hidden="1">#REF!</definedName>
    <definedName name="Z_63E2B82F_CB06_11D1_95F0_0000E8CF5EB3_.wvu.Cols" localSheetId="9" hidden="1">#REF!,#REF!</definedName>
    <definedName name="Z_63E2B82F_CB06_11D1_95F0_0000E8CF5EB3_.wvu.Cols" localSheetId="14" hidden="1">#REF!,#REF!</definedName>
    <definedName name="Z_63E2B82F_CB06_11D1_95F0_0000E8CF5EB3_.wvu.Cols" localSheetId="6" hidden="1">#REF!,#REF!</definedName>
    <definedName name="Z_63E2B82F_CB06_11D1_95F0_0000E8CF5EB3_.wvu.Cols" localSheetId="5" hidden="1">#REF!,#REF!</definedName>
    <definedName name="Z_63E2B82F_CB06_11D1_95F0_0000E8CF5EB3_.wvu.Cols" localSheetId="4" hidden="1">#REF!,#REF!</definedName>
    <definedName name="Z_63E2B82F_CB06_11D1_95F0_0000E8CF5EB3_.wvu.Cols" hidden="1">#REF!,#REF!</definedName>
    <definedName name="Z_63E2B830_CB06_11D1_95F0_0000E8CF5EB3_.wvu.Cols" localSheetId="9" hidden="1">#REF!,#REF!</definedName>
    <definedName name="Z_63E2B830_CB06_11D1_95F0_0000E8CF5EB3_.wvu.Cols" localSheetId="14" hidden="1">#REF!,#REF!</definedName>
    <definedName name="Z_63E2B830_CB06_11D1_95F0_0000E8CF5EB3_.wvu.Cols" localSheetId="6" hidden="1">#REF!,#REF!</definedName>
    <definedName name="Z_63E2B830_CB06_11D1_95F0_0000E8CF5EB3_.wvu.Cols" localSheetId="5" hidden="1">#REF!,#REF!</definedName>
    <definedName name="Z_63E2B830_CB06_11D1_95F0_0000E8CF5EB3_.wvu.Cols" localSheetId="4" hidden="1">#REF!,#REF!</definedName>
    <definedName name="Z_63E2B830_CB06_11D1_95F0_0000E8CF5EB3_.wvu.Cols" hidden="1">#REF!,#REF!</definedName>
    <definedName name="Z_64792E2F_D4FE_11D1_90EF_0000E8CF30B3_.wvu.Cols" localSheetId="9" hidden="1">#REF!</definedName>
    <definedName name="Z_64792E2F_D4FE_11D1_90EF_0000E8CF30B3_.wvu.Cols" localSheetId="14" hidden="1">#REF!</definedName>
    <definedName name="Z_64792E2F_D4FE_11D1_90EF_0000E8CF30B3_.wvu.Cols" localSheetId="6" hidden="1">#REF!</definedName>
    <definedName name="Z_64792E2F_D4FE_11D1_90EF_0000E8CF30B3_.wvu.Cols" localSheetId="5" hidden="1">#REF!</definedName>
    <definedName name="Z_64792E2F_D4FE_11D1_90EF_0000E8CF30B3_.wvu.Cols" localSheetId="4" hidden="1">#REF!</definedName>
    <definedName name="Z_64792E2F_D4FE_11D1_90EF_0000E8CF30B3_.wvu.Cols" hidden="1">#REF!</definedName>
    <definedName name="Z_64792E30_D4FE_11D1_90EF_0000E8CF30B3_.wvu.Cols" localSheetId="9" hidden="1">#REF!</definedName>
    <definedName name="Z_64792E30_D4FE_11D1_90EF_0000E8CF30B3_.wvu.Cols" localSheetId="14" hidden="1">#REF!</definedName>
    <definedName name="Z_64792E30_D4FE_11D1_90EF_0000E8CF30B3_.wvu.Cols" localSheetId="6" hidden="1">#REF!</definedName>
    <definedName name="Z_64792E30_D4FE_11D1_90EF_0000E8CF30B3_.wvu.Cols" localSheetId="5" hidden="1">#REF!</definedName>
    <definedName name="Z_64792E30_D4FE_11D1_90EF_0000E8CF30B3_.wvu.Cols" localSheetId="4" hidden="1">#REF!</definedName>
    <definedName name="Z_64792E30_D4FE_11D1_90EF_0000E8CF30B3_.wvu.Cols" hidden="1">#REF!</definedName>
    <definedName name="Z_64792E41_D4FE_11D1_90EF_0000E8CF30B3_.wvu.Cols" localSheetId="9" hidden="1">#REF!</definedName>
    <definedName name="Z_64792E41_D4FE_11D1_90EF_0000E8CF30B3_.wvu.Cols" localSheetId="14" hidden="1">#REF!</definedName>
    <definedName name="Z_64792E41_D4FE_11D1_90EF_0000E8CF30B3_.wvu.Cols" localSheetId="6" hidden="1">#REF!</definedName>
    <definedName name="Z_64792E41_D4FE_11D1_90EF_0000E8CF30B3_.wvu.Cols" localSheetId="5" hidden="1">#REF!</definedName>
    <definedName name="Z_64792E41_D4FE_11D1_90EF_0000E8CF30B3_.wvu.Cols" localSheetId="4" hidden="1">#REF!</definedName>
    <definedName name="Z_64792E41_D4FE_11D1_90EF_0000E8CF30B3_.wvu.Cols" hidden="1">#REF!</definedName>
    <definedName name="Z_64792E42_D4FE_11D1_90EF_0000E8CF30B3_.wvu.Cols" localSheetId="9" hidden="1">#REF!</definedName>
    <definedName name="Z_64792E42_D4FE_11D1_90EF_0000E8CF30B3_.wvu.Cols" localSheetId="6" hidden="1">#REF!</definedName>
    <definedName name="Z_64792E42_D4FE_11D1_90EF_0000E8CF30B3_.wvu.Cols" localSheetId="5" hidden="1">#REF!</definedName>
    <definedName name="Z_64792E42_D4FE_11D1_90EF_0000E8CF30B3_.wvu.Cols" localSheetId="4" hidden="1">#REF!</definedName>
    <definedName name="Z_64792E42_D4FE_11D1_90EF_0000E8CF30B3_.wvu.Cols" hidden="1">#REF!</definedName>
    <definedName name="Z_68F8E669_80EA_11D1_95EF_0000E8CF5EB3_.wvu.Cols" localSheetId="9" hidden="1">#REF!</definedName>
    <definedName name="Z_68F8E669_80EA_11D1_95EF_0000E8CF5EB3_.wvu.Cols" localSheetId="6" hidden="1">#REF!</definedName>
    <definedName name="Z_68F8E669_80EA_11D1_95EF_0000E8CF5EB3_.wvu.Cols" localSheetId="5" hidden="1">#REF!</definedName>
    <definedName name="Z_68F8E669_80EA_11D1_95EF_0000E8CF5EB3_.wvu.Cols" localSheetId="4" hidden="1">#REF!</definedName>
    <definedName name="Z_68F8E669_80EA_11D1_95EF_0000E8CF5EB3_.wvu.Cols" hidden="1">#REF!</definedName>
    <definedName name="Z_68F8E66A_80EA_11D1_95EF_0000E8CF5EB3_.wvu.Cols" localSheetId="9" hidden="1">#REF!</definedName>
    <definedName name="Z_68F8E66A_80EA_11D1_95EF_0000E8CF5EB3_.wvu.Cols" localSheetId="6" hidden="1">#REF!</definedName>
    <definedName name="Z_68F8E66A_80EA_11D1_95EF_0000E8CF5EB3_.wvu.Cols" localSheetId="5" hidden="1">#REF!</definedName>
    <definedName name="Z_68F8E66A_80EA_11D1_95EF_0000E8CF5EB3_.wvu.Cols" localSheetId="4" hidden="1">#REF!</definedName>
    <definedName name="Z_68F8E66A_80EA_11D1_95EF_0000E8CF5EB3_.wvu.Cols" hidden="1">#REF!</definedName>
    <definedName name="Z_68F8E66B_80EA_11D1_95EF_0000E8CF5EB3_.wvu.Cols" localSheetId="9" hidden="1">#REF!</definedName>
    <definedName name="Z_68F8E66B_80EA_11D1_95EF_0000E8CF5EB3_.wvu.Cols" localSheetId="6" hidden="1">#REF!</definedName>
    <definedName name="Z_68F8E66B_80EA_11D1_95EF_0000E8CF5EB3_.wvu.Cols" localSheetId="5" hidden="1">#REF!</definedName>
    <definedName name="Z_68F8E66B_80EA_11D1_95EF_0000E8CF5EB3_.wvu.Cols" localSheetId="4" hidden="1">#REF!</definedName>
    <definedName name="Z_68F8E66B_80EA_11D1_95EF_0000E8CF5EB3_.wvu.Cols" hidden="1">#REF!</definedName>
    <definedName name="Z_68F8E66C_80EA_11D1_95EF_0000E8CF5EB3_.wvu.Cols" localSheetId="9" hidden="1">#REF!</definedName>
    <definedName name="Z_68F8E66C_80EA_11D1_95EF_0000E8CF5EB3_.wvu.Cols" localSheetId="6" hidden="1">#REF!</definedName>
    <definedName name="Z_68F8E66C_80EA_11D1_95EF_0000E8CF5EB3_.wvu.Cols" localSheetId="5" hidden="1">#REF!</definedName>
    <definedName name="Z_68F8E66C_80EA_11D1_95EF_0000E8CF5EB3_.wvu.Cols" localSheetId="4" hidden="1">#REF!</definedName>
    <definedName name="Z_68F8E66C_80EA_11D1_95EF_0000E8CF5EB3_.wvu.Cols" hidden="1">#REF!</definedName>
    <definedName name="Z_68F8E66D_80EA_11D1_95EF_0000E8CF5EB3_.wvu.Cols" localSheetId="9" hidden="1">#REF!</definedName>
    <definedName name="Z_68F8E66D_80EA_11D1_95EF_0000E8CF5EB3_.wvu.Cols" localSheetId="6" hidden="1">#REF!</definedName>
    <definedName name="Z_68F8E66D_80EA_11D1_95EF_0000E8CF5EB3_.wvu.Cols" localSheetId="5" hidden="1">#REF!</definedName>
    <definedName name="Z_68F8E66D_80EA_11D1_95EF_0000E8CF5EB3_.wvu.Cols" localSheetId="4" hidden="1">#REF!</definedName>
    <definedName name="Z_68F8E66D_80EA_11D1_95EF_0000E8CF5EB3_.wvu.Cols" hidden="1">#REF!</definedName>
    <definedName name="Z_68F8E66E_80EA_11D1_95EF_0000E8CF5EB3_.wvu.Cols" localSheetId="9" hidden="1">#REF!</definedName>
    <definedName name="Z_68F8E66E_80EA_11D1_95EF_0000E8CF5EB3_.wvu.Cols" localSheetId="6" hidden="1">#REF!</definedName>
    <definedName name="Z_68F8E66E_80EA_11D1_95EF_0000E8CF5EB3_.wvu.Cols" localSheetId="5" hidden="1">#REF!</definedName>
    <definedName name="Z_68F8E66E_80EA_11D1_95EF_0000E8CF5EB3_.wvu.Cols" localSheetId="4" hidden="1">#REF!</definedName>
    <definedName name="Z_68F8E66E_80EA_11D1_95EF_0000E8CF5EB3_.wvu.Cols" hidden="1">#REF!</definedName>
    <definedName name="Z_68F8E671_80EA_11D1_95EF_0000E8CF5EB3_.wvu.Cols" localSheetId="9" hidden="1">#REF!</definedName>
    <definedName name="Z_68F8E671_80EA_11D1_95EF_0000E8CF5EB3_.wvu.Cols" localSheetId="6" hidden="1">#REF!</definedName>
    <definedName name="Z_68F8E671_80EA_11D1_95EF_0000E8CF5EB3_.wvu.Cols" localSheetId="5" hidden="1">#REF!</definedName>
    <definedName name="Z_68F8E671_80EA_11D1_95EF_0000E8CF5EB3_.wvu.Cols" localSheetId="4" hidden="1">#REF!</definedName>
    <definedName name="Z_68F8E671_80EA_11D1_95EF_0000E8CF5EB3_.wvu.Cols" hidden="1">#REF!</definedName>
    <definedName name="Z_68F8E672_80EA_11D1_95EF_0000E8CF5EB3_.wvu.Cols" localSheetId="9" hidden="1">#REF!</definedName>
    <definedName name="Z_68F8E672_80EA_11D1_95EF_0000E8CF5EB3_.wvu.Cols" localSheetId="6" hidden="1">#REF!</definedName>
    <definedName name="Z_68F8E672_80EA_11D1_95EF_0000E8CF5EB3_.wvu.Cols" localSheetId="5" hidden="1">#REF!</definedName>
    <definedName name="Z_68F8E672_80EA_11D1_95EF_0000E8CF5EB3_.wvu.Cols" localSheetId="4" hidden="1">#REF!</definedName>
    <definedName name="Z_68F8E672_80EA_11D1_95EF_0000E8CF5EB3_.wvu.Cols" hidden="1">#REF!</definedName>
    <definedName name="Z_68F8E673_80EA_11D1_95EF_0000E8CF5EB3_.wvu.Cols" localSheetId="9" hidden="1">#REF!</definedName>
    <definedName name="Z_68F8E673_80EA_11D1_95EF_0000E8CF5EB3_.wvu.Cols" localSheetId="6" hidden="1">#REF!</definedName>
    <definedName name="Z_68F8E673_80EA_11D1_95EF_0000E8CF5EB3_.wvu.Cols" localSheetId="5" hidden="1">#REF!</definedName>
    <definedName name="Z_68F8E673_80EA_11D1_95EF_0000E8CF5EB3_.wvu.Cols" localSheetId="4" hidden="1">#REF!</definedName>
    <definedName name="Z_68F8E673_80EA_11D1_95EF_0000E8CF5EB3_.wvu.Cols" hidden="1">#REF!</definedName>
    <definedName name="Z_68F8E674_80EA_11D1_95EF_0000E8CF5EB3_.wvu.Cols" localSheetId="9" hidden="1">#REF!</definedName>
    <definedName name="Z_68F8E674_80EA_11D1_95EF_0000E8CF5EB3_.wvu.Cols" localSheetId="6" hidden="1">#REF!</definedName>
    <definedName name="Z_68F8E674_80EA_11D1_95EF_0000E8CF5EB3_.wvu.Cols" localSheetId="5" hidden="1">#REF!</definedName>
    <definedName name="Z_68F8E674_80EA_11D1_95EF_0000E8CF5EB3_.wvu.Cols" localSheetId="4" hidden="1">#REF!</definedName>
    <definedName name="Z_68F8E674_80EA_11D1_95EF_0000E8CF5EB3_.wvu.Cols" hidden="1">#REF!</definedName>
    <definedName name="Z_68F8E675_80EA_11D1_95EF_0000E8CF5EB3_.wvu.Cols" localSheetId="9" hidden="1">#REF!</definedName>
    <definedName name="Z_68F8E675_80EA_11D1_95EF_0000E8CF5EB3_.wvu.Cols" localSheetId="6" hidden="1">#REF!</definedName>
    <definedName name="Z_68F8E675_80EA_11D1_95EF_0000E8CF5EB3_.wvu.Cols" localSheetId="5" hidden="1">#REF!</definedName>
    <definedName name="Z_68F8E675_80EA_11D1_95EF_0000E8CF5EB3_.wvu.Cols" localSheetId="4" hidden="1">#REF!</definedName>
    <definedName name="Z_68F8E675_80EA_11D1_95EF_0000E8CF5EB3_.wvu.Cols" hidden="1">#REF!</definedName>
    <definedName name="Z_68F8E676_80EA_11D1_95EF_0000E8CF5EB3_.wvu.Cols" localSheetId="9" hidden="1">#REF!</definedName>
    <definedName name="Z_68F8E676_80EA_11D1_95EF_0000E8CF5EB3_.wvu.Cols" localSheetId="6" hidden="1">#REF!</definedName>
    <definedName name="Z_68F8E676_80EA_11D1_95EF_0000E8CF5EB3_.wvu.Cols" localSheetId="5" hidden="1">#REF!</definedName>
    <definedName name="Z_68F8E676_80EA_11D1_95EF_0000E8CF5EB3_.wvu.Cols" localSheetId="4" hidden="1">#REF!</definedName>
    <definedName name="Z_68F8E676_80EA_11D1_95EF_0000E8CF5EB3_.wvu.Cols" hidden="1">#REF!</definedName>
    <definedName name="Z_68F8E684_80EA_11D1_95EF_0000E8CF5EB3_.wvu.Cols" localSheetId="9" hidden="1">#REF!</definedName>
    <definedName name="Z_68F8E684_80EA_11D1_95EF_0000E8CF5EB3_.wvu.Cols" localSheetId="6" hidden="1">#REF!</definedName>
    <definedName name="Z_68F8E684_80EA_11D1_95EF_0000E8CF5EB3_.wvu.Cols" localSheetId="5" hidden="1">#REF!</definedName>
    <definedName name="Z_68F8E684_80EA_11D1_95EF_0000E8CF5EB3_.wvu.Cols" localSheetId="4" hidden="1">#REF!</definedName>
    <definedName name="Z_68F8E684_80EA_11D1_95EF_0000E8CF5EB3_.wvu.Cols" hidden="1">#REF!</definedName>
    <definedName name="Z_68F8E685_80EA_11D1_95EF_0000E8CF5EB3_.wvu.Cols" localSheetId="9" hidden="1">#REF!</definedName>
    <definedName name="Z_68F8E685_80EA_11D1_95EF_0000E8CF5EB3_.wvu.Cols" localSheetId="6" hidden="1">#REF!</definedName>
    <definedName name="Z_68F8E685_80EA_11D1_95EF_0000E8CF5EB3_.wvu.Cols" localSheetId="5" hidden="1">#REF!</definedName>
    <definedName name="Z_68F8E685_80EA_11D1_95EF_0000E8CF5EB3_.wvu.Cols" localSheetId="4" hidden="1">#REF!</definedName>
    <definedName name="Z_68F8E685_80EA_11D1_95EF_0000E8CF5EB3_.wvu.Cols" hidden="1">#REF!</definedName>
    <definedName name="Z_68F8E686_80EA_11D1_95EF_0000E8CF5EB3_.wvu.Cols" localSheetId="9" hidden="1">#REF!</definedName>
    <definedName name="Z_68F8E686_80EA_11D1_95EF_0000E8CF5EB3_.wvu.Cols" localSheetId="6" hidden="1">#REF!</definedName>
    <definedName name="Z_68F8E686_80EA_11D1_95EF_0000E8CF5EB3_.wvu.Cols" localSheetId="5" hidden="1">#REF!</definedName>
    <definedName name="Z_68F8E686_80EA_11D1_95EF_0000E8CF5EB3_.wvu.Cols" localSheetId="4" hidden="1">#REF!</definedName>
    <definedName name="Z_68F8E686_80EA_11D1_95EF_0000E8CF5EB3_.wvu.Cols" hidden="1">#REF!</definedName>
    <definedName name="Z_68F8E687_80EA_11D1_95EF_0000E8CF5EB3_.wvu.Cols" localSheetId="9" hidden="1">#REF!</definedName>
    <definedName name="Z_68F8E687_80EA_11D1_95EF_0000E8CF5EB3_.wvu.Cols" localSheetId="6" hidden="1">#REF!</definedName>
    <definedName name="Z_68F8E687_80EA_11D1_95EF_0000E8CF5EB3_.wvu.Cols" localSheetId="5" hidden="1">#REF!</definedName>
    <definedName name="Z_68F8E687_80EA_11D1_95EF_0000E8CF5EB3_.wvu.Cols" localSheetId="4" hidden="1">#REF!</definedName>
    <definedName name="Z_68F8E687_80EA_11D1_95EF_0000E8CF5EB3_.wvu.Cols" hidden="1">#REF!</definedName>
    <definedName name="Z_68F8E688_80EA_11D1_95EF_0000E8CF5EB3_.wvu.Cols" localSheetId="9" hidden="1">#REF!</definedName>
    <definedName name="Z_68F8E688_80EA_11D1_95EF_0000E8CF5EB3_.wvu.Cols" localSheetId="6" hidden="1">#REF!</definedName>
    <definedName name="Z_68F8E688_80EA_11D1_95EF_0000E8CF5EB3_.wvu.Cols" localSheetId="5" hidden="1">#REF!</definedName>
    <definedName name="Z_68F8E688_80EA_11D1_95EF_0000E8CF5EB3_.wvu.Cols" localSheetId="4" hidden="1">#REF!</definedName>
    <definedName name="Z_68F8E688_80EA_11D1_95EF_0000E8CF5EB3_.wvu.Cols" hidden="1">#REF!</definedName>
    <definedName name="Z_68F8E689_80EA_11D1_95EF_0000E8CF5EB3_.wvu.Cols" localSheetId="9" hidden="1">#REF!</definedName>
    <definedName name="Z_68F8E689_80EA_11D1_95EF_0000E8CF5EB3_.wvu.Cols" localSheetId="6" hidden="1">#REF!</definedName>
    <definedName name="Z_68F8E689_80EA_11D1_95EF_0000E8CF5EB3_.wvu.Cols" localSheetId="5" hidden="1">#REF!</definedName>
    <definedName name="Z_68F8E689_80EA_11D1_95EF_0000E8CF5EB3_.wvu.Cols" localSheetId="4" hidden="1">#REF!</definedName>
    <definedName name="Z_68F8E689_80EA_11D1_95EF_0000E8CF5EB3_.wvu.Cols" hidden="1">#REF!</definedName>
    <definedName name="Z_68F8E690_80EA_11D1_95EF_0000E8CF5EB3_.wvu.Cols" localSheetId="9" hidden="1">#REF!</definedName>
    <definedName name="Z_68F8E690_80EA_11D1_95EF_0000E8CF5EB3_.wvu.Cols" localSheetId="6" hidden="1">#REF!</definedName>
    <definedName name="Z_68F8E690_80EA_11D1_95EF_0000E8CF5EB3_.wvu.Cols" localSheetId="5" hidden="1">#REF!</definedName>
    <definedName name="Z_68F8E690_80EA_11D1_95EF_0000E8CF5EB3_.wvu.Cols" localSheetId="4" hidden="1">#REF!</definedName>
    <definedName name="Z_68F8E690_80EA_11D1_95EF_0000E8CF5EB3_.wvu.Cols" hidden="1">#REF!</definedName>
    <definedName name="Z_68F8E691_80EA_11D1_95EF_0000E8CF5EB3_.wvu.Cols" localSheetId="9" hidden="1">#REF!</definedName>
    <definedName name="Z_68F8E691_80EA_11D1_95EF_0000E8CF5EB3_.wvu.Cols" localSheetId="6" hidden="1">#REF!</definedName>
    <definedName name="Z_68F8E691_80EA_11D1_95EF_0000E8CF5EB3_.wvu.Cols" localSheetId="5" hidden="1">#REF!</definedName>
    <definedName name="Z_68F8E691_80EA_11D1_95EF_0000E8CF5EB3_.wvu.Cols" localSheetId="4" hidden="1">#REF!</definedName>
    <definedName name="Z_68F8E691_80EA_11D1_95EF_0000E8CF5EB3_.wvu.Cols" hidden="1">#REF!</definedName>
    <definedName name="Z_68F8E692_80EA_11D1_95EF_0000E8CF5EB3_.wvu.Cols" localSheetId="9" hidden="1">#REF!</definedName>
    <definedName name="Z_68F8E692_80EA_11D1_95EF_0000E8CF5EB3_.wvu.Cols" localSheetId="6" hidden="1">#REF!</definedName>
    <definedName name="Z_68F8E692_80EA_11D1_95EF_0000E8CF5EB3_.wvu.Cols" localSheetId="5" hidden="1">#REF!</definedName>
    <definedName name="Z_68F8E692_80EA_11D1_95EF_0000E8CF5EB3_.wvu.Cols" localSheetId="4" hidden="1">#REF!</definedName>
    <definedName name="Z_68F8E692_80EA_11D1_95EF_0000E8CF5EB3_.wvu.Cols" hidden="1">#REF!</definedName>
    <definedName name="Z_68F8E693_80EA_11D1_95EF_0000E8CF5EB3_.wvu.Cols" localSheetId="9" hidden="1">#REF!</definedName>
    <definedName name="Z_68F8E693_80EA_11D1_95EF_0000E8CF5EB3_.wvu.Cols" localSheetId="6" hidden="1">#REF!</definedName>
    <definedName name="Z_68F8E693_80EA_11D1_95EF_0000E8CF5EB3_.wvu.Cols" localSheetId="5" hidden="1">#REF!</definedName>
    <definedName name="Z_68F8E693_80EA_11D1_95EF_0000E8CF5EB3_.wvu.Cols" localSheetId="4" hidden="1">#REF!</definedName>
    <definedName name="Z_68F8E693_80EA_11D1_95EF_0000E8CF5EB3_.wvu.Cols" hidden="1">#REF!</definedName>
    <definedName name="Z_68F8E694_80EA_11D1_95EF_0000E8CF5EB3_.wvu.Cols" localSheetId="9" hidden="1">#REF!</definedName>
    <definedName name="Z_68F8E694_80EA_11D1_95EF_0000E8CF5EB3_.wvu.Cols" localSheetId="6" hidden="1">#REF!</definedName>
    <definedName name="Z_68F8E694_80EA_11D1_95EF_0000E8CF5EB3_.wvu.Cols" localSheetId="5" hidden="1">#REF!</definedName>
    <definedName name="Z_68F8E694_80EA_11D1_95EF_0000E8CF5EB3_.wvu.Cols" localSheetId="4" hidden="1">#REF!</definedName>
    <definedName name="Z_68F8E694_80EA_11D1_95EF_0000E8CF5EB3_.wvu.Cols" hidden="1">#REF!</definedName>
    <definedName name="Z_68F8E695_80EA_11D1_95EF_0000E8CF5EB3_.wvu.Cols" localSheetId="9" hidden="1">#REF!</definedName>
    <definedName name="Z_68F8E695_80EA_11D1_95EF_0000E8CF5EB3_.wvu.Cols" localSheetId="6" hidden="1">#REF!</definedName>
    <definedName name="Z_68F8E695_80EA_11D1_95EF_0000E8CF5EB3_.wvu.Cols" localSheetId="5" hidden="1">#REF!</definedName>
    <definedName name="Z_68F8E695_80EA_11D1_95EF_0000E8CF5EB3_.wvu.Cols" localSheetId="4" hidden="1">#REF!</definedName>
    <definedName name="Z_68F8E695_80EA_11D1_95EF_0000E8CF5EB3_.wvu.Cols" hidden="1">#REF!</definedName>
    <definedName name="Z_69A25E07_E3FB_11D1_95F1_0000E8CF5EB3_.wvu.Cols" localSheetId="9" hidden="1">#REF!</definedName>
    <definedName name="Z_69A25E07_E3FB_11D1_95F1_0000E8CF5EB3_.wvu.Cols" localSheetId="6" hidden="1">#REF!</definedName>
    <definedName name="Z_69A25E07_E3FB_11D1_95F1_0000E8CF5EB3_.wvu.Cols" localSheetId="5" hidden="1">#REF!</definedName>
    <definedName name="Z_69A25E07_E3FB_11D1_95F1_0000E8CF5EB3_.wvu.Cols" localSheetId="4" hidden="1">#REF!</definedName>
    <definedName name="Z_69A25E07_E3FB_11D1_95F1_0000E8CF5EB3_.wvu.Cols" hidden="1">#REF!</definedName>
    <definedName name="Z_69A25E09_E3FB_11D1_95F1_0000E8CF5EB3_.wvu.Cols" localSheetId="9" hidden="1">#REF!</definedName>
    <definedName name="Z_69A25E09_E3FB_11D1_95F1_0000E8CF5EB3_.wvu.Cols" localSheetId="6" hidden="1">#REF!</definedName>
    <definedName name="Z_69A25E09_E3FB_11D1_95F1_0000E8CF5EB3_.wvu.Cols" localSheetId="5" hidden="1">#REF!</definedName>
    <definedName name="Z_69A25E09_E3FB_11D1_95F1_0000E8CF5EB3_.wvu.Cols" localSheetId="4" hidden="1">#REF!</definedName>
    <definedName name="Z_69A25E09_E3FB_11D1_95F1_0000E8CF5EB3_.wvu.Cols" hidden="1">#REF!</definedName>
    <definedName name="Z_6DE1FBA0_7BA2_11D1_95EF_0000E8CF5EB3_.wvu.Cols" localSheetId="9" hidden="1">#REF!</definedName>
    <definedName name="Z_6DE1FBA0_7BA2_11D1_95EF_0000E8CF5EB3_.wvu.Cols" localSheetId="6" hidden="1">#REF!</definedName>
    <definedName name="Z_6DE1FBA0_7BA2_11D1_95EF_0000E8CF5EB3_.wvu.Cols" localSheetId="5" hidden="1">#REF!</definedName>
    <definedName name="Z_6DE1FBA0_7BA2_11D1_95EF_0000E8CF5EB3_.wvu.Cols" localSheetId="4" hidden="1">#REF!</definedName>
    <definedName name="Z_6DE1FBA0_7BA2_11D1_95EF_0000E8CF5EB3_.wvu.Cols" hidden="1">#REF!</definedName>
    <definedName name="Z_6DE1FBA1_7BA2_11D1_95EF_0000E8CF5EB3_.wvu.Cols" localSheetId="9" hidden="1">#REF!</definedName>
    <definedName name="Z_6DE1FBA1_7BA2_11D1_95EF_0000E8CF5EB3_.wvu.Cols" localSheetId="6" hidden="1">#REF!</definedName>
    <definedName name="Z_6DE1FBA1_7BA2_11D1_95EF_0000E8CF5EB3_.wvu.Cols" localSheetId="5" hidden="1">#REF!</definedName>
    <definedName name="Z_6DE1FBA1_7BA2_11D1_95EF_0000E8CF5EB3_.wvu.Cols" localSheetId="4" hidden="1">#REF!</definedName>
    <definedName name="Z_6DE1FBA1_7BA2_11D1_95EF_0000E8CF5EB3_.wvu.Cols" hidden="1">#REF!</definedName>
    <definedName name="Z_6DE1FBA2_7BA2_11D1_95EF_0000E8CF5EB3_.wvu.Cols" localSheetId="9" hidden="1">#REF!</definedName>
    <definedName name="Z_6DE1FBA2_7BA2_11D1_95EF_0000E8CF5EB3_.wvu.Cols" localSheetId="6" hidden="1">#REF!</definedName>
    <definedName name="Z_6DE1FBA2_7BA2_11D1_95EF_0000E8CF5EB3_.wvu.Cols" localSheetId="5" hidden="1">#REF!</definedName>
    <definedName name="Z_6DE1FBA2_7BA2_11D1_95EF_0000E8CF5EB3_.wvu.Cols" localSheetId="4" hidden="1">#REF!</definedName>
    <definedName name="Z_6DE1FBA2_7BA2_11D1_95EF_0000E8CF5EB3_.wvu.Cols" hidden="1">#REF!</definedName>
    <definedName name="Z_6DE1FBA3_7BA2_11D1_95EF_0000E8CF5EB3_.wvu.Cols" localSheetId="9" hidden="1">#REF!</definedName>
    <definedName name="Z_6DE1FBA3_7BA2_11D1_95EF_0000E8CF5EB3_.wvu.Cols" localSheetId="6" hidden="1">#REF!</definedName>
    <definedName name="Z_6DE1FBA3_7BA2_11D1_95EF_0000E8CF5EB3_.wvu.Cols" localSheetId="5" hidden="1">#REF!</definedName>
    <definedName name="Z_6DE1FBA3_7BA2_11D1_95EF_0000E8CF5EB3_.wvu.Cols" localSheetId="4" hidden="1">#REF!</definedName>
    <definedName name="Z_6DE1FBA3_7BA2_11D1_95EF_0000E8CF5EB3_.wvu.Cols" hidden="1">#REF!</definedName>
    <definedName name="Z_6DE1FBA4_7BA2_11D1_95EF_0000E8CF5EB3_.wvu.Cols" localSheetId="9" hidden="1">#REF!</definedName>
    <definedName name="Z_6DE1FBA4_7BA2_11D1_95EF_0000E8CF5EB3_.wvu.Cols" localSheetId="6" hidden="1">#REF!</definedName>
    <definedName name="Z_6DE1FBA4_7BA2_11D1_95EF_0000E8CF5EB3_.wvu.Cols" localSheetId="5" hidden="1">#REF!</definedName>
    <definedName name="Z_6DE1FBA4_7BA2_11D1_95EF_0000E8CF5EB3_.wvu.Cols" localSheetId="4" hidden="1">#REF!</definedName>
    <definedName name="Z_6DE1FBA4_7BA2_11D1_95EF_0000E8CF5EB3_.wvu.Cols" hidden="1">#REF!</definedName>
    <definedName name="Z_6DE1FBA5_7BA2_11D1_95EF_0000E8CF5EB3_.wvu.Cols" localSheetId="9" hidden="1">#REF!</definedName>
    <definedName name="Z_6DE1FBA5_7BA2_11D1_95EF_0000E8CF5EB3_.wvu.Cols" localSheetId="6" hidden="1">#REF!</definedName>
    <definedName name="Z_6DE1FBA5_7BA2_11D1_95EF_0000E8CF5EB3_.wvu.Cols" localSheetId="5" hidden="1">#REF!</definedName>
    <definedName name="Z_6DE1FBA5_7BA2_11D1_95EF_0000E8CF5EB3_.wvu.Cols" localSheetId="4" hidden="1">#REF!</definedName>
    <definedName name="Z_6DE1FBA5_7BA2_11D1_95EF_0000E8CF5EB3_.wvu.Cols" hidden="1">#REF!</definedName>
    <definedName name="Z_752FA8E1_90F5_11D1_87A7_004F4900BD69_.wvu.Cols" localSheetId="9" hidden="1">#REF!</definedName>
    <definedName name="Z_752FA8E1_90F5_11D1_87A7_004F4900BD69_.wvu.Cols" localSheetId="6" hidden="1">#REF!</definedName>
    <definedName name="Z_752FA8E1_90F5_11D1_87A7_004F4900BD69_.wvu.Cols" localSheetId="5" hidden="1">#REF!</definedName>
    <definedName name="Z_752FA8E1_90F5_11D1_87A7_004F4900BD69_.wvu.Cols" localSheetId="4" hidden="1">#REF!</definedName>
    <definedName name="Z_752FA8E1_90F5_11D1_87A7_004F4900BD69_.wvu.Cols" hidden="1">#REF!</definedName>
    <definedName name="Z_752FA8E2_90F5_11D1_87A7_004F4900BD69_.wvu.Cols" localSheetId="9" hidden="1">#REF!</definedName>
    <definedName name="Z_752FA8E2_90F5_11D1_87A7_004F4900BD69_.wvu.Cols" localSheetId="6" hidden="1">#REF!</definedName>
    <definedName name="Z_752FA8E2_90F5_11D1_87A7_004F4900BD69_.wvu.Cols" localSheetId="5" hidden="1">#REF!</definedName>
    <definedName name="Z_752FA8E2_90F5_11D1_87A7_004F4900BD69_.wvu.Cols" localSheetId="4" hidden="1">#REF!</definedName>
    <definedName name="Z_752FA8E2_90F5_11D1_87A7_004F4900BD69_.wvu.Cols" hidden="1">#REF!</definedName>
    <definedName name="Z_752FA8E3_90F5_11D1_87A7_004F4900BD69_.wvu.Cols" localSheetId="9" hidden="1">#REF!</definedName>
    <definedName name="Z_752FA8E3_90F5_11D1_87A7_004F4900BD69_.wvu.Cols" localSheetId="6" hidden="1">#REF!</definedName>
    <definedName name="Z_752FA8E3_90F5_11D1_87A7_004F4900BD69_.wvu.Cols" localSheetId="5" hidden="1">#REF!</definedName>
    <definedName name="Z_752FA8E3_90F5_11D1_87A7_004F4900BD69_.wvu.Cols" localSheetId="4" hidden="1">#REF!</definedName>
    <definedName name="Z_752FA8E3_90F5_11D1_87A7_004F4900BD69_.wvu.Cols" hidden="1">#REF!</definedName>
    <definedName name="Z_752FA8E4_90F5_11D1_87A7_004F4900BD69_.wvu.Cols" localSheetId="9" hidden="1">#REF!</definedName>
    <definedName name="Z_752FA8E4_90F5_11D1_87A7_004F4900BD69_.wvu.Cols" localSheetId="6" hidden="1">#REF!</definedName>
    <definedName name="Z_752FA8E4_90F5_11D1_87A7_004F4900BD69_.wvu.Cols" localSheetId="5" hidden="1">#REF!</definedName>
    <definedName name="Z_752FA8E4_90F5_11D1_87A7_004F4900BD69_.wvu.Cols" localSheetId="4" hidden="1">#REF!</definedName>
    <definedName name="Z_752FA8E4_90F5_11D1_87A7_004F4900BD69_.wvu.Cols" hidden="1">#REF!</definedName>
    <definedName name="Z_752FA8E5_90F5_11D1_87A7_004F4900BD69_.wvu.Cols" localSheetId="9" hidden="1">#REF!</definedName>
    <definedName name="Z_752FA8E5_90F5_11D1_87A7_004F4900BD69_.wvu.Cols" localSheetId="6" hidden="1">#REF!</definedName>
    <definedName name="Z_752FA8E5_90F5_11D1_87A7_004F4900BD69_.wvu.Cols" localSheetId="5" hidden="1">#REF!</definedName>
    <definedName name="Z_752FA8E5_90F5_11D1_87A7_004F4900BD69_.wvu.Cols" localSheetId="4" hidden="1">#REF!</definedName>
    <definedName name="Z_752FA8E5_90F5_11D1_87A7_004F4900BD69_.wvu.Cols" hidden="1">#REF!</definedName>
    <definedName name="Z_752FA8E6_90F5_11D1_87A7_004F4900BD69_.wvu.Cols" localSheetId="9" hidden="1">#REF!</definedName>
    <definedName name="Z_752FA8E6_90F5_11D1_87A7_004F4900BD69_.wvu.Cols" localSheetId="6" hidden="1">#REF!</definedName>
    <definedName name="Z_752FA8E6_90F5_11D1_87A7_004F4900BD69_.wvu.Cols" localSheetId="5" hidden="1">#REF!</definedName>
    <definedName name="Z_752FA8E6_90F5_11D1_87A7_004F4900BD69_.wvu.Cols" localSheetId="4" hidden="1">#REF!</definedName>
    <definedName name="Z_752FA8E6_90F5_11D1_87A7_004F4900BD69_.wvu.Cols" hidden="1">#REF!</definedName>
    <definedName name="Z_762F0B76_CADE_11D1_95F0_0000E8CF5EB3_.wvu.Cols" localSheetId="9" hidden="1">#REF!,#REF!,#REF!</definedName>
    <definedName name="Z_762F0B76_CADE_11D1_95F0_0000E8CF5EB3_.wvu.Cols" localSheetId="14" hidden="1">#REF!,#REF!,#REF!</definedName>
    <definedName name="Z_762F0B76_CADE_11D1_95F0_0000E8CF5EB3_.wvu.Cols" localSheetId="6" hidden="1">#REF!,#REF!,#REF!</definedName>
    <definedName name="Z_762F0B76_CADE_11D1_95F0_0000E8CF5EB3_.wvu.Cols" localSheetId="5" hidden="1">#REF!,#REF!,#REF!</definedName>
    <definedName name="Z_762F0B76_CADE_11D1_95F0_0000E8CF5EB3_.wvu.Cols" localSheetId="4" hidden="1">#REF!,#REF!,#REF!</definedName>
    <definedName name="Z_762F0B76_CADE_11D1_95F0_0000E8CF5EB3_.wvu.Cols" hidden="1">#REF!,#REF!,#REF!</definedName>
    <definedName name="Z_762F0B77_CADE_11D1_95F0_0000E8CF5EB3_.wvu.Cols" localSheetId="9" hidden="1">#REF!,#REF!,#REF!</definedName>
    <definedName name="Z_762F0B77_CADE_11D1_95F0_0000E8CF5EB3_.wvu.Cols" localSheetId="14" hidden="1">#REF!,#REF!,#REF!</definedName>
    <definedName name="Z_762F0B77_CADE_11D1_95F0_0000E8CF5EB3_.wvu.Cols" localSheetId="6" hidden="1">#REF!,#REF!,#REF!</definedName>
    <definedName name="Z_762F0B77_CADE_11D1_95F0_0000E8CF5EB3_.wvu.Cols" localSheetId="5" hidden="1">#REF!,#REF!,#REF!</definedName>
    <definedName name="Z_762F0B77_CADE_11D1_95F0_0000E8CF5EB3_.wvu.Cols" localSheetId="4" hidden="1">#REF!,#REF!,#REF!</definedName>
    <definedName name="Z_762F0B77_CADE_11D1_95F0_0000E8CF5EB3_.wvu.Cols" hidden="1">#REF!,#REF!,#REF!</definedName>
    <definedName name="Z_7CCED72E_DE82_11D1_95F0_0000E8CF5EB3_.wvu.Cols" localSheetId="9" hidden="1">#REF!</definedName>
    <definedName name="Z_7CCED72E_DE82_11D1_95F0_0000E8CF5EB3_.wvu.Cols" localSheetId="14" hidden="1">#REF!</definedName>
    <definedName name="Z_7CCED72E_DE82_11D1_95F0_0000E8CF5EB3_.wvu.Cols" localSheetId="6" hidden="1">#REF!</definedName>
    <definedName name="Z_7CCED72E_DE82_11D1_95F0_0000E8CF5EB3_.wvu.Cols" localSheetId="5" hidden="1">#REF!</definedName>
    <definedName name="Z_7CCED72E_DE82_11D1_95F0_0000E8CF5EB3_.wvu.Cols" localSheetId="4" hidden="1">#REF!</definedName>
    <definedName name="Z_7CCED72E_DE82_11D1_95F0_0000E8CF5EB3_.wvu.Cols" hidden="1">#REF!</definedName>
    <definedName name="Z_7CCED730_DE82_11D1_95F0_0000E8CF5EB3_.wvu.Cols" localSheetId="9" hidden="1">#REF!</definedName>
    <definedName name="Z_7CCED730_DE82_11D1_95F0_0000E8CF5EB3_.wvu.Cols" localSheetId="14" hidden="1">#REF!</definedName>
    <definedName name="Z_7CCED730_DE82_11D1_95F0_0000E8CF5EB3_.wvu.Cols" localSheetId="6" hidden="1">#REF!</definedName>
    <definedName name="Z_7CCED730_DE82_11D1_95F0_0000E8CF5EB3_.wvu.Cols" localSheetId="5" hidden="1">#REF!</definedName>
    <definedName name="Z_7CCED730_DE82_11D1_95F0_0000E8CF5EB3_.wvu.Cols" localSheetId="4" hidden="1">#REF!</definedName>
    <definedName name="Z_7CCED730_DE82_11D1_95F0_0000E8CF5EB3_.wvu.Cols" hidden="1">#REF!</definedName>
    <definedName name="Z_7CCED751_DE82_11D1_95F0_0000E8CF5EB3_.wvu.Cols" localSheetId="9" hidden="1">#REF!</definedName>
    <definedName name="Z_7CCED751_DE82_11D1_95F0_0000E8CF5EB3_.wvu.Cols" localSheetId="14" hidden="1">#REF!</definedName>
    <definedName name="Z_7CCED751_DE82_11D1_95F0_0000E8CF5EB3_.wvu.Cols" localSheetId="6" hidden="1">#REF!</definedName>
    <definedName name="Z_7CCED751_DE82_11D1_95F0_0000E8CF5EB3_.wvu.Cols" localSheetId="5" hidden="1">#REF!</definedName>
    <definedName name="Z_7CCED751_DE82_11D1_95F0_0000E8CF5EB3_.wvu.Cols" localSheetId="4" hidden="1">#REF!</definedName>
    <definedName name="Z_7CCED751_DE82_11D1_95F0_0000E8CF5EB3_.wvu.Cols" hidden="1">#REF!</definedName>
    <definedName name="Z_7CCED753_DE82_11D1_95F0_0000E8CF5EB3_.wvu.Cols" localSheetId="9" hidden="1">#REF!</definedName>
    <definedName name="Z_7CCED753_DE82_11D1_95F0_0000E8CF5EB3_.wvu.Cols" localSheetId="6" hidden="1">#REF!</definedName>
    <definedName name="Z_7CCED753_DE82_11D1_95F0_0000E8CF5EB3_.wvu.Cols" localSheetId="5" hidden="1">#REF!</definedName>
    <definedName name="Z_7CCED753_DE82_11D1_95F0_0000E8CF5EB3_.wvu.Cols" localSheetId="4" hidden="1">#REF!</definedName>
    <definedName name="Z_7CCED753_DE82_11D1_95F0_0000E8CF5EB3_.wvu.Cols" hidden="1">#REF!</definedName>
    <definedName name="Z_803E3EE0_7C3C_11D1_95EF_0000E8CF5EB3_.wvu.Cols" localSheetId="9" hidden="1">#REF!</definedName>
    <definedName name="Z_803E3EE0_7C3C_11D1_95EF_0000E8CF5EB3_.wvu.Cols" localSheetId="6" hidden="1">#REF!</definedName>
    <definedName name="Z_803E3EE0_7C3C_11D1_95EF_0000E8CF5EB3_.wvu.Cols" localSheetId="5" hidden="1">#REF!</definedName>
    <definedName name="Z_803E3EE0_7C3C_11D1_95EF_0000E8CF5EB3_.wvu.Cols" localSheetId="4" hidden="1">#REF!</definedName>
    <definedName name="Z_803E3EE0_7C3C_11D1_95EF_0000E8CF5EB3_.wvu.Cols" hidden="1">#REF!</definedName>
    <definedName name="Z_803E3EE1_7C3C_11D1_95EF_0000E8CF5EB3_.wvu.Cols" localSheetId="9" hidden="1">#REF!</definedName>
    <definedName name="Z_803E3EE1_7C3C_11D1_95EF_0000E8CF5EB3_.wvu.Cols" localSheetId="6" hidden="1">#REF!</definedName>
    <definedName name="Z_803E3EE1_7C3C_11D1_95EF_0000E8CF5EB3_.wvu.Cols" localSheetId="5" hidden="1">#REF!</definedName>
    <definedName name="Z_803E3EE1_7C3C_11D1_95EF_0000E8CF5EB3_.wvu.Cols" localSheetId="4" hidden="1">#REF!</definedName>
    <definedName name="Z_803E3EE1_7C3C_11D1_95EF_0000E8CF5EB3_.wvu.Cols" hidden="1">#REF!</definedName>
    <definedName name="Z_803E3EE2_7C3C_11D1_95EF_0000E8CF5EB3_.wvu.Cols" localSheetId="9" hidden="1">#REF!</definedName>
    <definedName name="Z_803E3EE2_7C3C_11D1_95EF_0000E8CF5EB3_.wvu.Cols" localSheetId="6" hidden="1">#REF!</definedName>
    <definedName name="Z_803E3EE2_7C3C_11D1_95EF_0000E8CF5EB3_.wvu.Cols" localSheetId="5" hidden="1">#REF!</definedName>
    <definedName name="Z_803E3EE2_7C3C_11D1_95EF_0000E8CF5EB3_.wvu.Cols" localSheetId="4" hidden="1">#REF!</definedName>
    <definedName name="Z_803E3EE2_7C3C_11D1_95EF_0000E8CF5EB3_.wvu.Cols" hidden="1">#REF!</definedName>
    <definedName name="Z_803E3EE3_7C3C_11D1_95EF_0000E8CF5EB3_.wvu.Cols" localSheetId="9" hidden="1">#REF!</definedName>
    <definedName name="Z_803E3EE3_7C3C_11D1_95EF_0000E8CF5EB3_.wvu.Cols" localSheetId="6" hidden="1">#REF!</definedName>
    <definedName name="Z_803E3EE3_7C3C_11D1_95EF_0000E8CF5EB3_.wvu.Cols" localSheetId="5" hidden="1">#REF!</definedName>
    <definedName name="Z_803E3EE3_7C3C_11D1_95EF_0000E8CF5EB3_.wvu.Cols" localSheetId="4" hidden="1">#REF!</definedName>
    <definedName name="Z_803E3EE3_7C3C_11D1_95EF_0000E8CF5EB3_.wvu.Cols" hidden="1">#REF!</definedName>
    <definedName name="Z_803E3EE4_7C3C_11D1_95EF_0000E8CF5EB3_.wvu.Cols" localSheetId="9" hidden="1">#REF!</definedName>
    <definedName name="Z_803E3EE4_7C3C_11D1_95EF_0000E8CF5EB3_.wvu.Cols" localSheetId="6" hidden="1">#REF!</definedName>
    <definedName name="Z_803E3EE4_7C3C_11D1_95EF_0000E8CF5EB3_.wvu.Cols" localSheetId="5" hidden="1">#REF!</definedName>
    <definedName name="Z_803E3EE4_7C3C_11D1_95EF_0000E8CF5EB3_.wvu.Cols" localSheetId="4" hidden="1">#REF!</definedName>
    <definedName name="Z_803E3EE4_7C3C_11D1_95EF_0000E8CF5EB3_.wvu.Cols" hidden="1">#REF!</definedName>
    <definedName name="Z_803E3EE5_7C3C_11D1_95EF_0000E8CF5EB3_.wvu.Cols" localSheetId="9" hidden="1">#REF!</definedName>
    <definedName name="Z_803E3EE5_7C3C_11D1_95EF_0000E8CF5EB3_.wvu.Cols" localSheetId="6" hidden="1">#REF!</definedName>
    <definedName name="Z_803E3EE5_7C3C_11D1_95EF_0000E8CF5EB3_.wvu.Cols" localSheetId="5" hidden="1">#REF!</definedName>
    <definedName name="Z_803E3EE5_7C3C_11D1_95EF_0000E8CF5EB3_.wvu.Cols" localSheetId="4" hidden="1">#REF!</definedName>
    <definedName name="Z_803E3EE5_7C3C_11D1_95EF_0000E8CF5EB3_.wvu.Cols" hidden="1">#REF!</definedName>
    <definedName name="Z_80C466CF_866C_11D1_95EF_0000E8CF5EB3_.wvu.Cols" localSheetId="9" hidden="1">#REF!</definedName>
    <definedName name="Z_80C466CF_866C_11D1_95EF_0000E8CF5EB3_.wvu.Cols" localSheetId="6" hidden="1">#REF!</definedName>
    <definedName name="Z_80C466CF_866C_11D1_95EF_0000E8CF5EB3_.wvu.Cols" localSheetId="5" hidden="1">#REF!</definedName>
    <definedName name="Z_80C466CF_866C_11D1_95EF_0000E8CF5EB3_.wvu.Cols" localSheetId="4" hidden="1">#REF!</definedName>
    <definedName name="Z_80C466CF_866C_11D1_95EF_0000E8CF5EB3_.wvu.Cols" hidden="1">#REF!</definedName>
    <definedName name="Z_80C466D0_866C_11D1_95EF_0000E8CF5EB3_.wvu.Cols" localSheetId="9" hidden="1">#REF!</definedName>
    <definedName name="Z_80C466D0_866C_11D1_95EF_0000E8CF5EB3_.wvu.Cols" localSheetId="6" hidden="1">#REF!</definedName>
    <definedName name="Z_80C466D0_866C_11D1_95EF_0000E8CF5EB3_.wvu.Cols" localSheetId="5" hidden="1">#REF!</definedName>
    <definedName name="Z_80C466D0_866C_11D1_95EF_0000E8CF5EB3_.wvu.Cols" localSheetId="4" hidden="1">#REF!</definedName>
    <definedName name="Z_80C466D0_866C_11D1_95EF_0000E8CF5EB3_.wvu.Cols" hidden="1">#REF!</definedName>
    <definedName name="Z_80C466D1_866C_11D1_95EF_0000E8CF5EB3_.wvu.Cols" localSheetId="9" hidden="1">#REF!</definedName>
    <definedName name="Z_80C466D1_866C_11D1_95EF_0000E8CF5EB3_.wvu.Cols" localSheetId="6" hidden="1">#REF!</definedName>
    <definedName name="Z_80C466D1_866C_11D1_95EF_0000E8CF5EB3_.wvu.Cols" localSheetId="5" hidden="1">#REF!</definedName>
    <definedName name="Z_80C466D1_866C_11D1_95EF_0000E8CF5EB3_.wvu.Cols" localSheetId="4" hidden="1">#REF!</definedName>
    <definedName name="Z_80C466D1_866C_11D1_95EF_0000E8CF5EB3_.wvu.Cols" hidden="1">#REF!</definedName>
    <definedName name="Z_80C466D2_866C_11D1_95EF_0000E8CF5EB3_.wvu.Cols" localSheetId="9" hidden="1">#REF!</definedName>
    <definedName name="Z_80C466D2_866C_11D1_95EF_0000E8CF5EB3_.wvu.Cols" localSheetId="6" hidden="1">#REF!</definedName>
    <definedName name="Z_80C466D2_866C_11D1_95EF_0000E8CF5EB3_.wvu.Cols" localSheetId="5" hidden="1">#REF!</definedName>
    <definedName name="Z_80C466D2_866C_11D1_95EF_0000E8CF5EB3_.wvu.Cols" localSheetId="4" hidden="1">#REF!</definedName>
    <definedName name="Z_80C466D2_866C_11D1_95EF_0000E8CF5EB3_.wvu.Cols" hidden="1">#REF!</definedName>
    <definedName name="Z_80C466D3_866C_11D1_95EF_0000E8CF5EB3_.wvu.Cols" localSheetId="9" hidden="1">#REF!</definedName>
    <definedName name="Z_80C466D3_866C_11D1_95EF_0000E8CF5EB3_.wvu.Cols" localSheetId="6" hidden="1">#REF!</definedName>
    <definedName name="Z_80C466D3_866C_11D1_95EF_0000E8CF5EB3_.wvu.Cols" localSheetId="5" hidden="1">#REF!</definedName>
    <definedName name="Z_80C466D3_866C_11D1_95EF_0000E8CF5EB3_.wvu.Cols" localSheetId="4" hidden="1">#REF!</definedName>
    <definedName name="Z_80C466D3_866C_11D1_95EF_0000E8CF5EB3_.wvu.Cols" hidden="1">#REF!</definedName>
    <definedName name="Z_80C466D4_866C_11D1_95EF_0000E8CF5EB3_.wvu.Cols" localSheetId="9" hidden="1">#REF!</definedName>
    <definedName name="Z_80C466D4_866C_11D1_95EF_0000E8CF5EB3_.wvu.Cols" localSheetId="6" hidden="1">#REF!</definedName>
    <definedName name="Z_80C466D4_866C_11D1_95EF_0000E8CF5EB3_.wvu.Cols" localSheetId="5" hidden="1">#REF!</definedName>
    <definedName name="Z_80C466D4_866C_11D1_95EF_0000E8CF5EB3_.wvu.Cols" localSheetId="4" hidden="1">#REF!</definedName>
    <definedName name="Z_80C466D4_866C_11D1_95EF_0000E8CF5EB3_.wvu.Cols" hidden="1">#REF!</definedName>
    <definedName name="Z_8380F64B_B762_11D1_87A7_004F4900BD69_.wvu.Cols" localSheetId="9" hidden="1">#REF!</definedName>
    <definedName name="Z_8380F64B_B762_11D1_87A7_004F4900BD69_.wvu.Cols" localSheetId="6" hidden="1">#REF!</definedName>
    <definedName name="Z_8380F64B_B762_11D1_87A7_004F4900BD69_.wvu.Cols" localSheetId="5" hidden="1">#REF!</definedName>
    <definedName name="Z_8380F64B_B762_11D1_87A7_004F4900BD69_.wvu.Cols" localSheetId="4" hidden="1">#REF!</definedName>
    <definedName name="Z_8380F64B_B762_11D1_87A7_004F4900BD69_.wvu.Cols" hidden="1">#REF!</definedName>
    <definedName name="Z_8380F64C_B762_11D1_87A7_004F4900BD69_.wvu.Cols" localSheetId="9" hidden="1">#REF!</definedName>
    <definedName name="Z_8380F64C_B762_11D1_87A7_004F4900BD69_.wvu.Cols" localSheetId="6" hidden="1">#REF!</definedName>
    <definedName name="Z_8380F64C_B762_11D1_87A7_004F4900BD69_.wvu.Cols" localSheetId="5" hidden="1">#REF!</definedName>
    <definedName name="Z_8380F64C_B762_11D1_87A7_004F4900BD69_.wvu.Cols" localSheetId="4" hidden="1">#REF!</definedName>
    <definedName name="Z_8380F64C_B762_11D1_87A7_004F4900BD69_.wvu.Cols" hidden="1">#REF!</definedName>
    <definedName name="Z_8B4D7DD6_75EF_11D1_95EF_0000E8CF5EB3_.wvu.Cols" localSheetId="9" hidden="1">#REF!</definedName>
    <definedName name="Z_8B4D7DD6_75EF_11D1_95EF_0000E8CF5EB3_.wvu.Cols" localSheetId="6" hidden="1">#REF!</definedName>
    <definedName name="Z_8B4D7DD6_75EF_11D1_95EF_0000E8CF5EB3_.wvu.Cols" localSheetId="5" hidden="1">#REF!</definedName>
    <definedName name="Z_8B4D7DD6_75EF_11D1_95EF_0000E8CF5EB3_.wvu.Cols" localSheetId="4" hidden="1">#REF!</definedName>
    <definedName name="Z_8B4D7DD6_75EF_11D1_95EF_0000E8CF5EB3_.wvu.Cols" hidden="1">#REF!</definedName>
    <definedName name="Z_8B4D7DD7_75EF_11D1_95EF_0000E8CF5EB3_.wvu.Cols" localSheetId="9" hidden="1">#REF!</definedName>
    <definedName name="Z_8B4D7DD7_75EF_11D1_95EF_0000E8CF5EB3_.wvu.Cols" localSheetId="6" hidden="1">#REF!</definedName>
    <definedName name="Z_8B4D7DD7_75EF_11D1_95EF_0000E8CF5EB3_.wvu.Cols" localSheetId="5" hidden="1">#REF!</definedName>
    <definedName name="Z_8B4D7DD7_75EF_11D1_95EF_0000E8CF5EB3_.wvu.Cols" localSheetId="4" hidden="1">#REF!</definedName>
    <definedName name="Z_8B4D7DD7_75EF_11D1_95EF_0000E8CF5EB3_.wvu.Cols" hidden="1">#REF!</definedName>
    <definedName name="Z_8B4D7DD8_75EF_11D1_95EF_0000E8CF5EB3_.wvu.Cols" localSheetId="9" hidden="1">#REF!</definedName>
    <definedName name="Z_8B4D7DD8_75EF_11D1_95EF_0000E8CF5EB3_.wvu.Cols" localSheetId="6" hidden="1">#REF!</definedName>
    <definedName name="Z_8B4D7DD8_75EF_11D1_95EF_0000E8CF5EB3_.wvu.Cols" localSheetId="5" hidden="1">#REF!</definedName>
    <definedName name="Z_8B4D7DD8_75EF_11D1_95EF_0000E8CF5EB3_.wvu.Cols" localSheetId="4" hidden="1">#REF!</definedName>
    <definedName name="Z_8B4D7DD8_75EF_11D1_95EF_0000E8CF5EB3_.wvu.Cols" hidden="1">#REF!</definedName>
    <definedName name="Z_8B4D7DD9_75EF_11D1_95EF_0000E8CF5EB3_.wvu.Cols" localSheetId="9" hidden="1">#REF!</definedName>
    <definedName name="Z_8B4D7DD9_75EF_11D1_95EF_0000E8CF5EB3_.wvu.Cols" localSheetId="6" hidden="1">#REF!</definedName>
    <definedName name="Z_8B4D7DD9_75EF_11D1_95EF_0000E8CF5EB3_.wvu.Cols" localSheetId="5" hidden="1">#REF!</definedName>
    <definedName name="Z_8B4D7DD9_75EF_11D1_95EF_0000E8CF5EB3_.wvu.Cols" localSheetId="4" hidden="1">#REF!</definedName>
    <definedName name="Z_8B4D7DD9_75EF_11D1_95EF_0000E8CF5EB3_.wvu.Cols" hidden="1">#REF!</definedName>
    <definedName name="Z_8B4D7DDA_75EF_11D1_95EF_0000E8CF5EB3_.wvu.Cols" localSheetId="9" hidden="1">#REF!</definedName>
    <definedName name="Z_8B4D7DDA_75EF_11D1_95EF_0000E8CF5EB3_.wvu.Cols" localSheetId="6" hidden="1">#REF!</definedName>
    <definedName name="Z_8B4D7DDA_75EF_11D1_95EF_0000E8CF5EB3_.wvu.Cols" localSheetId="5" hidden="1">#REF!</definedName>
    <definedName name="Z_8B4D7DDA_75EF_11D1_95EF_0000E8CF5EB3_.wvu.Cols" localSheetId="4" hidden="1">#REF!</definedName>
    <definedName name="Z_8B4D7DDA_75EF_11D1_95EF_0000E8CF5EB3_.wvu.Cols" hidden="1">#REF!</definedName>
    <definedName name="Z_8B4D7DDB_75EF_11D1_95EF_0000E8CF5EB3_.wvu.Cols" localSheetId="9" hidden="1">#REF!</definedName>
    <definedName name="Z_8B4D7DDB_75EF_11D1_95EF_0000E8CF5EB3_.wvu.Cols" localSheetId="6" hidden="1">#REF!</definedName>
    <definedName name="Z_8B4D7DDB_75EF_11D1_95EF_0000E8CF5EB3_.wvu.Cols" localSheetId="5" hidden="1">#REF!</definedName>
    <definedName name="Z_8B4D7DDB_75EF_11D1_95EF_0000E8CF5EB3_.wvu.Cols" localSheetId="4" hidden="1">#REF!</definedName>
    <definedName name="Z_8B4D7DDB_75EF_11D1_95EF_0000E8CF5EB3_.wvu.Cols" hidden="1">#REF!</definedName>
    <definedName name="Z_8B5C4971_BCAD_11D1_95F0_0000E8CF5EB3_.wvu.Cols" localSheetId="9" hidden="1">#REF!</definedName>
    <definedName name="Z_8B5C4971_BCAD_11D1_95F0_0000E8CF5EB3_.wvu.Cols" localSheetId="6" hidden="1">#REF!</definedName>
    <definedName name="Z_8B5C4971_BCAD_11D1_95F0_0000E8CF5EB3_.wvu.Cols" localSheetId="5" hidden="1">#REF!</definedName>
    <definedName name="Z_8B5C4971_BCAD_11D1_95F0_0000E8CF5EB3_.wvu.Cols" localSheetId="4" hidden="1">#REF!</definedName>
    <definedName name="Z_8B5C4971_BCAD_11D1_95F0_0000E8CF5EB3_.wvu.Cols" hidden="1">#REF!</definedName>
    <definedName name="Z_8B5C4972_BCAD_11D1_95F0_0000E8CF5EB3_.wvu.Cols" localSheetId="9" hidden="1">#REF!</definedName>
    <definedName name="Z_8B5C4972_BCAD_11D1_95F0_0000E8CF5EB3_.wvu.Cols" localSheetId="6" hidden="1">#REF!</definedName>
    <definedName name="Z_8B5C4972_BCAD_11D1_95F0_0000E8CF5EB3_.wvu.Cols" localSheetId="5" hidden="1">#REF!</definedName>
    <definedName name="Z_8B5C4972_BCAD_11D1_95F0_0000E8CF5EB3_.wvu.Cols" localSheetId="4" hidden="1">#REF!</definedName>
    <definedName name="Z_8B5C4972_BCAD_11D1_95F0_0000E8CF5EB3_.wvu.Cols" hidden="1">#REF!</definedName>
    <definedName name="Z_8DA6F443_64A7_11D1_95EE_0000E8CF5EB3_.wvu.Cols" localSheetId="9" hidden="1">#REF!</definedName>
    <definedName name="Z_8DA6F443_64A7_11D1_95EE_0000E8CF5EB3_.wvu.Cols" localSheetId="6" hidden="1">#REF!</definedName>
    <definedName name="Z_8DA6F443_64A7_11D1_95EE_0000E8CF5EB3_.wvu.Cols" localSheetId="5" hidden="1">#REF!</definedName>
    <definedName name="Z_8DA6F443_64A7_11D1_95EE_0000E8CF5EB3_.wvu.Cols" localSheetId="4" hidden="1">#REF!</definedName>
    <definedName name="Z_8DA6F443_64A7_11D1_95EE_0000E8CF5EB3_.wvu.Cols" hidden="1">#REF!</definedName>
    <definedName name="Z_8DA6F444_64A7_11D1_95EE_0000E8CF5EB3_.wvu.Cols" localSheetId="9" hidden="1">#REF!</definedName>
    <definedName name="Z_8DA6F444_64A7_11D1_95EE_0000E8CF5EB3_.wvu.Cols" localSheetId="6" hidden="1">#REF!</definedName>
    <definedName name="Z_8DA6F444_64A7_11D1_95EE_0000E8CF5EB3_.wvu.Cols" localSheetId="5" hidden="1">#REF!</definedName>
    <definedName name="Z_8DA6F444_64A7_11D1_95EE_0000E8CF5EB3_.wvu.Cols" localSheetId="4" hidden="1">#REF!</definedName>
    <definedName name="Z_8DA6F444_64A7_11D1_95EE_0000E8CF5EB3_.wvu.Cols" hidden="1">#REF!</definedName>
    <definedName name="Z_8DA6F445_64A7_11D1_95EE_0000E8CF5EB3_.wvu.Cols" localSheetId="9" hidden="1">#REF!</definedName>
    <definedName name="Z_8DA6F445_64A7_11D1_95EE_0000E8CF5EB3_.wvu.Cols" localSheetId="6" hidden="1">#REF!</definedName>
    <definedName name="Z_8DA6F445_64A7_11D1_95EE_0000E8CF5EB3_.wvu.Cols" localSheetId="5" hidden="1">#REF!</definedName>
    <definedName name="Z_8DA6F445_64A7_11D1_95EE_0000E8CF5EB3_.wvu.Cols" localSheetId="4" hidden="1">#REF!</definedName>
    <definedName name="Z_8DA6F445_64A7_11D1_95EE_0000E8CF5EB3_.wvu.Cols" hidden="1">#REF!</definedName>
    <definedName name="Z_8DA6F446_64A7_11D1_95EE_0000E8CF5EB3_.wvu.Cols" localSheetId="9" hidden="1">#REF!</definedName>
    <definedName name="Z_8DA6F446_64A7_11D1_95EE_0000E8CF5EB3_.wvu.Cols" localSheetId="6" hidden="1">#REF!</definedName>
    <definedName name="Z_8DA6F446_64A7_11D1_95EE_0000E8CF5EB3_.wvu.Cols" localSheetId="5" hidden="1">#REF!</definedName>
    <definedName name="Z_8DA6F446_64A7_11D1_95EE_0000E8CF5EB3_.wvu.Cols" localSheetId="4" hidden="1">#REF!</definedName>
    <definedName name="Z_8DA6F446_64A7_11D1_95EE_0000E8CF5EB3_.wvu.Cols" hidden="1">#REF!</definedName>
    <definedName name="Z_8DA6F447_64A7_11D1_95EE_0000E8CF5EB3_.wvu.Cols" localSheetId="9" hidden="1">#REF!</definedName>
    <definedName name="Z_8DA6F447_64A7_11D1_95EE_0000E8CF5EB3_.wvu.Cols" localSheetId="6" hidden="1">#REF!</definedName>
    <definedName name="Z_8DA6F447_64A7_11D1_95EE_0000E8CF5EB3_.wvu.Cols" localSheetId="5" hidden="1">#REF!</definedName>
    <definedName name="Z_8DA6F447_64A7_11D1_95EE_0000E8CF5EB3_.wvu.Cols" localSheetId="4" hidden="1">#REF!</definedName>
    <definedName name="Z_8DA6F447_64A7_11D1_95EE_0000E8CF5EB3_.wvu.Cols" hidden="1">#REF!</definedName>
    <definedName name="Z_8DA6F448_64A7_11D1_95EE_0000E8CF5EB3_.wvu.Cols" localSheetId="9" hidden="1">#REF!</definedName>
    <definedName name="Z_8DA6F448_64A7_11D1_95EE_0000E8CF5EB3_.wvu.Cols" localSheetId="6" hidden="1">#REF!</definedName>
    <definedName name="Z_8DA6F448_64A7_11D1_95EE_0000E8CF5EB3_.wvu.Cols" localSheetId="5" hidden="1">#REF!</definedName>
    <definedName name="Z_8DA6F448_64A7_11D1_95EE_0000E8CF5EB3_.wvu.Cols" localSheetId="4" hidden="1">#REF!</definedName>
    <definedName name="Z_8DA6F448_64A7_11D1_95EE_0000E8CF5EB3_.wvu.Cols" hidden="1">#REF!</definedName>
    <definedName name="Z_8DB8540F_D5CB_11D1_90EF_0000E8CF30B3_.wvu.Cols" localSheetId="9" hidden="1">#REF!,#REF!</definedName>
    <definedName name="Z_8DB8540F_D5CB_11D1_90EF_0000E8CF30B3_.wvu.Cols" localSheetId="14" hidden="1">#REF!,#REF!</definedName>
    <definedName name="Z_8DB8540F_D5CB_11D1_90EF_0000E8CF30B3_.wvu.Cols" localSheetId="6" hidden="1">#REF!,#REF!</definedName>
    <definedName name="Z_8DB8540F_D5CB_11D1_90EF_0000E8CF30B3_.wvu.Cols" localSheetId="5" hidden="1">#REF!,#REF!</definedName>
    <definedName name="Z_8DB8540F_D5CB_11D1_90EF_0000E8CF30B3_.wvu.Cols" localSheetId="4" hidden="1">#REF!,#REF!</definedName>
    <definedName name="Z_8DB8540F_D5CB_11D1_90EF_0000E8CF30B3_.wvu.Cols" hidden="1">#REF!,#REF!</definedName>
    <definedName name="Z_8DB85410_D5CB_11D1_90EF_0000E8CF30B3_.wvu.Cols" localSheetId="9" hidden="1">#REF!,#REF!</definedName>
    <definedName name="Z_8DB85410_D5CB_11D1_90EF_0000E8CF30B3_.wvu.Cols" localSheetId="14" hidden="1">#REF!,#REF!</definedName>
    <definedName name="Z_8DB85410_D5CB_11D1_90EF_0000E8CF30B3_.wvu.Cols" localSheetId="6" hidden="1">#REF!,#REF!</definedName>
    <definedName name="Z_8DB85410_D5CB_11D1_90EF_0000E8CF30B3_.wvu.Cols" localSheetId="5" hidden="1">#REF!,#REF!</definedName>
    <definedName name="Z_8DB85410_D5CB_11D1_90EF_0000E8CF30B3_.wvu.Cols" localSheetId="4" hidden="1">#REF!,#REF!</definedName>
    <definedName name="Z_8DB85410_D5CB_11D1_90EF_0000E8CF30B3_.wvu.Cols" hidden="1">#REF!,#REF!</definedName>
    <definedName name="Z_96A675C8_5B5E_11D1_95EE_0000E8CF5EB3_.wvu.Cols" localSheetId="9" hidden="1">#REF!</definedName>
    <definedName name="Z_96A675C8_5B5E_11D1_95EE_0000E8CF5EB3_.wvu.Cols" localSheetId="14" hidden="1">#REF!</definedName>
    <definedName name="Z_96A675C8_5B5E_11D1_95EE_0000E8CF5EB3_.wvu.Cols" localSheetId="6" hidden="1">#REF!</definedName>
    <definedName name="Z_96A675C8_5B5E_11D1_95EE_0000E8CF5EB3_.wvu.Cols" localSheetId="5" hidden="1">#REF!</definedName>
    <definedName name="Z_96A675C8_5B5E_11D1_95EE_0000E8CF5EB3_.wvu.Cols" localSheetId="4" hidden="1">#REF!</definedName>
    <definedName name="Z_96A675C8_5B5E_11D1_95EE_0000E8CF5EB3_.wvu.Cols" hidden="1">#REF!</definedName>
    <definedName name="Z_96A675C9_5B5E_11D1_95EE_0000E8CF5EB3_.wvu.Cols" localSheetId="9" hidden="1">#REF!</definedName>
    <definedName name="Z_96A675C9_5B5E_11D1_95EE_0000E8CF5EB3_.wvu.Cols" localSheetId="14" hidden="1">#REF!</definedName>
    <definedName name="Z_96A675C9_5B5E_11D1_95EE_0000E8CF5EB3_.wvu.Cols" localSheetId="6" hidden="1">#REF!</definedName>
    <definedName name="Z_96A675C9_5B5E_11D1_95EE_0000E8CF5EB3_.wvu.Cols" localSheetId="5" hidden="1">#REF!</definedName>
    <definedName name="Z_96A675C9_5B5E_11D1_95EE_0000E8CF5EB3_.wvu.Cols" localSheetId="4" hidden="1">#REF!</definedName>
    <definedName name="Z_96A675C9_5B5E_11D1_95EE_0000E8CF5EB3_.wvu.Cols" hidden="1">#REF!</definedName>
    <definedName name="Z_96A675CA_5B5E_11D1_95EE_0000E8CF5EB3_.wvu.Cols" localSheetId="9" hidden="1">#REF!</definedName>
    <definedName name="Z_96A675CA_5B5E_11D1_95EE_0000E8CF5EB3_.wvu.Cols" localSheetId="14" hidden="1">#REF!</definedName>
    <definedName name="Z_96A675CA_5B5E_11D1_95EE_0000E8CF5EB3_.wvu.Cols" localSheetId="6" hidden="1">#REF!</definedName>
    <definedName name="Z_96A675CA_5B5E_11D1_95EE_0000E8CF5EB3_.wvu.Cols" localSheetId="5" hidden="1">#REF!</definedName>
    <definedName name="Z_96A675CA_5B5E_11D1_95EE_0000E8CF5EB3_.wvu.Cols" localSheetId="4" hidden="1">#REF!</definedName>
    <definedName name="Z_96A675CA_5B5E_11D1_95EE_0000E8CF5EB3_.wvu.Cols" hidden="1">#REF!</definedName>
    <definedName name="Z_96A675CB_5B5E_11D1_95EE_0000E8CF5EB3_.wvu.Cols" localSheetId="9" hidden="1">#REF!</definedName>
    <definedName name="Z_96A675CB_5B5E_11D1_95EE_0000E8CF5EB3_.wvu.Cols" localSheetId="6" hidden="1">#REF!</definedName>
    <definedName name="Z_96A675CB_5B5E_11D1_95EE_0000E8CF5EB3_.wvu.Cols" localSheetId="5" hidden="1">#REF!</definedName>
    <definedName name="Z_96A675CB_5B5E_11D1_95EE_0000E8CF5EB3_.wvu.Cols" localSheetId="4" hidden="1">#REF!</definedName>
    <definedName name="Z_96A675CB_5B5E_11D1_95EE_0000E8CF5EB3_.wvu.Cols" hidden="1">#REF!</definedName>
    <definedName name="Z_96A675CC_5B5E_11D1_95EE_0000E8CF5EB3_.wvu.Cols" localSheetId="9" hidden="1">#REF!</definedName>
    <definedName name="Z_96A675CC_5B5E_11D1_95EE_0000E8CF5EB3_.wvu.Cols" localSheetId="6" hidden="1">#REF!</definedName>
    <definedName name="Z_96A675CC_5B5E_11D1_95EE_0000E8CF5EB3_.wvu.Cols" localSheetId="5" hidden="1">#REF!</definedName>
    <definedName name="Z_96A675CC_5B5E_11D1_95EE_0000E8CF5EB3_.wvu.Cols" localSheetId="4" hidden="1">#REF!</definedName>
    <definedName name="Z_96A675CC_5B5E_11D1_95EE_0000E8CF5EB3_.wvu.Cols" hidden="1">#REF!</definedName>
    <definedName name="Z_96A675CD_5B5E_11D1_95EE_0000E8CF5EB3_.wvu.Cols" localSheetId="9" hidden="1">#REF!</definedName>
    <definedName name="Z_96A675CD_5B5E_11D1_95EE_0000E8CF5EB3_.wvu.Cols" localSheetId="6" hidden="1">#REF!</definedName>
    <definedName name="Z_96A675CD_5B5E_11D1_95EE_0000E8CF5EB3_.wvu.Cols" localSheetId="5" hidden="1">#REF!</definedName>
    <definedName name="Z_96A675CD_5B5E_11D1_95EE_0000E8CF5EB3_.wvu.Cols" localSheetId="4" hidden="1">#REF!</definedName>
    <definedName name="Z_96A675CD_5B5E_11D1_95EE_0000E8CF5EB3_.wvu.Cols" hidden="1">#REF!</definedName>
    <definedName name="Z_999996AD_CF83_11D1_95F0_0000E8CF5EB3_.wvu.Cols" localSheetId="9" hidden="1">#REF!,#REF!</definedName>
    <definedName name="Z_999996AD_CF83_11D1_95F0_0000E8CF5EB3_.wvu.Cols" localSheetId="14" hidden="1">#REF!,#REF!</definedName>
    <definedName name="Z_999996AD_CF83_11D1_95F0_0000E8CF5EB3_.wvu.Cols" localSheetId="6" hidden="1">#REF!,#REF!</definedName>
    <definedName name="Z_999996AD_CF83_11D1_95F0_0000E8CF5EB3_.wvu.Cols" localSheetId="5" hidden="1">#REF!,#REF!</definedName>
    <definedName name="Z_999996AD_CF83_11D1_95F0_0000E8CF5EB3_.wvu.Cols" localSheetId="4" hidden="1">#REF!,#REF!</definedName>
    <definedName name="Z_999996AD_CF83_11D1_95F0_0000E8CF5EB3_.wvu.Cols" hidden="1">#REF!,#REF!</definedName>
    <definedName name="Z_999996AE_CF83_11D1_95F0_0000E8CF5EB3_.wvu.Cols" localSheetId="9" hidden="1">#REF!,#REF!</definedName>
    <definedName name="Z_999996AE_CF83_11D1_95F0_0000E8CF5EB3_.wvu.Cols" localSheetId="14" hidden="1">#REF!,#REF!</definedName>
    <definedName name="Z_999996AE_CF83_11D1_95F0_0000E8CF5EB3_.wvu.Cols" localSheetId="6" hidden="1">#REF!,#REF!</definedName>
    <definedName name="Z_999996AE_CF83_11D1_95F0_0000E8CF5EB3_.wvu.Cols" localSheetId="5" hidden="1">#REF!,#REF!</definedName>
    <definedName name="Z_999996AE_CF83_11D1_95F0_0000E8CF5EB3_.wvu.Cols" localSheetId="4" hidden="1">#REF!,#REF!</definedName>
    <definedName name="Z_999996AE_CF83_11D1_95F0_0000E8CF5EB3_.wvu.Cols" hidden="1">#REF!,#REF!</definedName>
    <definedName name="Z_9A632E83_7079_11D1_95EF_0000E8CF5EB3_.wvu.Cols" localSheetId="9" hidden="1">#REF!</definedName>
    <definedName name="Z_9A632E83_7079_11D1_95EF_0000E8CF5EB3_.wvu.Cols" localSheetId="14" hidden="1">#REF!</definedName>
    <definedName name="Z_9A632E83_7079_11D1_95EF_0000E8CF5EB3_.wvu.Cols" localSheetId="6" hidden="1">#REF!</definedName>
    <definedName name="Z_9A632E83_7079_11D1_95EF_0000E8CF5EB3_.wvu.Cols" localSheetId="5" hidden="1">#REF!</definedName>
    <definedName name="Z_9A632E83_7079_11D1_95EF_0000E8CF5EB3_.wvu.Cols" localSheetId="4" hidden="1">#REF!</definedName>
    <definedName name="Z_9A632E83_7079_11D1_95EF_0000E8CF5EB3_.wvu.Cols" hidden="1">#REF!</definedName>
    <definedName name="Z_9A632E84_7079_11D1_95EF_0000E8CF5EB3_.wvu.Cols" localSheetId="9" hidden="1">#REF!</definedName>
    <definedName name="Z_9A632E84_7079_11D1_95EF_0000E8CF5EB3_.wvu.Cols" localSheetId="14" hidden="1">#REF!</definedName>
    <definedName name="Z_9A632E84_7079_11D1_95EF_0000E8CF5EB3_.wvu.Cols" localSheetId="6" hidden="1">#REF!</definedName>
    <definedName name="Z_9A632E84_7079_11D1_95EF_0000E8CF5EB3_.wvu.Cols" localSheetId="5" hidden="1">#REF!</definedName>
    <definedName name="Z_9A632E84_7079_11D1_95EF_0000E8CF5EB3_.wvu.Cols" localSheetId="4" hidden="1">#REF!</definedName>
    <definedName name="Z_9A632E84_7079_11D1_95EF_0000E8CF5EB3_.wvu.Cols" hidden="1">#REF!</definedName>
    <definedName name="Z_9A632E85_7079_11D1_95EF_0000E8CF5EB3_.wvu.Cols" localSheetId="9" hidden="1">#REF!</definedName>
    <definedName name="Z_9A632E85_7079_11D1_95EF_0000E8CF5EB3_.wvu.Cols" localSheetId="14" hidden="1">#REF!</definedName>
    <definedName name="Z_9A632E85_7079_11D1_95EF_0000E8CF5EB3_.wvu.Cols" localSheetId="6" hidden="1">#REF!</definedName>
    <definedName name="Z_9A632E85_7079_11D1_95EF_0000E8CF5EB3_.wvu.Cols" localSheetId="5" hidden="1">#REF!</definedName>
    <definedName name="Z_9A632E85_7079_11D1_95EF_0000E8CF5EB3_.wvu.Cols" localSheetId="4" hidden="1">#REF!</definedName>
    <definedName name="Z_9A632E85_7079_11D1_95EF_0000E8CF5EB3_.wvu.Cols" hidden="1">#REF!</definedName>
    <definedName name="Z_9A632E86_7079_11D1_95EF_0000E8CF5EB3_.wvu.Cols" localSheetId="9" hidden="1">#REF!</definedName>
    <definedName name="Z_9A632E86_7079_11D1_95EF_0000E8CF5EB3_.wvu.Cols" localSheetId="6" hidden="1">#REF!</definedName>
    <definedName name="Z_9A632E86_7079_11D1_95EF_0000E8CF5EB3_.wvu.Cols" localSheetId="5" hidden="1">#REF!</definedName>
    <definedName name="Z_9A632E86_7079_11D1_95EF_0000E8CF5EB3_.wvu.Cols" localSheetId="4" hidden="1">#REF!</definedName>
    <definedName name="Z_9A632E86_7079_11D1_95EF_0000E8CF5EB3_.wvu.Cols" hidden="1">#REF!</definedName>
    <definedName name="Z_9A632E87_7079_11D1_95EF_0000E8CF5EB3_.wvu.Cols" localSheetId="9" hidden="1">#REF!</definedName>
    <definedName name="Z_9A632E87_7079_11D1_95EF_0000E8CF5EB3_.wvu.Cols" localSheetId="6" hidden="1">#REF!</definedName>
    <definedName name="Z_9A632E87_7079_11D1_95EF_0000E8CF5EB3_.wvu.Cols" localSheetId="5" hidden="1">#REF!</definedName>
    <definedName name="Z_9A632E87_7079_11D1_95EF_0000E8CF5EB3_.wvu.Cols" localSheetId="4" hidden="1">#REF!</definedName>
    <definedName name="Z_9A632E87_7079_11D1_95EF_0000E8CF5EB3_.wvu.Cols" hidden="1">#REF!</definedName>
    <definedName name="Z_9A632E88_7079_11D1_95EF_0000E8CF5EB3_.wvu.Cols" localSheetId="9" hidden="1">#REF!</definedName>
    <definedName name="Z_9A632E88_7079_11D1_95EF_0000E8CF5EB3_.wvu.Cols" localSheetId="6" hidden="1">#REF!</definedName>
    <definedName name="Z_9A632E88_7079_11D1_95EF_0000E8CF5EB3_.wvu.Cols" localSheetId="5" hidden="1">#REF!</definedName>
    <definedName name="Z_9A632E88_7079_11D1_95EF_0000E8CF5EB3_.wvu.Cols" localSheetId="4" hidden="1">#REF!</definedName>
    <definedName name="Z_9A632E88_7079_11D1_95EF_0000E8CF5EB3_.wvu.Cols" hidden="1">#REF!</definedName>
    <definedName name="Z_A07EB2A3_6B18_11D1_95EF_0000E8CF5EB3_.wvu.Cols" localSheetId="9" hidden="1">#REF!</definedName>
    <definedName name="Z_A07EB2A3_6B18_11D1_95EF_0000E8CF5EB3_.wvu.Cols" localSheetId="6" hidden="1">#REF!</definedName>
    <definedName name="Z_A07EB2A3_6B18_11D1_95EF_0000E8CF5EB3_.wvu.Cols" localSheetId="5" hidden="1">#REF!</definedName>
    <definedName name="Z_A07EB2A3_6B18_11D1_95EF_0000E8CF5EB3_.wvu.Cols" localSheetId="4" hidden="1">#REF!</definedName>
    <definedName name="Z_A07EB2A3_6B18_11D1_95EF_0000E8CF5EB3_.wvu.Cols" hidden="1">#REF!</definedName>
    <definedName name="Z_A07EB2A4_6B18_11D1_95EF_0000E8CF5EB3_.wvu.Cols" localSheetId="9" hidden="1">#REF!</definedName>
    <definedName name="Z_A07EB2A4_6B18_11D1_95EF_0000E8CF5EB3_.wvu.Cols" localSheetId="6" hidden="1">#REF!</definedName>
    <definedName name="Z_A07EB2A4_6B18_11D1_95EF_0000E8CF5EB3_.wvu.Cols" localSheetId="5" hidden="1">#REF!</definedName>
    <definedName name="Z_A07EB2A4_6B18_11D1_95EF_0000E8CF5EB3_.wvu.Cols" localSheetId="4" hidden="1">#REF!</definedName>
    <definedName name="Z_A07EB2A4_6B18_11D1_95EF_0000E8CF5EB3_.wvu.Cols" hidden="1">#REF!</definedName>
    <definedName name="Z_A07EB2A5_6B18_11D1_95EF_0000E8CF5EB3_.wvu.Cols" localSheetId="9" hidden="1">#REF!</definedName>
    <definedName name="Z_A07EB2A5_6B18_11D1_95EF_0000E8CF5EB3_.wvu.Cols" localSheetId="6" hidden="1">#REF!</definedName>
    <definedName name="Z_A07EB2A5_6B18_11D1_95EF_0000E8CF5EB3_.wvu.Cols" localSheetId="5" hidden="1">#REF!</definedName>
    <definedName name="Z_A07EB2A5_6B18_11D1_95EF_0000E8CF5EB3_.wvu.Cols" localSheetId="4" hidden="1">#REF!</definedName>
    <definedName name="Z_A07EB2A5_6B18_11D1_95EF_0000E8CF5EB3_.wvu.Cols" hidden="1">#REF!</definedName>
    <definedName name="Z_A07EB2A6_6B18_11D1_95EF_0000E8CF5EB3_.wvu.Cols" localSheetId="9" hidden="1">#REF!</definedName>
    <definedName name="Z_A07EB2A6_6B18_11D1_95EF_0000E8CF5EB3_.wvu.Cols" localSheetId="6" hidden="1">#REF!</definedName>
    <definedName name="Z_A07EB2A6_6B18_11D1_95EF_0000E8CF5EB3_.wvu.Cols" localSheetId="5" hidden="1">#REF!</definedName>
    <definedName name="Z_A07EB2A6_6B18_11D1_95EF_0000E8CF5EB3_.wvu.Cols" localSheetId="4" hidden="1">#REF!</definedName>
    <definedName name="Z_A07EB2A6_6B18_11D1_95EF_0000E8CF5EB3_.wvu.Cols" hidden="1">#REF!</definedName>
    <definedName name="Z_A07EB2A7_6B18_11D1_95EF_0000E8CF5EB3_.wvu.Cols" localSheetId="9" hidden="1">#REF!</definedName>
    <definedName name="Z_A07EB2A7_6B18_11D1_95EF_0000E8CF5EB3_.wvu.Cols" localSheetId="6" hidden="1">#REF!</definedName>
    <definedName name="Z_A07EB2A7_6B18_11D1_95EF_0000E8CF5EB3_.wvu.Cols" localSheetId="5" hidden="1">#REF!</definedName>
    <definedName name="Z_A07EB2A7_6B18_11D1_95EF_0000E8CF5EB3_.wvu.Cols" localSheetId="4" hidden="1">#REF!</definedName>
    <definedName name="Z_A07EB2A7_6B18_11D1_95EF_0000E8CF5EB3_.wvu.Cols" hidden="1">#REF!</definedName>
    <definedName name="Z_A07EB2A8_6B18_11D1_95EF_0000E8CF5EB3_.wvu.Cols" localSheetId="9" hidden="1">#REF!</definedName>
    <definedName name="Z_A07EB2A8_6B18_11D1_95EF_0000E8CF5EB3_.wvu.Cols" localSheetId="6" hidden="1">#REF!</definedName>
    <definedName name="Z_A07EB2A8_6B18_11D1_95EF_0000E8CF5EB3_.wvu.Cols" localSheetId="5" hidden="1">#REF!</definedName>
    <definedName name="Z_A07EB2A8_6B18_11D1_95EF_0000E8CF5EB3_.wvu.Cols" localSheetId="4" hidden="1">#REF!</definedName>
    <definedName name="Z_A07EB2A8_6B18_11D1_95EF_0000E8CF5EB3_.wvu.Cols" hidden="1">#REF!</definedName>
    <definedName name="Z_A0C8221C_DE77_11D1_87A7_004F4900BD69_.wvu.Cols" localSheetId="9" hidden="1">#REF!</definedName>
    <definedName name="Z_A0C8221C_DE77_11D1_87A7_004F4900BD69_.wvu.Cols" localSheetId="6" hidden="1">#REF!</definedName>
    <definedName name="Z_A0C8221C_DE77_11D1_87A7_004F4900BD69_.wvu.Cols" localSheetId="5" hidden="1">#REF!</definedName>
    <definedName name="Z_A0C8221C_DE77_11D1_87A7_004F4900BD69_.wvu.Cols" localSheetId="4" hidden="1">#REF!</definedName>
    <definedName name="Z_A0C8221C_DE77_11D1_87A7_004F4900BD69_.wvu.Cols" hidden="1">#REF!</definedName>
    <definedName name="Z_A0C8221E_DE77_11D1_87A7_004F4900BD69_.wvu.Cols" localSheetId="9" hidden="1">#REF!</definedName>
    <definedName name="Z_A0C8221E_DE77_11D1_87A7_004F4900BD69_.wvu.Cols" localSheetId="6" hidden="1">#REF!</definedName>
    <definedName name="Z_A0C8221E_DE77_11D1_87A7_004F4900BD69_.wvu.Cols" localSheetId="5" hidden="1">#REF!</definedName>
    <definedName name="Z_A0C8221E_DE77_11D1_87A7_004F4900BD69_.wvu.Cols" localSheetId="4" hidden="1">#REF!</definedName>
    <definedName name="Z_A0C8221E_DE77_11D1_87A7_004F4900BD69_.wvu.Cols" hidden="1">#REF!</definedName>
    <definedName name="Z_A0DA1AF2_C7A3_11D1_90EF_0000E8CF30B3_.wvu.Cols" localSheetId="9" hidden="1">#REF!,#REF!,#REF!</definedName>
    <definedName name="Z_A0DA1AF2_C7A3_11D1_90EF_0000E8CF30B3_.wvu.Cols" localSheetId="14" hidden="1">#REF!,#REF!,#REF!</definedName>
    <definedName name="Z_A0DA1AF2_C7A3_11D1_90EF_0000E8CF30B3_.wvu.Cols" localSheetId="6" hidden="1">#REF!,#REF!,#REF!</definedName>
    <definedName name="Z_A0DA1AF2_C7A3_11D1_90EF_0000E8CF30B3_.wvu.Cols" localSheetId="5" hidden="1">#REF!,#REF!,#REF!</definedName>
    <definedName name="Z_A0DA1AF2_C7A3_11D1_90EF_0000E8CF30B3_.wvu.Cols" localSheetId="4" hidden="1">#REF!,#REF!,#REF!</definedName>
    <definedName name="Z_A0DA1AF2_C7A3_11D1_90EF_0000E8CF30B3_.wvu.Cols" hidden="1">#REF!,#REF!,#REF!</definedName>
    <definedName name="Z_A0DA1AF3_C7A3_11D1_90EF_0000E8CF30B3_.wvu.Cols" localSheetId="9" hidden="1">#REF!,#REF!,#REF!</definedName>
    <definedName name="Z_A0DA1AF3_C7A3_11D1_90EF_0000E8CF30B3_.wvu.Cols" localSheetId="14" hidden="1">#REF!,#REF!,#REF!</definedName>
    <definedName name="Z_A0DA1AF3_C7A3_11D1_90EF_0000E8CF30B3_.wvu.Cols" localSheetId="6" hidden="1">#REF!,#REF!,#REF!</definedName>
    <definedName name="Z_A0DA1AF3_C7A3_11D1_90EF_0000E8CF30B3_.wvu.Cols" localSheetId="5" hidden="1">#REF!,#REF!,#REF!</definedName>
    <definedName name="Z_A0DA1AF3_C7A3_11D1_90EF_0000E8CF30B3_.wvu.Cols" localSheetId="4" hidden="1">#REF!,#REF!,#REF!</definedName>
    <definedName name="Z_A0DA1AF3_C7A3_11D1_90EF_0000E8CF30B3_.wvu.Cols" hidden="1">#REF!,#REF!,#REF!</definedName>
    <definedName name="Z_A92053D7_DDA7_11D1_95F0_0000E8CF5EB3_.wvu.Cols" localSheetId="9" hidden="1">#REF!</definedName>
    <definedName name="Z_A92053D7_DDA7_11D1_95F0_0000E8CF5EB3_.wvu.Cols" localSheetId="14" hidden="1">#REF!</definedName>
    <definedName name="Z_A92053D7_DDA7_11D1_95F0_0000E8CF5EB3_.wvu.Cols" localSheetId="6" hidden="1">#REF!</definedName>
    <definedName name="Z_A92053D7_DDA7_11D1_95F0_0000E8CF5EB3_.wvu.Cols" localSheetId="5" hidden="1">#REF!</definedName>
    <definedName name="Z_A92053D7_DDA7_11D1_95F0_0000E8CF5EB3_.wvu.Cols" localSheetId="4" hidden="1">#REF!</definedName>
    <definedName name="Z_A92053D7_DDA7_11D1_95F0_0000E8CF5EB3_.wvu.Cols" hidden="1">#REF!</definedName>
    <definedName name="Z_A92053D8_DDA7_11D1_95F0_0000E8CF5EB3_.wvu.Cols" localSheetId="9" hidden="1">#REF!</definedName>
    <definedName name="Z_A92053D8_DDA7_11D1_95F0_0000E8CF5EB3_.wvu.Cols" localSheetId="14" hidden="1">#REF!</definedName>
    <definedName name="Z_A92053D8_DDA7_11D1_95F0_0000E8CF5EB3_.wvu.Cols" localSheetId="6" hidden="1">#REF!</definedName>
    <definedName name="Z_A92053D8_DDA7_11D1_95F0_0000E8CF5EB3_.wvu.Cols" localSheetId="5" hidden="1">#REF!</definedName>
    <definedName name="Z_A92053D8_DDA7_11D1_95F0_0000E8CF5EB3_.wvu.Cols" localSheetId="4" hidden="1">#REF!</definedName>
    <definedName name="Z_A92053D8_DDA7_11D1_95F0_0000E8CF5EB3_.wvu.Cols" hidden="1">#REF!</definedName>
    <definedName name="Z_A96F5981_85A5_11D1_95EF_0000E8CF5EB3_.wvu.Cols" localSheetId="9" hidden="1">#REF!</definedName>
    <definedName name="Z_A96F5981_85A5_11D1_95EF_0000E8CF5EB3_.wvu.Cols" localSheetId="14" hidden="1">#REF!</definedName>
    <definedName name="Z_A96F5981_85A5_11D1_95EF_0000E8CF5EB3_.wvu.Cols" localSheetId="6" hidden="1">#REF!</definedName>
    <definedName name="Z_A96F5981_85A5_11D1_95EF_0000E8CF5EB3_.wvu.Cols" localSheetId="5" hidden="1">#REF!</definedName>
    <definedName name="Z_A96F5981_85A5_11D1_95EF_0000E8CF5EB3_.wvu.Cols" localSheetId="4" hidden="1">#REF!</definedName>
    <definedName name="Z_A96F5981_85A5_11D1_95EF_0000E8CF5EB3_.wvu.Cols" hidden="1">#REF!</definedName>
    <definedName name="Z_A96F5982_85A5_11D1_95EF_0000E8CF5EB3_.wvu.Cols" localSheetId="9" hidden="1">#REF!</definedName>
    <definedName name="Z_A96F5982_85A5_11D1_95EF_0000E8CF5EB3_.wvu.Cols" localSheetId="6" hidden="1">#REF!</definedName>
    <definedName name="Z_A96F5982_85A5_11D1_95EF_0000E8CF5EB3_.wvu.Cols" localSheetId="5" hidden="1">#REF!</definedName>
    <definedName name="Z_A96F5982_85A5_11D1_95EF_0000E8CF5EB3_.wvu.Cols" localSheetId="4" hidden="1">#REF!</definedName>
    <definedName name="Z_A96F5982_85A5_11D1_95EF_0000E8CF5EB3_.wvu.Cols" hidden="1">#REF!</definedName>
    <definedName name="Z_A96F5983_85A5_11D1_95EF_0000E8CF5EB3_.wvu.Cols" localSheetId="9" hidden="1">#REF!</definedName>
    <definedName name="Z_A96F5983_85A5_11D1_95EF_0000E8CF5EB3_.wvu.Cols" localSheetId="6" hidden="1">#REF!</definedName>
    <definedName name="Z_A96F5983_85A5_11D1_95EF_0000E8CF5EB3_.wvu.Cols" localSheetId="5" hidden="1">#REF!</definedName>
    <definedName name="Z_A96F5983_85A5_11D1_95EF_0000E8CF5EB3_.wvu.Cols" localSheetId="4" hidden="1">#REF!</definedName>
    <definedName name="Z_A96F5983_85A5_11D1_95EF_0000E8CF5EB3_.wvu.Cols" hidden="1">#REF!</definedName>
    <definedName name="Z_A96F5984_85A5_11D1_95EF_0000E8CF5EB3_.wvu.Cols" localSheetId="9" hidden="1">#REF!</definedName>
    <definedName name="Z_A96F5984_85A5_11D1_95EF_0000E8CF5EB3_.wvu.Cols" localSheetId="6" hidden="1">#REF!</definedName>
    <definedName name="Z_A96F5984_85A5_11D1_95EF_0000E8CF5EB3_.wvu.Cols" localSheetId="5" hidden="1">#REF!</definedName>
    <definedName name="Z_A96F5984_85A5_11D1_95EF_0000E8CF5EB3_.wvu.Cols" localSheetId="4" hidden="1">#REF!</definedName>
    <definedName name="Z_A96F5984_85A5_11D1_95EF_0000E8CF5EB3_.wvu.Cols" hidden="1">#REF!</definedName>
    <definedName name="Z_A96F5985_85A5_11D1_95EF_0000E8CF5EB3_.wvu.Cols" localSheetId="9" hidden="1">#REF!</definedName>
    <definedName name="Z_A96F5985_85A5_11D1_95EF_0000E8CF5EB3_.wvu.Cols" localSheetId="6" hidden="1">#REF!</definedName>
    <definedName name="Z_A96F5985_85A5_11D1_95EF_0000E8CF5EB3_.wvu.Cols" localSheetId="5" hidden="1">#REF!</definedName>
    <definedName name="Z_A96F5985_85A5_11D1_95EF_0000E8CF5EB3_.wvu.Cols" localSheetId="4" hidden="1">#REF!</definedName>
    <definedName name="Z_A96F5985_85A5_11D1_95EF_0000E8CF5EB3_.wvu.Cols" hidden="1">#REF!</definedName>
    <definedName name="Z_A96F5986_85A5_11D1_95EF_0000E8CF5EB3_.wvu.Cols" localSheetId="9" hidden="1">#REF!</definedName>
    <definedName name="Z_A96F5986_85A5_11D1_95EF_0000E8CF5EB3_.wvu.Cols" localSheetId="6" hidden="1">#REF!</definedName>
    <definedName name="Z_A96F5986_85A5_11D1_95EF_0000E8CF5EB3_.wvu.Cols" localSheetId="5" hidden="1">#REF!</definedName>
    <definedName name="Z_A96F5986_85A5_11D1_95EF_0000E8CF5EB3_.wvu.Cols" localSheetId="4" hidden="1">#REF!</definedName>
    <definedName name="Z_A96F5986_85A5_11D1_95EF_0000E8CF5EB3_.wvu.Cols" hidden="1">#REF!</definedName>
    <definedName name="Z_ABB53F00_800C_11D1_95EF_0000E8CF5EB3_.wvu.Cols" localSheetId="9" hidden="1">#REF!</definedName>
    <definedName name="Z_ABB53F00_800C_11D1_95EF_0000E8CF5EB3_.wvu.Cols" localSheetId="6" hidden="1">#REF!</definedName>
    <definedName name="Z_ABB53F00_800C_11D1_95EF_0000E8CF5EB3_.wvu.Cols" localSheetId="5" hidden="1">#REF!</definedName>
    <definedName name="Z_ABB53F00_800C_11D1_95EF_0000E8CF5EB3_.wvu.Cols" localSheetId="4" hidden="1">#REF!</definedName>
    <definedName name="Z_ABB53F00_800C_11D1_95EF_0000E8CF5EB3_.wvu.Cols" hidden="1">#REF!</definedName>
    <definedName name="Z_ABB53F01_800C_11D1_95EF_0000E8CF5EB3_.wvu.Cols" localSheetId="9" hidden="1">#REF!</definedName>
    <definedName name="Z_ABB53F01_800C_11D1_95EF_0000E8CF5EB3_.wvu.Cols" localSheetId="6" hidden="1">#REF!</definedName>
    <definedName name="Z_ABB53F01_800C_11D1_95EF_0000E8CF5EB3_.wvu.Cols" localSheetId="5" hidden="1">#REF!</definedName>
    <definedName name="Z_ABB53F01_800C_11D1_95EF_0000E8CF5EB3_.wvu.Cols" localSheetId="4" hidden="1">#REF!</definedName>
    <definedName name="Z_ABB53F01_800C_11D1_95EF_0000E8CF5EB3_.wvu.Cols" hidden="1">#REF!</definedName>
    <definedName name="Z_ABB53F02_800C_11D1_95EF_0000E8CF5EB3_.wvu.Cols" localSheetId="9" hidden="1">#REF!</definedName>
    <definedName name="Z_ABB53F02_800C_11D1_95EF_0000E8CF5EB3_.wvu.Cols" localSheetId="6" hidden="1">#REF!</definedName>
    <definedName name="Z_ABB53F02_800C_11D1_95EF_0000E8CF5EB3_.wvu.Cols" localSheetId="5" hidden="1">#REF!</definedName>
    <definedName name="Z_ABB53F02_800C_11D1_95EF_0000E8CF5EB3_.wvu.Cols" localSheetId="4" hidden="1">#REF!</definedName>
    <definedName name="Z_ABB53F02_800C_11D1_95EF_0000E8CF5EB3_.wvu.Cols" hidden="1">#REF!</definedName>
    <definedName name="Z_ABB53F03_800C_11D1_95EF_0000E8CF5EB3_.wvu.Cols" localSheetId="9" hidden="1">#REF!</definedName>
    <definedName name="Z_ABB53F03_800C_11D1_95EF_0000E8CF5EB3_.wvu.Cols" localSheetId="6" hidden="1">#REF!</definedName>
    <definedName name="Z_ABB53F03_800C_11D1_95EF_0000E8CF5EB3_.wvu.Cols" localSheetId="5" hidden="1">#REF!</definedName>
    <definedName name="Z_ABB53F03_800C_11D1_95EF_0000E8CF5EB3_.wvu.Cols" localSheetId="4" hidden="1">#REF!</definedName>
    <definedName name="Z_ABB53F03_800C_11D1_95EF_0000E8CF5EB3_.wvu.Cols" hidden="1">#REF!</definedName>
    <definedName name="Z_ABB53F04_800C_11D1_95EF_0000E8CF5EB3_.wvu.Cols" localSheetId="9" hidden="1">#REF!</definedName>
    <definedName name="Z_ABB53F04_800C_11D1_95EF_0000E8CF5EB3_.wvu.Cols" localSheetId="6" hidden="1">#REF!</definedName>
    <definedName name="Z_ABB53F04_800C_11D1_95EF_0000E8CF5EB3_.wvu.Cols" localSheetId="5" hidden="1">#REF!</definedName>
    <definedName name="Z_ABB53F04_800C_11D1_95EF_0000E8CF5EB3_.wvu.Cols" localSheetId="4" hidden="1">#REF!</definedName>
    <definedName name="Z_ABB53F04_800C_11D1_95EF_0000E8CF5EB3_.wvu.Cols" hidden="1">#REF!</definedName>
    <definedName name="Z_ABB53F05_800C_11D1_95EF_0000E8CF5EB3_.wvu.Cols" localSheetId="9" hidden="1">#REF!</definedName>
    <definedName name="Z_ABB53F05_800C_11D1_95EF_0000E8CF5EB3_.wvu.Cols" localSheetId="6" hidden="1">#REF!</definedName>
    <definedName name="Z_ABB53F05_800C_11D1_95EF_0000E8CF5EB3_.wvu.Cols" localSheetId="5" hidden="1">#REF!</definedName>
    <definedName name="Z_ABB53F05_800C_11D1_95EF_0000E8CF5EB3_.wvu.Cols" localSheetId="4" hidden="1">#REF!</definedName>
    <definedName name="Z_ABB53F05_800C_11D1_95EF_0000E8CF5EB3_.wvu.Cols" hidden="1">#REF!</definedName>
    <definedName name="Z_ABB53F2A_800C_11D1_95EF_0000E8CF5EB3_.wvu.Cols" localSheetId="9" hidden="1">#REF!</definedName>
    <definedName name="Z_ABB53F2A_800C_11D1_95EF_0000E8CF5EB3_.wvu.Cols" localSheetId="6" hidden="1">#REF!</definedName>
    <definedName name="Z_ABB53F2A_800C_11D1_95EF_0000E8CF5EB3_.wvu.Cols" localSheetId="5" hidden="1">#REF!</definedName>
    <definedName name="Z_ABB53F2A_800C_11D1_95EF_0000E8CF5EB3_.wvu.Cols" localSheetId="4" hidden="1">#REF!</definedName>
    <definedName name="Z_ABB53F2A_800C_11D1_95EF_0000E8CF5EB3_.wvu.Cols" hidden="1">#REF!</definedName>
    <definedName name="Z_ABB53F2B_800C_11D1_95EF_0000E8CF5EB3_.wvu.Cols" localSheetId="9" hidden="1">#REF!</definedName>
    <definedName name="Z_ABB53F2B_800C_11D1_95EF_0000E8CF5EB3_.wvu.Cols" localSheetId="6" hidden="1">#REF!</definedName>
    <definedName name="Z_ABB53F2B_800C_11D1_95EF_0000E8CF5EB3_.wvu.Cols" localSheetId="5" hidden="1">#REF!</definedName>
    <definedName name="Z_ABB53F2B_800C_11D1_95EF_0000E8CF5EB3_.wvu.Cols" localSheetId="4" hidden="1">#REF!</definedName>
    <definedName name="Z_ABB53F2B_800C_11D1_95EF_0000E8CF5EB3_.wvu.Cols" hidden="1">#REF!</definedName>
    <definedName name="Z_ABB53F2C_800C_11D1_95EF_0000E8CF5EB3_.wvu.Cols" localSheetId="9" hidden="1">#REF!</definedName>
    <definedName name="Z_ABB53F2C_800C_11D1_95EF_0000E8CF5EB3_.wvu.Cols" localSheetId="6" hidden="1">#REF!</definedName>
    <definedName name="Z_ABB53F2C_800C_11D1_95EF_0000E8CF5EB3_.wvu.Cols" localSheetId="5" hidden="1">#REF!</definedName>
    <definedName name="Z_ABB53F2C_800C_11D1_95EF_0000E8CF5EB3_.wvu.Cols" localSheetId="4" hidden="1">#REF!</definedName>
    <definedName name="Z_ABB53F2C_800C_11D1_95EF_0000E8CF5EB3_.wvu.Cols" hidden="1">#REF!</definedName>
    <definedName name="Z_ABB53F2D_800C_11D1_95EF_0000E8CF5EB3_.wvu.Cols" localSheetId="9" hidden="1">#REF!</definedName>
    <definedName name="Z_ABB53F2D_800C_11D1_95EF_0000E8CF5EB3_.wvu.Cols" localSheetId="6" hidden="1">#REF!</definedName>
    <definedName name="Z_ABB53F2D_800C_11D1_95EF_0000E8CF5EB3_.wvu.Cols" localSheetId="5" hidden="1">#REF!</definedName>
    <definedName name="Z_ABB53F2D_800C_11D1_95EF_0000E8CF5EB3_.wvu.Cols" localSheetId="4" hidden="1">#REF!</definedName>
    <definedName name="Z_ABB53F2D_800C_11D1_95EF_0000E8CF5EB3_.wvu.Cols" hidden="1">#REF!</definedName>
    <definedName name="Z_ABB53F2E_800C_11D1_95EF_0000E8CF5EB3_.wvu.Cols" localSheetId="9" hidden="1">#REF!</definedName>
    <definedName name="Z_ABB53F2E_800C_11D1_95EF_0000E8CF5EB3_.wvu.Cols" localSheetId="6" hidden="1">#REF!</definedName>
    <definedName name="Z_ABB53F2E_800C_11D1_95EF_0000E8CF5EB3_.wvu.Cols" localSheetId="5" hidden="1">#REF!</definedName>
    <definedName name="Z_ABB53F2E_800C_11D1_95EF_0000E8CF5EB3_.wvu.Cols" localSheetId="4" hidden="1">#REF!</definedName>
    <definedName name="Z_ABB53F2E_800C_11D1_95EF_0000E8CF5EB3_.wvu.Cols" hidden="1">#REF!</definedName>
    <definedName name="Z_ABB53F2F_800C_11D1_95EF_0000E8CF5EB3_.wvu.Cols" localSheetId="9" hidden="1">#REF!</definedName>
    <definedName name="Z_ABB53F2F_800C_11D1_95EF_0000E8CF5EB3_.wvu.Cols" localSheetId="6" hidden="1">#REF!</definedName>
    <definedName name="Z_ABB53F2F_800C_11D1_95EF_0000E8CF5EB3_.wvu.Cols" localSheetId="5" hidden="1">#REF!</definedName>
    <definedName name="Z_ABB53F2F_800C_11D1_95EF_0000E8CF5EB3_.wvu.Cols" localSheetId="4" hidden="1">#REF!</definedName>
    <definedName name="Z_ABB53F2F_800C_11D1_95EF_0000E8CF5EB3_.wvu.Cols" hidden="1">#REF!</definedName>
    <definedName name="Z_B3C82448_C2F1_11D1_95F0_0000E8CF5EB3_.wvu.Cols" localSheetId="9" hidden="1">#REF!,#REF!,#REF!</definedName>
    <definedName name="Z_B3C82448_C2F1_11D1_95F0_0000E8CF5EB3_.wvu.Cols" localSheetId="14" hidden="1">#REF!,#REF!,#REF!</definedName>
    <definedName name="Z_B3C82448_C2F1_11D1_95F0_0000E8CF5EB3_.wvu.Cols" localSheetId="6" hidden="1">#REF!,#REF!,#REF!</definedName>
    <definedName name="Z_B3C82448_C2F1_11D1_95F0_0000E8CF5EB3_.wvu.Cols" localSheetId="5" hidden="1">#REF!,#REF!,#REF!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localSheetId="9" hidden="1">#REF!,#REF!,#REF!</definedName>
    <definedName name="Z_B3C82449_C2F1_11D1_95F0_0000E8CF5EB3_.wvu.Cols" localSheetId="14" hidden="1">#REF!,#REF!,#REF!</definedName>
    <definedName name="Z_B3C82449_C2F1_11D1_95F0_0000E8CF5EB3_.wvu.Cols" localSheetId="6" hidden="1">#REF!,#REF!,#REF!</definedName>
    <definedName name="Z_B3C82449_C2F1_11D1_95F0_0000E8CF5EB3_.wvu.Cols" localSheetId="5" hidden="1">#REF!,#REF!,#REF!</definedName>
    <definedName name="Z_B3C82449_C2F1_11D1_95F0_0000E8CF5EB3_.wvu.Cols" localSheetId="4" hidden="1">#REF!,#REF!,#REF!</definedName>
    <definedName name="Z_B3C82449_C2F1_11D1_95F0_0000E8CF5EB3_.wvu.Cols" hidden="1">#REF!,#REF!,#REF!</definedName>
    <definedName name="Z_B3C824DA_C2F1_11D1_95F0_0000E8CF5EB3_.wvu.Cols" localSheetId="9" hidden="1">#REF!,#REF!,#REF!</definedName>
    <definedName name="Z_B3C824DA_C2F1_11D1_95F0_0000E8CF5EB3_.wvu.Cols" localSheetId="14" hidden="1">#REF!,#REF!,#REF!</definedName>
    <definedName name="Z_B3C824DA_C2F1_11D1_95F0_0000E8CF5EB3_.wvu.Cols" localSheetId="6" hidden="1">#REF!,#REF!,#REF!</definedName>
    <definedName name="Z_B3C824DA_C2F1_11D1_95F0_0000E8CF5EB3_.wvu.Cols" localSheetId="5" hidden="1">#REF!,#REF!,#REF!</definedName>
    <definedName name="Z_B3C824DA_C2F1_11D1_95F0_0000E8CF5EB3_.wvu.Cols" localSheetId="4" hidden="1">#REF!,#REF!,#REF!</definedName>
    <definedName name="Z_B3C824DA_C2F1_11D1_95F0_0000E8CF5EB3_.wvu.Cols" hidden="1">#REF!,#REF!,#REF!</definedName>
    <definedName name="Z_B3C824DB_C2F1_11D1_95F0_0000E8CF5EB3_.wvu.Cols" localSheetId="9" hidden="1">#REF!,#REF!,#REF!</definedName>
    <definedName name="Z_B3C824DB_C2F1_11D1_95F0_0000E8CF5EB3_.wvu.Cols" localSheetId="6" hidden="1">#REF!,#REF!,#REF!</definedName>
    <definedName name="Z_B3C824DB_C2F1_11D1_95F0_0000E8CF5EB3_.wvu.Cols" localSheetId="5" hidden="1">#REF!,#REF!,#REF!</definedName>
    <definedName name="Z_B3C824DB_C2F1_11D1_95F0_0000E8CF5EB3_.wvu.Cols" localSheetId="4" hidden="1">#REF!,#REF!,#REF!</definedName>
    <definedName name="Z_B3C824DB_C2F1_11D1_95F0_0000E8CF5EB3_.wvu.Cols" hidden="1">#REF!,#REF!,#REF!</definedName>
    <definedName name="Z_BA557D03_D9F3_11D1_95F0_0000E8CF5EB3_.wvu.Cols" localSheetId="9" hidden="1">#REF!</definedName>
    <definedName name="Z_BA557D03_D9F3_11D1_95F0_0000E8CF5EB3_.wvu.Cols" localSheetId="14" hidden="1">#REF!</definedName>
    <definedName name="Z_BA557D03_D9F3_11D1_95F0_0000E8CF5EB3_.wvu.Cols" localSheetId="6" hidden="1">#REF!</definedName>
    <definedName name="Z_BA557D03_D9F3_11D1_95F0_0000E8CF5EB3_.wvu.Cols" localSheetId="5" hidden="1">#REF!</definedName>
    <definedName name="Z_BA557D03_D9F3_11D1_95F0_0000E8CF5EB3_.wvu.Cols" localSheetId="4" hidden="1">#REF!</definedName>
    <definedName name="Z_BA557D03_D9F3_11D1_95F0_0000E8CF5EB3_.wvu.Cols" hidden="1">#REF!</definedName>
    <definedName name="Z_BA557D04_D9F3_11D1_95F0_0000E8CF5EB3_.wvu.Cols" localSheetId="9" hidden="1">#REF!</definedName>
    <definedName name="Z_BA557D04_D9F3_11D1_95F0_0000E8CF5EB3_.wvu.Cols" localSheetId="14" hidden="1">#REF!</definedName>
    <definedName name="Z_BA557D04_D9F3_11D1_95F0_0000E8CF5EB3_.wvu.Cols" localSheetId="6" hidden="1">#REF!</definedName>
    <definedName name="Z_BA557D04_D9F3_11D1_95F0_0000E8CF5EB3_.wvu.Cols" localSheetId="5" hidden="1">#REF!</definedName>
    <definedName name="Z_BA557D04_D9F3_11D1_95F0_0000E8CF5EB3_.wvu.Cols" localSheetId="4" hidden="1">#REF!</definedName>
    <definedName name="Z_BA557D04_D9F3_11D1_95F0_0000E8CF5EB3_.wvu.Cols" hidden="1">#REF!</definedName>
    <definedName name="Z_C1BE4248_CEBC_11D1_90EF_0000E8CF30B3_.wvu.Cols" localSheetId="9" hidden="1">#REF!,#REF!</definedName>
    <definedName name="Z_C1BE4248_CEBC_11D1_90EF_0000E8CF30B3_.wvu.Cols" localSheetId="14" hidden="1">#REF!,#REF!</definedName>
    <definedName name="Z_C1BE4248_CEBC_11D1_90EF_0000E8CF30B3_.wvu.Cols" localSheetId="6" hidden="1">#REF!,#REF!</definedName>
    <definedName name="Z_C1BE4248_CEBC_11D1_90EF_0000E8CF30B3_.wvu.Cols" localSheetId="5" hidden="1">#REF!,#REF!</definedName>
    <definedName name="Z_C1BE4248_CEBC_11D1_90EF_0000E8CF30B3_.wvu.Cols" localSheetId="4" hidden="1">#REF!,#REF!</definedName>
    <definedName name="Z_C1BE4248_CEBC_11D1_90EF_0000E8CF30B3_.wvu.Cols" hidden="1">#REF!,#REF!</definedName>
    <definedName name="Z_C1BE4249_CEBC_11D1_90EF_0000E8CF30B3_.wvu.Cols" localSheetId="9" hidden="1">#REF!,#REF!</definedName>
    <definedName name="Z_C1BE4249_CEBC_11D1_90EF_0000E8CF30B3_.wvu.Cols" localSheetId="14" hidden="1">#REF!,#REF!</definedName>
    <definedName name="Z_C1BE4249_CEBC_11D1_90EF_0000E8CF30B3_.wvu.Cols" localSheetId="6" hidden="1">#REF!,#REF!</definedName>
    <definedName name="Z_C1BE4249_CEBC_11D1_90EF_0000E8CF30B3_.wvu.Cols" localSheetId="5" hidden="1">#REF!,#REF!</definedName>
    <definedName name="Z_C1BE4249_CEBC_11D1_90EF_0000E8CF30B3_.wvu.Cols" localSheetId="4" hidden="1">#REF!,#REF!</definedName>
    <definedName name="Z_C1BE4249_CEBC_11D1_90EF_0000E8CF30B3_.wvu.Cols" hidden="1">#REF!,#REF!</definedName>
    <definedName name="Z_C3E8EC9F_E4C4_11D1_90EF_0000E8CF30B3_.wvu.Cols" localSheetId="9" hidden="1">#REF!</definedName>
    <definedName name="Z_C3E8EC9F_E4C4_11D1_90EF_0000E8CF30B3_.wvu.Cols" localSheetId="14" hidden="1">#REF!</definedName>
    <definedName name="Z_C3E8EC9F_E4C4_11D1_90EF_0000E8CF30B3_.wvu.Cols" localSheetId="6" hidden="1">#REF!</definedName>
    <definedName name="Z_C3E8EC9F_E4C4_11D1_90EF_0000E8CF30B3_.wvu.Cols" localSheetId="5" hidden="1">#REF!</definedName>
    <definedName name="Z_C3E8EC9F_E4C4_11D1_90EF_0000E8CF30B3_.wvu.Cols" localSheetId="4" hidden="1">#REF!</definedName>
    <definedName name="Z_C3E8EC9F_E4C4_11D1_90EF_0000E8CF30B3_.wvu.Cols" hidden="1">#REF!</definedName>
    <definedName name="Z_C3E8ECA1_E4C4_11D1_90EF_0000E8CF30B3_.wvu.Cols" localSheetId="9" hidden="1">#REF!</definedName>
    <definedName name="Z_C3E8ECA1_E4C4_11D1_90EF_0000E8CF30B3_.wvu.Cols" localSheetId="14" hidden="1">#REF!</definedName>
    <definedName name="Z_C3E8ECA1_E4C4_11D1_90EF_0000E8CF30B3_.wvu.Cols" localSheetId="6" hidden="1">#REF!</definedName>
    <definedName name="Z_C3E8ECA1_E4C4_11D1_90EF_0000E8CF30B3_.wvu.Cols" localSheetId="5" hidden="1">#REF!</definedName>
    <definedName name="Z_C3E8ECA1_E4C4_11D1_90EF_0000E8CF30B3_.wvu.Cols" localSheetId="4" hidden="1">#REF!</definedName>
    <definedName name="Z_C3E8ECA1_E4C4_11D1_90EF_0000E8CF30B3_.wvu.Cols" hidden="1">#REF!</definedName>
    <definedName name="Z_C5885BF0_8E54_11D1_95F0_0000E8CF5EB3_.wvu.Cols" localSheetId="9" hidden="1">#REF!</definedName>
    <definedName name="Z_C5885BF0_8E54_11D1_95F0_0000E8CF5EB3_.wvu.Cols" localSheetId="14" hidden="1">#REF!</definedName>
    <definedName name="Z_C5885BF0_8E54_11D1_95F0_0000E8CF5EB3_.wvu.Cols" localSheetId="6" hidden="1">#REF!</definedName>
    <definedName name="Z_C5885BF0_8E54_11D1_95F0_0000E8CF5EB3_.wvu.Cols" localSheetId="5" hidden="1">#REF!</definedName>
    <definedName name="Z_C5885BF0_8E54_11D1_95F0_0000E8CF5EB3_.wvu.Cols" localSheetId="4" hidden="1">#REF!</definedName>
    <definedName name="Z_C5885BF0_8E54_11D1_95F0_0000E8CF5EB3_.wvu.Cols" hidden="1">#REF!</definedName>
    <definedName name="Z_C5885BF1_8E54_11D1_95F0_0000E8CF5EB3_.wvu.Cols" localSheetId="9" hidden="1">#REF!</definedName>
    <definedName name="Z_C5885BF1_8E54_11D1_95F0_0000E8CF5EB3_.wvu.Cols" localSheetId="6" hidden="1">#REF!</definedName>
    <definedName name="Z_C5885BF1_8E54_11D1_95F0_0000E8CF5EB3_.wvu.Cols" localSheetId="5" hidden="1">#REF!</definedName>
    <definedName name="Z_C5885BF1_8E54_11D1_95F0_0000E8CF5EB3_.wvu.Cols" localSheetId="4" hidden="1">#REF!</definedName>
    <definedName name="Z_C5885BF1_8E54_11D1_95F0_0000E8CF5EB3_.wvu.Cols" hidden="1">#REF!</definedName>
    <definedName name="Z_C5885BF2_8E54_11D1_95F0_0000E8CF5EB3_.wvu.Cols" localSheetId="9" hidden="1">#REF!</definedName>
    <definedName name="Z_C5885BF2_8E54_11D1_95F0_0000E8CF5EB3_.wvu.Cols" localSheetId="6" hidden="1">#REF!</definedName>
    <definedName name="Z_C5885BF2_8E54_11D1_95F0_0000E8CF5EB3_.wvu.Cols" localSheetId="5" hidden="1">#REF!</definedName>
    <definedName name="Z_C5885BF2_8E54_11D1_95F0_0000E8CF5EB3_.wvu.Cols" localSheetId="4" hidden="1">#REF!</definedName>
    <definedName name="Z_C5885BF2_8E54_11D1_95F0_0000E8CF5EB3_.wvu.Cols" hidden="1">#REF!</definedName>
    <definedName name="Z_C5885BF3_8E54_11D1_95F0_0000E8CF5EB3_.wvu.Cols" localSheetId="9" hidden="1">#REF!</definedName>
    <definedName name="Z_C5885BF3_8E54_11D1_95F0_0000E8CF5EB3_.wvu.Cols" localSheetId="6" hidden="1">#REF!</definedName>
    <definedName name="Z_C5885BF3_8E54_11D1_95F0_0000E8CF5EB3_.wvu.Cols" localSheetId="5" hidden="1">#REF!</definedName>
    <definedName name="Z_C5885BF3_8E54_11D1_95F0_0000E8CF5EB3_.wvu.Cols" localSheetId="4" hidden="1">#REF!</definedName>
    <definedName name="Z_C5885BF3_8E54_11D1_95F0_0000E8CF5EB3_.wvu.Cols" hidden="1">#REF!</definedName>
    <definedName name="Z_C5885BF4_8E54_11D1_95F0_0000E8CF5EB3_.wvu.Cols" localSheetId="9" hidden="1">#REF!</definedName>
    <definedName name="Z_C5885BF4_8E54_11D1_95F0_0000E8CF5EB3_.wvu.Cols" localSheetId="6" hidden="1">#REF!</definedName>
    <definedName name="Z_C5885BF4_8E54_11D1_95F0_0000E8CF5EB3_.wvu.Cols" localSheetId="5" hidden="1">#REF!</definedName>
    <definedName name="Z_C5885BF4_8E54_11D1_95F0_0000E8CF5EB3_.wvu.Cols" localSheetId="4" hidden="1">#REF!</definedName>
    <definedName name="Z_C5885BF4_8E54_11D1_95F0_0000E8CF5EB3_.wvu.Cols" hidden="1">#REF!</definedName>
    <definedName name="Z_C5885BF5_8E54_11D1_95F0_0000E8CF5EB3_.wvu.Cols" localSheetId="9" hidden="1">#REF!</definedName>
    <definedName name="Z_C5885BF5_8E54_11D1_95F0_0000E8CF5EB3_.wvu.Cols" localSheetId="6" hidden="1">#REF!</definedName>
    <definedName name="Z_C5885BF5_8E54_11D1_95F0_0000E8CF5EB3_.wvu.Cols" localSheetId="5" hidden="1">#REF!</definedName>
    <definedName name="Z_C5885BF5_8E54_11D1_95F0_0000E8CF5EB3_.wvu.Cols" localSheetId="4" hidden="1">#REF!</definedName>
    <definedName name="Z_C5885BF5_8E54_11D1_95F0_0000E8CF5EB3_.wvu.Cols" hidden="1">#REF!</definedName>
    <definedName name="Z_C647E50C_6185_11D1_95EE_0000E8CF5EB3_.wvu.Cols" localSheetId="9" hidden="1">#REF!</definedName>
    <definedName name="Z_C647E50C_6185_11D1_95EE_0000E8CF5EB3_.wvu.Cols" localSheetId="6" hidden="1">#REF!</definedName>
    <definedName name="Z_C647E50C_6185_11D1_95EE_0000E8CF5EB3_.wvu.Cols" localSheetId="5" hidden="1">#REF!</definedName>
    <definedName name="Z_C647E50C_6185_11D1_95EE_0000E8CF5EB3_.wvu.Cols" localSheetId="4" hidden="1">#REF!</definedName>
    <definedName name="Z_C647E50C_6185_11D1_95EE_0000E8CF5EB3_.wvu.Cols" hidden="1">#REF!</definedName>
    <definedName name="Z_C647E50D_6185_11D1_95EE_0000E8CF5EB3_.wvu.Cols" localSheetId="9" hidden="1">#REF!</definedName>
    <definedName name="Z_C647E50D_6185_11D1_95EE_0000E8CF5EB3_.wvu.Cols" localSheetId="6" hidden="1">#REF!</definedName>
    <definedName name="Z_C647E50D_6185_11D1_95EE_0000E8CF5EB3_.wvu.Cols" localSheetId="5" hidden="1">#REF!</definedName>
    <definedName name="Z_C647E50D_6185_11D1_95EE_0000E8CF5EB3_.wvu.Cols" localSheetId="4" hidden="1">#REF!</definedName>
    <definedName name="Z_C647E50D_6185_11D1_95EE_0000E8CF5EB3_.wvu.Cols" hidden="1">#REF!</definedName>
    <definedName name="Z_C647E50E_6185_11D1_95EE_0000E8CF5EB3_.wvu.Cols" localSheetId="9" hidden="1">#REF!</definedName>
    <definedName name="Z_C647E50E_6185_11D1_95EE_0000E8CF5EB3_.wvu.Cols" localSheetId="6" hidden="1">#REF!</definedName>
    <definedName name="Z_C647E50E_6185_11D1_95EE_0000E8CF5EB3_.wvu.Cols" localSheetId="5" hidden="1">#REF!</definedName>
    <definedName name="Z_C647E50E_6185_11D1_95EE_0000E8CF5EB3_.wvu.Cols" localSheetId="4" hidden="1">#REF!</definedName>
    <definedName name="Z_C647E50E_6185_11D1_95EE_0000E8CF5EB3_.wvu.Cols" hidden="1">#REF!</definedName>
    <definedName name="Z_C647E50F_6185_11D1_95EE_0000E8CF5EB3_.wvu.Cols" localSheetId="9" hidden="1">#REF!</definedName>
    <definedName name="Z_C647E50F_6185_11D1_95EE_0000E8CF5EB3_.wvu.Cols" localSheetId="6" hidden="1">#REF!</definedName>
    <definedName name="Z_C647E50F_6185_11D1_95EE_0000E8CF5EB3_.wvu.Cols" localSheetId="5" hidden="1">#REF!</definedName>
    <definedName name="Z_C647E50F_6185_11D1_95EE_0000E8CF5EB3_.wvu.Cols" localSheetId="4" hidden="1">#REF!</definedName>
    <definedName name="Z_C647E50F_6185_11D1_95EE_0000E8CF5EB3_.wvu.Cols" hidden="1">#REF!</definedName>
    <definedName name="Z_C647E510_6185_11D1_95EE_0000E8CF5EB3_.wvu.Cols" localSheetId="9" hidden="1">#REF!</definedName>
    <definedName name="Z_C647E510_6185_11D1_95EE_0000E8CF5EB3_.wvu.Cols" localSheetId="6" hidden="1">#REF!</definedName>
    <definedName name="Z_C647E510_6185_11D1_95EE_0000E8CF5EB3_.wvu.Cols" localSheetId="5" hidden="1">#REF!</definedName>
    <definedName name="Z_C647E510_6185_11D1_95EE_0000E8CF5EB3_.wvu.Cols" localSheetId="4" hidden="1">#REF!</definedName>
    <definedName name="Z_C647E510_6185_11D1_95EE_0000E8CF5EB3_.wvu.Cols" hidden="1">#REF!</definedName>
    <definedName name="Z_C647E511_6185_11D1_95EE_0000E8CF5EB3_.wvu.Cols" localSheetId="9" hidden="1">#REF!</definedName>
    <definedName name="Z_C647E511_6185_11D1_95EE_0000E8CF5EB3_.wvu.Cols" localSheetId="6" hidden="1">#REF!</definedName>
    <definedName name="Z_C647E511_6185_11D1_95EE_0000E8CF5EB3_.wvu.Cols" localSheetId="5" hidden="1">#REF!</definedName>
    <definedName name="Z_C647E511_6185_11D1_95EE_0000E8CF5EB3_.wvu.Cols" localSheetId="4" hidden="1">#REF!</definedName>
    <definedName name="Z_C647E511_6185_11D1_95EE_0000E8CF5EB3_.wvu.Cols" hidden="1">#REF!</definedName>
    <definedName name="Z_C7AF9E84_6BD0_11D1_95EF_0000E8CF5EB3_.wvu.Cols" localSheetId="9" hidden="1">#REF!</definedName>
    <definedName name="Z_C7AF9E84_6BD0_11D1_95EF_0000E8CF5EB3_.wvu.Cols" localSheetId="6" hidden="1">#REF!</definedName>
    <definedName name="Z_C7AF9E84_6BD0_11D1_95EF_0000E8CF5EB3_.wvu.Cols" localSheetId="5" hidden="1">#REF!</definedName>
    <definedName name="Z_C7AF9E84_6BD0_11D1_95EF_0000E8CF5EB3_.wvu.Cols" localSheetId="4" hidden="1">#REF!</definedName>
    <definedName name="Z_C7AF9E84_6BD0_11D1_95EF_0000E8CF5EB3_.wvu.Cols" hidden="1">#REF!</definedName>
    <definedName name="Z_C7AF9E85_6BD0_11D1_95EF_0000E8CF5EB3_.wvu.Cols" localSheetId="9" hidden="1">#REF!</definedName>
    <definedName name="Z_C7AF9E85_6BD0_11D1_95EF_0000E8CF5EB3_.wvu.Cols" localSheetId="6" hidden="1">#REF!</definedName>
    <definedName name="Z_C7AF9E85_6BD0_11D1_95EF_0000E8CF5EB3_.wvu.Cols" localSheetId="5" hidden="1">#REF!</definedName>
    <definedName name="Z_C7AF9E85_6BD0_11D1_95EF_0000E8CF5EB3_.wvu.Cols" localSheetId="4" hidden="1">#REF!</definedName>
    <definedName name="Z_C7AF9E85_6BD0_11D1_95EF_0000E8CF5EB3_.wvu.Cols" hidden="1">#REF!</definedName>
    <definedName name="Z_C7AF9E86_6BD0_11D1_95EF_0000E8CF5EB3_.wvu.Cols" localSheetId="9" hidden="1">#REF!</definedName>
    <definedName name="Z_C7AF9E86_6BD0_11D1_95EF_0000E8CF5EB3_.wvu.Cols" localSheetId="6" hidden="1">#REF!</definedName>
    <definedName name="Z_C7AF9E86_6BD0_11D1_95EF_0000E8CF5EB3_.wvu.Cols" localSheetId="5" hidden="1">#REF!</definedName>
    <definedName name="Z_C7AF9E86_6BD0_11D1_95EF_0000E8CF5EB3_.wvu.Cols" localSheetId="4" hidden="1">#REF!</definedName>
    <definedName name="Z_C7AF9E86_6BD0_11D1_95EF_0000E8CF5EB3_.wvu.Cols" hidden="1">#REF!</definedName>
    <definedName name="Z_C7AF9E87_6BD0_11D1_95EF_0000E8CF5EB3_.wvu.Cols" localSheetId="9" hidden="1">#REF!</definedName>
    <definedName name="Z_C7AF9E87_6BD0_11D1_95EF_0000E8CF5EB3_.wvu.Cols" localSheetId="6" hidden="1">#REF!</definedName>
    <definedName name="Z_C7AF9E87_6BD0_11D1_95EF_0000E8CF5EB3_.wvu.Cols" localSheetId="5" hidden="1">#REF!</definedName>
    <definedName name="Z_C7AF9E87_6BD0_11D1_95EF_0000E8CF5EB3_.wvu.Cols" localSheetId="4" hidden="1">#REF!</definedName>
    <definedName name="Z_C7AF9E87_6BD0_11D1_95EF_0000E8CF5EB3_.wvu.Cols" hidden="1">#REF!</definedName>
    <definedName name="Z_C7AF9E88_6BD0_11D1_95EF_0000E8CF5EB3_.wvu.Cols" localSheetId="9" hidden="1">#REF!</definedName>
    <definedName name="Z_C7AF9E88_6BD0_11D1_95EF_0000E8CF5EB3_.wvu.Cols" localSheetId="6" hidden="1">#REF!</definedName>
    <definedName name="Z_C7AF9E88_6BD0_11D1_95EF_0000E8CF5EB3_.wvu.Cols" localSheetId="5" hidden="1">#REF!</definedName>
    <definedName name="Z_C7AF9E88_6BD0_11D1_95EF_0000E8CF5EB3_.wvu.Cols" localSheetId="4" hidden="1">#REF!</definedName>
    <definedName name="Z_C7AF9E88_6BD0_11D1_95EF_0000E8CF5EB3_.wvu.Cols" hidden="1">#REF!</definedName>
    <definedName name="Z_C7AF9E89_6BD0_11D1_95EF_0000E8CF5EB3_.wvu.Cols" localSheetId="9" hidden="1">#REF!</definedName>
    <definedName name="Z_C7AF9E89_6BD0_11D1_95EF_0000E8CF5EB3_.wvu.Cols" localSheetId="6" hidden="1">#REF!</definedName>
    <definedName name="Z_C7AF9E89_6BD0_11D1_95EF_0000E8CF5EB3_.wvu.Cols" localSheetId="5" hidden="1">#REF!</definedName>
    <definedName name="Z_C7AF9E89_6BD0_11D1_95EF_0000E8CF5EB3_.wvu.Cols" localSheetId="4" hidden="1">#REF!</definedName>
    <definedName name="Z_C7AF9E89_6BD0_11D1_95EF_0000E8CF5EB3_.wvu.Cols" hidden="1">#REF!</definedName>
    <definedName name="Z_C7D31B48_6CB0_11D1_95EF_0000E8CF5EB3_.wvu.Cols" localSheetId="9" hidden="1">#REF!</definedName>
    <definedName name="Z_C7D31B48_6CB0_11D1_95EF_0000E8CF5EB3_.wvu.Cols" localSheetId="6" hidden="1">#REF!</definedName>
    <definedName name="Z_C7D31B48_6CB0_11D1_95EF_0000E8CF5EB3_.wvu.Cols" localSheetId="5" hidden="1">#REF!</definedName>
    <definedName name="Z_C7D31B48_6CB0_11D1_95EF_0000E8CF5EB3_.wvu.Cols" localSheetId="4" hidden="1">#REF!</definedName>
    <definedName name="Z_C7D31B48_6CB0_11D1_95EF_0000E8CF5EB3_.wvu.Cols" hidden="1">#REF!</definedName>
    <definedName name="Z_C7D31B49_6CB0_11D1_95EF_0000E8CF5EB3_.wvu.Cols" localSheetId="9" hidden="1">#REF!</definedName>
    <definedName name="Z_C7D31B49_6CB0_11D1_95EF_0000E8CF5EB3_.wvu.Cols" localSheetId="6" hidden="1">#REF!</definedName>
    <definedName name="Z_C7D31B49_6CB0_11D1_95EF_0000E8CF5EB3_.wvu.Cols" localSheetId="5" hidden="1">#REF!</definedName>
    <definedName name="Z_C7D31B49_6CB0_11D1_95EF_0000E8CF5EB3_.wvu.Cols" localSheetId="4" hidden="1">#REF!</definedName>
    <definedName name="Z_C7D31B49_6CB0_11D1_95EF_0000E8CF5EB3_.wvu.Cols" hidden="1">#REF!</definedName>
    <definedName name="Z_C7D31B4A_6CB0_11D1_95EF_0000E8CF5EB3_.wvu.Cols" localSheetId="9" hidden="1">#REF!</definedName>
    <definedName name="Z_C7D31B4A_6CB0_11D1_95EF_0000E8CF5EB3_.wvu.Cols" localSheetId="6" hidden="1">#REF!</definedName>
    <definedName name="Z_C7D31B4A_6CB0_11D1_95EF_0000E8CF5EB3_.wvu.Cols" localSheetId="5" hidden="1">#REF!</definedName>
    <definedName name="Z_C7D31B4A_6CB0_11D1_95EF_0000E8CF5EB3_.wvu.Cols" localSheetId="4" hidden="1">#REF!</definedName>
    <definedName name="Z_C7D31B4A_6CB0_11D1_95EF_0000E8CF5EB3_.wvu.Cols" hidden="1">#REF!</definedName>
    <definedName name="Z_C7D31B4B_6CB0_11D1_95EF_0000E8CF5EB3_.wvu.Cols" localSheetId="9" hidden="1">#REF!</definedName>
    <definedName name="Z_C7D31B4B_6CB0_11D1_95EF_0000E8CF5EB3_.wvu.Cols" localSheetId="6" hidden="1">#REF!</definedName>
    <definedName name="Z_C7D31B4B_6CB0_11D1_95EF_0000E8CF5EB3_.wvu.Cols" localSheetId="5" hidden="1">#REF!</definedName>
    <definedName name="Z_C7D31B4B_6CB0_11D1_95EF_0000E8CF5EB3_.wvu.Cols" localSheetId="4" hidden="1">#REF!</definedName>
    <definedName name="Z_C7D31B4B_6CB0_11D1_95EF_0000E8CF5EB3_.wvu.Cols" hidden="1">#REF!</definedName>
    <definedName name="Z_C7D31B4C_6CB0_11D1_95EF_0000E8CF5EB3_.wvu.Cols" localSheetId="9" hidden="1">#REF!</definedName>
    <definedName name="Z_C7D31B4C_6CB0_11D1_95EF_0000E8CF5EB3_.wvu.Cols" localSheetId="6" hidden="1">#REF!</definedName>
    <definedName name="Z_C7D31B4C_6CB0_11D1_95EF_0000E8CF5EB3_.wvu.Cols" localSheetId="5" hidden="1">#REF!</definedName>
    <definedName name="Z_C7D31B4C_6CB0_11D1_95EF_0000E8CF5EB3_.wvu.Cols" localSheetId="4" hidden="1">#REF!</definedName>
    <definedName name="Z_C7D31B4C_6CB0_11D1_95EF_0000E8CF5EB3_.wvu.Cols" hidden="1">#REF!</definedName>
    <definedName name="Z_C7D31B4D_6CB0_11D1_95EF_0000E8CF5EB3_.wvu.Cols" localSheetId="9" hidden="1">#REF!</definedName>
    <definedName name="Z_C7D31B4D_6CB0_11D1_95EF_0000E8CF5EB3_.wvu.Cols" localSheetId="6" hidden="1">#REF!</definedName>
    <definedName name="Z_C7D31B4D_6CB0_11D1_95EF_0000E8CF5EB3_.wvu.Cols" localSheetId="5" hidden="1">#REF!</definedName>
    <definedName name="Z_C7D31B4D_6CB0_11D1_95EF_0000E8CF5EB3_.wvu.Cols" localSheetId="4" hidden="1">#REF!</definedName>
    <definedName name="Z_C7D31B4D_6CB0_11D1_95EF_0000E8CF5EB3_.wvu.Cols" hidden="1">#REF!</definedName>
    <definedName name="Z_CCF8952C_C87F_11D1_95F0_0000E8CF5EB3_.wvu.Cols" localSheetId="9" hidden="1">#REF!,#REF!,#REF!</definedName>
    <definedName name="Z_CCF8952C_C87F_11D1_95F0_0000E8CF5EB3_.wvu.Cols" localSheetId="14" hidden="1">#REF!,#REF!,#REF!</definedName>
    <definedName name="Z_CCF8952C_C87F_11D1_95F0_0000E8CF5EB3_.wvu.Cols" localSheetId="6" hidden="1">#REF!,#REF!,#REF!</definedName>
    <definedName name="Z_CCF8952C_C87F_11D1_95F0_0000E8CF5EB3_.wvu.Cols" localSheetId="5" hidden="1">#REF!,#REF!,#REF!</definedName>
    <definedName name="Z_CCF8952C_C87F_11D1_95F0_0000E8CF5EB3_.wvu.Cols" localSheetId="4" hidden="1">#REF!,#REF!,#REF!</definedName>
    <definedName name="Z_CCF8952C_C87F_11D1_95F0_0000E8CF5EB3_.wvu.Cols" hidden="1">#REF!,#REF!,#REF!</definedName>
    <definedName name="Z_CCF8952D_C87F_11D1_95F0_0000E8CF5EB3_.wvu.Cols" localSheetId="9" hidden="1">#REF!,#REF!,#REF!</definedName>
    <definedName name="Z_CCF8952D_C87F_11D1_95F0_0000E8CF5EB3_.wvu.Cols" localSheetId="14" hidden="1">#REF!,#REF!,#REF!</definedName>
    <definedName name="Z_CCF8952D_C87F_11D1_95F0_0000E8CF5EB3_.wvu.Cols" localSheetId="6" hidden="1">#REF!,#REF!,#REF!</definedName>
    <definedName name="Z_CCF8952D_C87F_11D1_95F0_0000E8CF5EB3_.wvu.Cols" localSheetId="5" hidden="1">#REF!,#REF!,#REF!</definedName>
    <definedName name="Z_CCF8952D_C87F_11D1_95F0_0000E8CF5EB3_.wvu.Cols" localSheetId="4" hidden="1">#REF!,#REF!,#REF!</definedName>
    <definedName name="Z_CCF8952D_C87F_11D1_95F0_0000E8CF5EB3_.wvu.Cols" hidden="1">#REF!,#REF!,#REF!</definedName>
    <definedName name="Z_CD2CD206_E586_11D1_95F1_0000E8CF5EB3_.wvu.Cols" localSheetId="9" hidden="1">#REF!</definedName>
    <definedName name="Z_CD2CD206_E586_11D1_95F1_0000E8CF5EB3_.wvu.Cols" localSheetId="14" hidden="1">#REF!</definedName>
    <definedName name="Z_CD2CD206_E586_11D1_95F1_0000E8CF5EB3_.wvu.Cols" localSheetId="6" hidden="1">#REF!</definedName>
    <definedName name="Z_CD2CD206_E586_11D1_95F1_0000E8CF5EB3_.wvu.Cols" localSheetId="5" hidden="1">#REF!</definedName>
    <definedName name="Z_CD2CD206_E586_11D1_95F1_0000E8CF5EB3_.wvu.Cols" localSheetId="4" hidden="1">#REF!</definedName>
    <definedName name="Z_CD2CD206_E586_11D1_95F1_0000E8CF5EB3_.wvu.Cols" hidden="1">#REF!</definedName>
    <definedName name="Z_CD2CD208_E586_11D1_95F1_0000E8CF5EB3_.wvu.Cols" localSheetId="9" hidden="1">#REF!</definedName>
    <definedName name="Z_CD2CD208_E586_11D1_95F1_0000E8CF5EB3_.wvu.Cols" localSheetId="14" hidden="1">#REF!</definedName>
    <definedName name="Z_CD2CD208_E586_11D1_95F1_0000E8CF5EB3_.wvu.Cols" localSheetId="6" hidden="1">#REF!</definedName>
    <definedName name="Z_CD2CD208_E586_11D1_95F1_0000E8CF5EB3_.wvu.Cols" localSheetId="5" hidden="1">#REF!</definedName>
    <definedName name="Z_CD2CD208_E586_11D1_95F1_0000E8CF5EB3_.wvu.Cols" localSheetId="4" hidden="1">#REF!</definedName>
    <definedName name="Z_CD2CD208_E586_11D1_95F1_0000E8CF5EB3_.wvu.Cols" hidden="1">#REF!</definedName>
    <definedName name="Z_CD2CD284_E586_11D1_95F1_0000E8CF5EB3_.wvu.Cols" localSheetId="9" hidden="1">#REF!</definedName>
    <definedName name="Z_CD2CD284_E586_11D1_95F1_0000E8CF5EB3_.wvu.Cols" localSheetId="14" hidden="1">#REF!</definedName>
    <definedName name="Z_CD2CD284_E586_11D1_95F1_0000E8CF5EB3_.wvu.Cols" localSheetId="6" hidden="1">#REF!</definedName>
    <definedName name="Z_CD2CD284_E586_11D1_95F1_0000E8CF5EB3_.wvu.Cols" localSheetId="5" hidden="1">#REF!</definedName>
    <definedName name="Z_CD2CD284_E586_11D1_95F1_0000E8CF5EB3_.wvu.Cols" localSheetId="4" hidden="1">#REF!</definedName>
    <definedName name="Z_CD2CD284_E586_11D1_95F1_0000E8CF5EB3_.wvu.Cols" hidden="1">#REF!</definedName>
    <definedName name="Z_CD2CD286_E586_11D1_95F1_0000E8CF5EB3_.wvu.Cols" localSheetId="9" hidden="1">#REF!</definedName>
    <definedName name="Z_CD2CD286_E586_11D1_95F1_0000E8CF5EB3_.wvu.Cols" localSheetId="6" hidden="1">#REF!</definedName>
    <definedName name="Z_CD2CD286_E586_11D1_95F1_0000E8CF5EB3_.wvu.Cols" localSheetId="5" hidden="1">#REF!</definedName>
    <definedName name="Z_CD2CD286_E586_11D1_95F1_0000E8CF5EB3_.wvu.Cols" localSheetId="4" hidden="1">#REF!</definedName>
    <definedName name="Z_CD2CD286_E586_11D1_95F1_0000E8CF5EB3_.wvu.Cols" hidden="1">#REF!</definedName>
    <definedName name="Z_CDA3734B_BD8B_11D1_95F0_0000E8CF5EB3_.wvu.Cols" localSheetId="9" hidden="1">#REF!</definedName>
    <definedName name="Z_CDA3734B_BD8B_11D1_95F0_0000E8CF5EB3_.wvu.Cols" localSheetId="6" hidden="1">#REF!</definedName>
    <definedName name="Z_CDA3734B_BD8B_11D1_95F0_0000E8CF5EB3_.wvu.Cols" localSheetId="5" hidden="1">#REF!</definedName>
    <definedName name="Z_CDA3734B_BD8B_11D1_95F0_0000E8CF5EB3_.wvu.Cols" localSheetId="4" hidden="1">#REF!</definedName>
    <definedName name="Z_CDA3734B_BD8B_11D1_95F0_0000E8CF5EB3_.wvu.Cols" hidden="1">#REF!</definedName>
    <definedName name="Z_CDA3734C_BD8B_11D1_95F0_0000E8CF5EB3_.wvu.Cols" localSheetId="9" hidden="1">#REF!</definedName>
    <definedName name="Z_CDA3734C_BD8B_11D1_95F0_0000E8CF5EB3_.wvu.Cols" localSheetId="6" hidden="1">#REF!</definedName>
    <definedName name="Z_CDA3734C_BD8B_11D1_95F0_0000E8CF5EB3_.wvu.Cols" localSheetId="5" hidden="1">#REF!</definedName>
    <definedName name="Z_CDA3734C_BD8B_11D1_95F0_0000E8CF5EB3_.wvu.Cols" localSheetId="4" hidden="1">#REF!</definedName>
    <definedName name="Z_CDA3734C_BD8B_11D1_95F0_0000E8CF5EB3_.wvu.Cols" hidden="1">#REF!</definedName>
    <definedName name="Z_D1A89944_76E9_11D1_95EF_0000E8CF5EB3_.wvu.Cols" localSheetId="9" hidden="1">#REF!</definedName>
    <definedName name="Z_D1A89944_76E9_11D1_95EF_0000E8CF5EB3_.wvu.Cols" localSheetId="6" hidden="1">#REF!</definedName>
    <definedName name="Z_D1A89944_76E9_11D1_95EF_0000E8CF5EB3_.wvu.Cols" localSheetId="5" hidden="1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9" hidden="1">#REF!</definedName>
    <definedName name="Z_D1A89945_76E9_11D1_95EF_0000E8CF5EB3_.wvu.Cols" localSheetId="6" hidden="1">#REF!</definedName>
    <definedName name="Z_D1A89945_76E9_11D1_95EF_0000E8CF5EB3_.wvu.Cols" localSheetId="5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localSheetId="9" hidden="1">#REF!</definedName>
    <definedName name="Z_D1A89946_76E9_11D1_95EF_0000E8CF5EB3_.wvu.Cols" localSheetId="6" hidden="1">#REF!</definedName>
    <definedName name="Z_D1A89946_76E9_11D1_95EF_0000E8CF5EB3_.wvu.Cols" localSheetId="5" hidden="1">#REF!</definedName>
    <definedName name="Z_D1A89946_76E9_11D1_95EF_0000E8CF5EB3_.wvu.Cols" localSheetId="4" hidden="1">#REF!</definedName>
    <definedName name="Z_D1A89946_76E9_11D1_95EF_0000E8CF5EB3_.wvu.Cols" hidden="1">#REF!</definedName>
    <definedName name="Z_D1A89947_76E9_11D1_95EF_0000E8CF5EB3_.wvu.Cols" localSheetId="9" hidden="1">#REF!</definedName>
    <definedName name="Z_D1A89947_76E9_11D1_95EF_0000E8CF5EB3_.wvu.Cols" localSheetId="6" hidden="1">#REF!</definedName>
    <definedName name="Z_D1A89947_76E9_11D1_95EF_0000E8CF5EB3_.wvu.Cols" localSheetId="5" hidden="1">#REF!</definedName>
    <definedName name="Z_D1A89947_76E9_11D1_95EF_0000E8CF5EB3_.wvu.Cols" localSheetId="4" hidden="1">#REF!</definedName>
    <definedName name="Z_D1A89947_76E9_11D1_95EF_0000E8CF5EB3_.wvu.Cols" hidden="1">#REF!</definedName>
    <definedName name="Z_D1A89948_76E9_11D1_95EF_0000E8CF5EB3_.wvu.Cols" localSheetId="9" hidden="1">#REF!</definedName>
    <definedName name="Z_D1A89948_76E9_11D1_95EF_0000E8CF5EB3_.wvu.Cols" localSheetId="6" hidden="1">#REF!</definedName>
    <definedName name="Z_D1A89948_76E9_11D1_95EF_0000E8CF5EB3_.wvu.Cols" localSheetId="5" hidden="1">#REF!</definedName>
    <definedName name="Z_D1A89948_76E9_11D1_95EF_0000E8CF5EB3_.wvu.Cols" localSheetId="4" hidden="1">#REF!</definedName>
    <definedName name="Z_D1A89948_76E9_11D1_95EF_0000E8CF5EB3_.wvu.Cols" hidden="1">#REF!</definedName>
    <definedName name="Z_D1A89949_76E9_11D1_95EF_0000E8CF5EB3_.wvu.Cols" localSheetId="9" hidden="1">#REF!</definedName>
    <definedName name="Z_D1A89949_76E9_11D1_95EF_0000E8CF5EB3_.wvu.Cols" localSheetId="6" hidden="1">#REF!</definedName>
    <definedName name="Z_D1A89949_76E9_11D1_95EF_0000E8CF5EB3_.wvu.Cols" localSheetId="5" hidden="1">#REF!</definedName>
    <definedName name="Z_D1A89949_76E9_11D1_95EF_0000E8CF5EB3_.wvu.Cols" localSheetId="4" hidden="1">#REF!</definedName>
    <definedName name="Z_D1A89949_76E9_11D1_95EF_0000E8CF5EB3_.wvu.Cols" hidden="1">#REF!</definedName>
    <definedName name="Z_D2A792BE_97BF_11D1_95F0_0000E8CF5EB3_.wvu.PrintArea" localSheetId="9" hidden="1">#REF!</definedName>
    <definedName name="Z_D2A792BE_97BF_11D1_95F0_0000E8CF5EB3_.wvu.PrintArea" localSheetId="6" hidden="1">#REF!</definedName>
    <definedName name="Z_D2A792BE_97BF_11D1_95F0_0000E8CF5EB3_.wvu.PrintArea" localSheetId="5" hidden="1">#REF!</definedName>
    <definedName name="Z_D2A792BE_97BF_11D1_95F0_0000E8CF5EB3_.wvu.PrintArea" localSheetId="4" hidden="1">#REF!</definedName>
    <definedName name="Z_D2A792BE_97BF_11D1_95F0_0000E8CF5EB3_.wvu.PrintArea" hidden="1">#REF!</definedName>
    <definedName name="Z_D4F4ECEB_72C5_11D1_95EF_0000E8CF5EB3_.wvu.Cols" localSheetId="9" hidden="1">#REF!</definedName>
    <definedName name="Z_D4F4ECEB_72C5_11D1_95EF_0000E8CF5EB3_.wvu.Cols" localSheetId="6" hidden="1">#REF!</definedName>
    <definedName name="Z_D4F4ECEB_72C5_11D1_95EF_0000E8CF5EB3_.wvu.Cols" localSheetId="5" hidden="1">#REF!</definedName>
    <definedName name="Z_D4F4ECEB_72C5_11D1_95EF_0000E8CF5EB3_.wvu.Cols" localSheetId="4" hidden="1">#REF!</definedName>
    <definedName name="Z_D4F4ECEB_72C5_11D1_95EF_0000E8CF5EB3_.wvu.Cols" hidden="1">#REF!</definedName>
    <definedName name="Z_D4F4ECEC_72C5_11D1_95EF_0000E8CF5EB3_.wvu.Cols" localSheetId="9" hidden="1">#REF!</definedName>
    <definedName name="Z_D4F4ECEC_72C5_11D1_95EF_0000E8CF5EB3_.wvu.Cols" localSheetId="6" hidden="1">#REF!</definedName>
    <definedName name="Z_D4F4ECEC_72C5_11D1_95EF_0000E8CF5EB3_.wvu.Cols" localSheetId="5" hidden="1">#REF!</definedName>
    <definedName name="Z_D4F4ECEC_72C5_11D1_95EF_0000E8CF5EB3_.wvu.Cols" localSheetId="4" hidden="1">#REF!</definedName>
    <definedName name="Z_D4F4ECEC_72C5_11D1_95EF_0000E8CF5EB3_.wvu.Cols" hidden="1">#REF!</definedName>
    <definedName name="Z_D4F4ECED_72C5_11D1_95EF_0000E8CF5EB3_.wvu.Cols" localSheetId="9" hidden="1">#REF!</definedName>
    <definedName name="Z_D4F4ECED_72C5_11D1_95EF_0000E8CF5EB3_.wvu.Cols" localSheetId="6" hidden="1">#REF!</definedName>
    <definedName name="Z_D4F4ECED_72C5_11D1_95EF_0000E8CF5EB3_.wvu.Cols" localSheetId="5" hidden="1">#REF!</definedName>
    <definedName name="Z_D4F4ECED_72C5_11D1_95EF_0000E8CF5EB3_.wvu.Cols" localSheetId="4" hidden="1">#REF!</definedName>
    <definedName name="Z_D4F4ECED_72C5_11D1_95EF_0000E8CF5EB3_.wvu.Cols" hidden="1">#REF!</definedName>
    <definedName name="Z_D4F4ECEE_72C5_11D1_95EF_0000E8CF5EB3_.wvu.Cols" localSheetId="9" hidden="1">#REF!</definedName>
    <definedName name="Z_D4F4ECEE_72C5_11D1_95EF_0000E8CF5EB3_.wvu.Cols" localSheetId="6" hidden="1">#REF!</definedName>
    <definedName name="Z_D4F4ECEE_72C5_11D1_95EF_0000E8CF5EB3_.wvu.Cols" localSheetId="5" hidden="1">#REF!</definedName>
    <definedName name="Z_D4F4ECEE_72C5_11D1_95EF_0000E8CF5EB3_.wvu.Cols" localSheetId="4" hidden="1">#REF!</definedName>
    <definedName name="Z_D4F4ECEE_72C5_11D1_95EF_0000E8CF5EB3_.wvu.Cols" hidden="1">#REF!</definedName>
    <definedName name="Z_D4F4ECEF_72C5_11D1_95EF_0000E8CF5EB3_.wvu.Cols" localSheetId="9" hidden="1">#REF!</definedName>
    <definedName name="Z_D4F4ECEF_72C5_11D1_95EF_0000E8CF5EB3_.wvu.Cols" localSheetId="6" hidden="1">#REF!</definedName>
    <definedName name="Z_D4F4ECEF_72C5_11D1_95EF_0000E8CF5EB3_.wvu.Cols" localSheetId="5" hidden="1">#REF!</definedName>
    <definedName name="Z_D4F4ECEF_72C5_11D1_95EF_0000E8CF5EB3_.wvu.Cols" localSheetId="4" hidden="1">#REF!</definedName>
    <definedName name="Z_D4F4ECEF_72C5_11D1_95EF_0000E8CF5EB3_.wvu.Cols" hidden="1">#REF!</definedName>
    <definedName name="Z_D4F4ECF0_72C5_11D1_95EF_0000E8CF5EB3_.wvu.Cols" localSheetId="9" hidden="1">#REF!</definedName>
    <definedName name="Z_D4F4ECF0_72C5_11D1_95EF_0000E8CF5EB3_.wvu.Cols" localSheetId="6" hidden="1">#REF!</definedName>
    <definedName name="Z_D4F4ECF0_72C5_11D1_95EF_0000E8CF5EB3_.wvu.Cols" localSheetId="5" hidden="1">#REF!</definedName>
    <definedName name="Z_D4F4ECF0_72C5_11D1_95EF_0000E8CF5EB3_.wvu.Cols" localSheetId="4" hidden="1">#REF!</definedName>
    <definedName name="Z_D4F4ECF0_72C5_11D1_95EF_0000E8CF5EB3_.wvu.Cols" hidden="1">#REF!</definedName>
    <definedName name="Z_DCAFEA5A_5F25_11D1_95EE_0000E8CF5EB3_.wvu.Cols" localSheetId="9" hidden="1">#REF!</definedName>
    <definedName name="Z_DCAFEA5A_5F25_11D1_95EE_0000E8CF5EB3_.wvu.Cols" localSheetId="6" hidden="1">#REF!</definedName>
    <definedName name="Z_DCAFEA5A_5F25_11D1_95EE_0000E8CF5EB3_.wvu.Cols" localSheetId="5" hidden="1">#REF!</definedName>
    <definedName name="Z_DCAFEA5A_5F25_11D1_95EE_0000E8CF5EB3_.wvu.Cols" localSheetId="4" hidden="1">#REF!</definedName>
    <definedName name="Z_DCAFEA5A_5F25_11D1_95EE_0000E8CF5EB3_.wvu.Cols" hidden="1">#REF!</definedName>
    <definedName name="Z_DCAFEA5B_5F25_11D1_95EE_0000E8CF5EB3_.wvu.Cols" localSheetId="9" hidden="1">#REF!</definedName>
    <definedName name="Z_DCAFEA5B_5F25_11D1_95EE_0000E8CF5EB3_.wvu.Cols" localSheetId="6" hidden="1">#REF!</definedName>
    <definedName name="Z_DCAFEA5B_5F25_11D1_95EE_0000E8CF5EB3_.wvu.Cols" localSheetId="5" hidden="1">#REF!</definedName>
    <definedName name="Z_DCAFEA5B_5F25_11D1_95EE_0000E8CF5EB3_.wvu.Cols" localSheetId="4" hidden="1">#REF!</definedName>
    <definedName name="Z_DCAFEA5B_5F25_11D1_95EE_0000E8CF5EB3_.wvu.Cols" hidden="1">#REF!</definedName>
    <definedName name="Z_DCAFEA5C_5F25_11D1_95EE_0000E8CF5EB3_.wvu.Cols" localSheetId="9" hidden="1">#REF!</definedName>
    <definedName name="Z_DCAFEA5C_5F25_11D1_95EE_0000E8CF5EB3_.wvu.Cols" localSheetId="6" hidden="1">#REF!</definedName>
    <definedName name="Z_DCAFEA5C_5F25_11D1_95EE_0000E8CF5EB3_.wvu.Cols" localSheetId="5" hidden="1">#REF!</definedName>
    <definedName name="Z_DCAFEA5C_5F25_11D1_95EE_0000E8CF5EB3_.wvu.Cols" localSheetId="4" hidden="1">#REF!</definedName>
    <definedName name="Z_DCAFEA5C_5F25_11D1_95EE_0000E8CF5EB3_.wvu.Cols" hidden="1">#REF!</definedName>
    <definedName name="Z_DCAFEA5D_5F25_11D1_95EE_0000E8CF5EB3_.wvu.Cols" localSheetId="9" hidden="1">#REF!</definedName>
    <definedName name="Z_DCAFEA5D_5F25_11D1_95EE_0000E8CF5EB3_.wvu.Cols" localSheetId="6" hidden="1">#REF!</definedName>
    <definedName name="Z_DCAFEA5D_5F25_11D1_95EE_0000E8CF5EB3_.wvu.Cols" localSheetId="5" hidden="1">#REF!</definedName>
    <definedName name="Z_DCAFEA5D_5F25_11D1_95EE_0000E8CF5EB3_.wvu.Cols" localSheetId="4" hidden="1">#REF!</definedName>
    <definedName name="Z_DCAFEA5D_5F25_11D1_95EE_0000E8CF5EB3_.wvu.Cols" hidden="1">#REF!</definedName>
    <definedName name="Z_DCAFEA5E_5F25_11D1_95EE_0000E8CF5EB3_.wvu.Cols" localSheetId="9" hidden="1">#REF!</definedName>
    <definedName name="Z_DCAFEA5E_5F25_11D1_95EE_0000E8CF5EB3_.wvu.Cols" localSheetId="6" hidden="1">#REF!</definedName>
    <definedName name="Z_DCAFEA5E_5F25_11D1_95EE_0000E8CF5EB3_.wvu.Cols" localSheetId="5" hidden="1">#REF!</definedName>
    <definedName name="Z_DCAFEA5E_5F25_11D1_95EE_0000E8CF5EB3_.wvu.Cols" localSheetId="4" hidden="1">#REF!</definedName>
    <definedName name="Z_DCAFEA5E_5F25_11D1_95EE_0000E8CF5EB3_.wvu.Cols" hidden="1">#REF!</definedName>
    <definedName name="Z_DCAFEA5F_5F25_11D1_95EE_0000E8CF5EB3_.wvu.Cols" localSheetId="9" hidden="1">#REF!</definedName>
    <definedName name="Z_DCAFEA5F_5F25_11D1_95EE_0000E8CF5EB3_.wvu.Cols" localSheetId="6" hidden="1">#REF!</definedName>
    <definedName name="Z_DCAFEA5F_5F25_11D1_95EE_0000E8CF5EB3_.wvu.Cols" localSheetId="5" hidden="1">#REF!</definedName>
    <definedName name="Z_DCAFEA5F_5F25_11D1_95EE_0000E8CF5EB3_.wvu.Cols" localSheetId="4" hidden="1">#REF!</definedName>
    <definedName name="Z_DCAFEA5F_5F25_11D1_95EE_0000E8CF5EB3_.wvu.Cols" hidden="1">#REF!</definedName>
    <definedName name="Z_DF1123AA_C3BE_11D1_90EF_0000E8CF30B3_.wvu.Cols" localSheetId="9" hidden="1">#REF!,#REF!,#REF!</definedName>
    <definedName name="Z_DF1123AA_C3BE_11D1_90EF_0000E8CF30B3_.wvu.Cols" localSheetId="14" hidden="1">#REF!,#REF!,#REF!</definedName>
    <definedName name="Z_DF1123AA_C3BE_11D1_90EF_0000E8CF30B3_.wvu.Cols" localSheetId="6" hidden="1">#REF!,#REF!,#REF!</definedName>
    <definedName name="Z_DF1123AA_C3BE_11D1_90EF_0000E8CF30B3_.wvu.Cols" localSheetId="5" hidden="1">#REF!,#REF!,#REF!</definedName>
    <definedName name="Z_DF1123AA_C3BE_11D1_90EF_0000E8CF30B3_.wvu.Cols" localSheetId="4" hidden="1">#REF!,#REF!,#REF!</definedName>
    <definedName name="Z_DF1123AA_C3BE_11D1_90EF_0000E8CF30B3_.wvu.Cols" hidden="1">#REF!,#REF!,#REF!</definedName>
    <definedName name="Z_DF1123AB_C3BE_11D1_90EF_0000E8CF30B3_.wvu.Cols" localSheetId="9" hidden="1">#REF!,#REF!,#REF!</definedName>
    <definedName name="Z_DF1123AB_C3BE_11D1_90EF_0000E8CF30B3_.wvu.Cols" localSheetId="14" hidden="1">#REF!,#REF!,#REF!</definedName>
    <definedName name="Z_DF1123AB_C3BE_11D1_90EF_0000E8CF30B3_.wvu.Cols" localSheetId="6" hidden="1">#REF!,#REF!,#REF!</definedName>
    <definedName name="Z_DF1123AB_C3BE_11D1_90EF_0000E8CF30B3_.wvu.Cols" localSheetId="5" hidden="1">#REF!,#REF!,#REF!</definedName>
    <definedName name="Z_DF1123AB_C3BE_11D1_90EF_0000E8CF30B3_.wvu.Cols" localSheetId="4" hidden="1">#REF!,#REF!,#REF!</definedName>
    <definedName name="Z_DF1123AB_C3BE_11D1_90EF_0000E8CF30B3_.wvu.Cols" hidden="1">#REF!,#REF!,#REF!</definedName>
    <definedName name="Z_E2BB55AF_CFA0_11D1_95F0_0000E8CF5EB3_.wvu.Cols" localSheetId="9" hidden="1">#REF!,#REF!</definedName>
    <definedName name="Z_E2BB55AF_CFA0_11D1_95F0_0000E8CF5EB3_.wvu.Cols" localSheetId="14" hidden="1">#REF!,#REF!</definedName>
    <definedName name="Z_E2BB55AF_CFA0_11D1_95F0_0000E8CF5EB3_.wvu.Cols" localSheetId="6" hidden="1">#REF!,#REF!</definedName>
    <definedName name="Z_E2BB55AF_CFA0_11D1_95F0_0000E8CF5EB3_.wvu.Cols" localSheetId="5" hidden="1">#REF!,#REF!</definedName>
    <definedName name="Z_E2BB55AF_CFA0_11D1_95F0_0000E8CF5EB3_.wvu.Cols" localSheetId="4" hidden="1">#REF!,#REF!</definedName>
    <definedName name="Z_E2BB55AF_CFA0_11D1_95F0_0000E8CF5EB3_.wvu.Cols" hidden="1">#REF!,#REF!</definedName>
    <definedName name="Z_E2BB55B0_CFA0_11D1_95F0_0000E8CF5EB3_.wvu.Cols" localSheetId="9" hidden="1">#REF!,#REF!</definedName>
    <definedName name="Z_E2BB55B0_CFA0_11D1_95F0_0000E8CF5EB3_.wvu.Cols" localSheetId="14" hidden="1">#REF!,#REF!</definedName>
    <definedName name="Z_E2BB55B0_CFA0_11D1_95F0_0000E8CF5EB3_.wvu.Cols" localSheetId="6" hidden="1">#REF!,#REF!</definedName>
    <definedName name="Z_E2BB55B0_CFA0_11D1_95F0_0000E8CF5EB3_.wvu.Cols" localSheetId="5" hidden="1">#REF!,#REF!</definedName>
    <definedName name="Z_E2BB55B0_CFA0_11D1_95F0_0000E8CF5EB3_.wvu.Cols" localSheetId="4" hidden="1">#REF!,#REF!</definedName>
    <definedName name="Z_E2BB55B0_CFA0_11D1_95F0_0000E8CF5EB3_.wvu.Cols" hidden="1">#REF!,#REF!</definedName>
    <definedName name="Z_E4793014_6278_11D1_95EE_0000E8CF5EB3_.wvu.Cols" localSheetId="9" hidden="1">#REF!</definedName>
    <definedName name="Z_E4793014_6278_11D1_95EE_0000E8CF5EB3_.wvu.Cols" localSheetId="14" hidden="1">#REF!</definedName>
    <definedName name="Z_E4793014_6278_11D1_95EE_0000E8CF5EB3_.wvu.Cols" localSheetId="6" hidden="1">#REF!</definedName>
    <definedName name="Z_E4793014_6278_11D1_95EE_0000E8CF5EB3_.wvu.Cols" localSheetId="5" hidden="1">#REF!</definedName>
    <definedName name="Z_E4793014_6278_11D1_95EE_0000E8CF5EB3_.wvu.Cols" localSheetId="4" hidden="1">#REF!</definedName>
    <definedName name="Z_E4793014_6278_11D1_95EE_0000E8CF5EB3_.wvu.Cols" hidden="1">#REF!</definedName>
    <definedName name="Z_E4793015_6278_11D1_95EE_0000E8CF5EB3_.wvu.Cols" localSheetId="9" hidden="1">#REF!</definedName>
    <definedName name="Z_E4793015_6278_11D1_95EE_0000E8CF5EB3_.wvu.Cols" localSheetId="14" hidden="1">#REF!</definedName>
    <definedName name="Z_E4793015_6278_11D1_95EE_0000E8CF5EB3_.wvu.Cols" localSheetId="6" hidden="1">#REF!</definedName>
    <definedName name="Z_E4793015_6278_11D1_95EE_0000E8CF5EB3_.wvu.Cols" localSheetId="5" hidden="1">#REF!</definedName>
    <definedName name="Z_E4793015_6278_11D1_95EE_0000E8CF5EB3_.wvu.Cols" localSheetId="4" hidden="1">#REF!</definedName>
    <definedName name="Z_E4793015_6278_11D1_95EE_0000E8CF5EB3_.wvu.Cols" hidden="1">#REF!</definedName>
    <definedName name="Z_E4793016_6278_11D1_95EE_0000E8CF5EB3_.wvu.Cols" localSheetId="9" hidden="1">#REF!</definedName>
    <definedName name="Z_E4793016_6278_11D1_95EE_0000E8CF5EB3_.wvu.Cols" localSheetId="14" hidden="1">#REF!</definedName>
    <definedName name="Z_E4793016_6278_11D1_95EE_0000E8CF5EB3_.wvu.Cols" localSheetId="6" hidden="1">#REF!</definedName>
    <definedName name="Z_E4793016_6278_11D1_95EE_0000E8CF5EB3_.wvu.Cols" localSheetId="5" hidden="1">#REF!</definedName>
    <definedName name="Z_E4793016_6278_11D1_95EE_0000E8CF5EB3_.wvu.Cols" localSheetId="4" hidden="1">#REF!</definedName>
    <definedName name="Z_E4793016_6278_11D1_95EE_0000E8CF5EB3_.wvu.Cols" hidden="1">#REF!</definedName>
    <definedName name="Z_E4793017_6278_11D1_95EE_0000E8CF5EB3_.wvu.Cols" localSheetId="9" hidden="1">#REF!</definedName>
    <definedName name="Z_E4793017_6278_11D1_95EE_0000E8CF5EB3_.wvu.Cols" localSheetId="6" hidden="1">#REF!</definedName>
    <definedName name="Z_E4793017_6278_11D1_95EE_0000E8CF5EB3_.wvu.Cols" localSheetId="5" hidden="1">#REF!</definedName>
    <definedName name="Z_E4793017_6278_11D1_95EE_0000E8CF5EB3_.wvu.Cols" localSheetId="4" hidden="1">#REF!</definedName>
    <definedName name="Z_E4793017_6278_11D1_95EE_0000E8CF5EB3_.wvu.Cols" hidden="1">#REF!</definedName>
    <definedName name="Z_E4793018_6278_11D1_95EE_0000E8CF5EB3_.wvu.Cols" localSheetId="9" hidden="1">#REF!</definedName>
    <definedName name="Z_E4793018_6278_11D1_95EE_0000E8CF5EB3_.wvu.Cols" localSheetId="6" hidden="1">#REF!</definedName>
    <definedName name="Z_E4793018_6278_11D1_95EE_0000E8CF5EB3_.wvu.Cols" localSheetId="5" hidden="1">#REF!</definedName>
    <definedName name="Z_E4793018_6278_11D1_95EE_0000E8CF5EB3_.wvu.Cols" localSheetId="4" hidden="1">#REF!</definedName>
    <definedName name="Z_E4793018_6278_11D1_95EE_0000E8CF5EB3_.wvu.Cols" hidden="1">#REF!</definedName>
    <definedName name="Z_E4793019_6278_11D1_95EE_0000E8CF5EB3_.wvu.Cols" localSheetId="9" hidden="1">#REF!</definedName>
    <definedName name="Z_E4793019_6278_11D1_95EE_0000E8CF5EB3_.wvu.Cols" localSheetId="6" hidden="1">#REF!</definedName>
    <definedName name="Z_E4793019_6278_11D1_95EE_0000E8CF5EB3_.wvu.Cols" localSheetId="5" hidden="1">#REF!</definedName>
    <definedName name="Z_E4793019_6278_11D1_95EE_0000E8CF5EB3_.wvu.Cols" localSheetId="4" hidden="1">#REF!</definedName>
    <definedName name="Z_E4793019_6278_11D1_95EE_0000E8CF5EB3_.wvu.Cols" hidden="1">#REF!</definedName>
    <definedName name="Z_E4B3B3B0_6703_11D1_95EE_0000E8CF5EB3_.wvu.Cols" localSheetId="9" hidden="1">#REF!</definedName>
    <definedName name="Z_E4B3B3B0_6703_11D1_95EE_0000E8CF5EB3_.wvu.Cols" localSheetId="6" hidden="1">#REF!</definedName>
    <definedName name="Z_E4B3B3B0_6703_11D1_95EE_0000E8CF5EB3_.wvu.Cols" localSheetId="5" hidden="1">#REF!</definedName>
    <definedName name="Z_E4B3B3B0_6703_11D1_95EE_0000E8CF5EB3_.wvu.Cols" localSheetId="4" hidden="1">#REF!</definedName>
    <definedName name="Z_E4B3B3B0_6703_11D1_95EE_0000E8CF5EB3_.wvu.Cols" hidden="1">#REF!</definedName>
    <definedName name="Z_E4B3B3B1_6703_11D1_95EE_0000E8CF5EB3_.wvu.Cols" localSheetId="9" hidden="1">#REF!</definedName>
    <definedName name="Z_E4B3B3B1_6703_11D1_95EE_0000E8CF5EB3_.wvu.Cols" localSheetId="6" hidden="1">#REF!</definedName>
    <definedName name="Z_E4B3B3B1_6703_11D1_95EE_0000E8CF5EB3_.wvu.Cols" localSheetId="5" hidden="1">#REF!</definedName>
    <definedName name="Z_E4B3B3B1_6703_11D1_95EE_0000E8CF5EB3_.wvu.Cols" localSheetId="4" hidden="1">#REF!</definedName>
    <definedName name="Z_E4B3B3B1_6703_11D1_95EE_0000E8CF5EB3_.wvu.Cols" hidden="1">#REF!</definedName>
    <definedName name="Z_E4B3B3B2_6703_11D1_95EE_0000E8CF5EB3_.wvu.Cols" localSheetId="9" hidden="1">#REF!</definedName>
    <definedName name="Z_E4B3B3B2_6703_11D1_95EE_0000E8CF5EB3_.wvu.Cols" localSheetId="6" hidden="1">#REF!</definedName>
    <definedName name="Z_E4B3B3B2_6703_11D1_95EE_0000E8CF5EB3_.wvu.Cols" localSheetId="5" hidden="1">#REF!</definedName>
    <definedName name="Z_E4B3B3B2_6703_11D1_95EE_0000E8CF5EB3_.wvu.Cols" localSheetId="4" hidden="1">#REF!</definedName>
    <definedName name="Z_E4B3B3B2_6703_11D1_95EE_0000E8CF5EB3_.wvu.Cols" hidden="1">#REF!</definedName>
    <definedName name="Z_E4B3B3B3_6703_11D1_95EE_0000E8CF5EB3_.wvu.Cols" localSheetId="9" hidden="1">#REF!</definedName>
    <definedName name="Z_E4B3B3B3_6703_11D1_95EE_0000E8CF5EB3_.wvu.Cols" localSheetId="6" hidden="1">#REF!</definedName>
    <definedName name="Z_E4B3B3B3_6703_11D1_95EE_0000E8CF5EB3_.wvu.Cols" localSheetId="5" hidden="1">#REF!</definedName>
    <definedName name="Z_E4B3B3B3_6703_11D1_95EE_0000E8CF5EB3_.wvu.Cols" localSheetId="4" hidden="1">#REF!</definedName>
    <definedName name="Z_E4B3B3B3_6703_11D1_95EE_0000E8CF5EB3_.wvu.Cols" hidden="1">#REF!</definedName>
    <definedName name="Z_E4B3B3B4_6703_11D1_95EE_0000E8CF5EB3_.wvu.Cols" localSheetId="9" hidden="1">#REF!</definedName>
    <definedName name="Z_E4B3B3B4_6703_11D1_95EE_0000E8CF5EB3_.wvu.Cols" localSheetId="6" hidden="1">#REF!</definedName>
    <definedName name="Z_E4B3B3B4_6703_11D1_95EE_0000E8CF5EB3_.wvu.Cols" localSheetId="5" hidden="1">#REF!</definedName>
    <definedName name="Z_E4B3B3B4_6703_11D1_95EE_0000E8CF5EB3_.wvu.Cols" localSheetId="4" hidden="1">#REF!</definedName>
    <definedName name="Z_E4B3B3B4_6703_11D1_95EE_0000E8CF5EB3_.wvu.Cols" hidden="1">#REF!</definedName>
    <definedName name="Z_E4B3B3B5_6703_11D1_95EE_0000E8CF5EB3_.wvu.Cols" localSheetId="9" hidden="1">#REF!</definedName>
    <definedName name="Z_E4B3B3B5_6703_11D1_95EE_0000E8CF5EB3_.wvu.Cols" localSheetId="6" hidden="1">#REF!</definedName>
    <definedName name="Z_E4B3B3B5_6703_11D1_95EE_0000E8CF5EB3_.wvu.Cols" localSheetId="5" hidden="1">#REF!</definedName>
    <definedName name="Z_E4B3B3B5_6703_11D1_95EE_0000E8CF5EB3_.wvu.Cols" localSheetId="4" hidden="1">#REF!</definedName>
    <definedName name="Z_E4B3B3B5_6703_11D1_95EE_0000E8CF5EB3_.wvu.Cols" hidden="1">#REF!</definedName>
    <definedName name="Z_E7A8650C_C250_11D1_95F0_0000E8CF5EB3_.wvu.Cols" localSheetId="9" hidden="1">#REF!,#REF!,#REF!</definedName>
    <definedName name="Z_E7A8650C_C250_11D1_95F0_0000E8CF5EB3_.wvu.Cols" localSheetId="14" hidden="1">#REF!,#REF!,#REF!</definedName>
    <definedName name="Z_E7A8650C_C250_11D1_95F0_0000E8CF5EB3_.wvu.Cols" localSheetId="6" hidden="1">#REF!,#REF!,#REF!</definedName>
    <definedName name="Z_E7A8650C_C250_11D1_95F0_0000E8CF5EB3_.wvu.Cols" localSheetId="5" hidden="1">#REF!,#REF!,#REF!</definedName>
    <definedName name="Z_E7A8650C_C250_11D1_95F0_0000E8CF5EB3_.wvu.Cols" localSheetId="4" hidden="1">#REF!,#REF!,#REF!</definedName>
    <definedName name="Z_E7A8650C_C250_11D1_95F0_0000E8CF5EB3_.wvu.Cols" hidden="1">#REF!,#REF!,#REF!</definedName>
    <definedName name="Z_E7A8650D_C250_11D1_95F0_0000E8CF5EB3_.wvu.Cols" localSheetId="9" hidden="1">#REF!,#REF!,#REF!</definedName>
    <definedName name="Z_E7A8650D_C250_11D1_95F0_0000E8CF5EB3_.wvu.Cols" localSheetId="14" hidden="1">#REF!,#REF!,#REF!</definedName>
    <definedName name="Z_E7A8650D_C250_11D1_95F0_0000E8CF5EB3_.wvu.Cols" localSheetId="6" hidden="1">#REF!,#REF!,#REF!</definedName>
    <definedName name="Z_E7A8650D_C250_11D1_95F0_0000E8CF5EB3_.wvu.Cols" localSheetId="5" hidden="1">#REF!,#REF!,#REF!</definedName>
    <definedName name="Z_E7A8650D_C250_11D1_95F0_0000E8CF5EB3_.wvu.Cols" localSheetId="4" hidden="1">#REF!,#REF!,#REF!</definedName>
    <definedName name="Z_E7A8650D_C250_11D1_95F0_0000E8CF5EB3_.wvu.Cols" hidden="1">#REF!,#REF!,#REF!</definedName>
    <definedName name="Z_EA535761_8732_11D1_95EF_0000E8CF5EB3_.wvu.Cols" localSheetId="9" hidden="1">#REF!</definedName>
    <definedName name="Z_EA535761_8732_11D1_95EF_0000E8CF5EB3_.wvu.Cols" localSheetId="14" hidden="1">#REF!</definedName>
    <definedName name="Z_EA535761_8732_11D1_95EF_0000E8CF5EB3_.wvu.Cols" localSheetId="6" hidden="1">#REF!</definedName>
    <definedName name="Z_EA535761_8732_11D1_95EF_0000E8CF5EB3_.wvu.Cols" localSheetId="5" hidden="1">#REF!</definedName>
    <definedName name="Z_EA535761_8732_11D1_95EF_0000E8CF5EB3_.wvu.Cols" localSheetId="4" hidden="1">#REF!</definedName>
    <definedName name="Z_EA535761_8732_11D1_95EF_0000E8CF5EB3_.wvu.Cols" hidden="1">#REF!</definedName>
    <definedName name="Z_EA535762_8732_11D1_95EF_0000E8CF5EB3_.wvu.Cols" localSheetId="9" hidden="1">#REF!</definedName>
    <definedName name="Z_EA535762_8732_11D1_95EF_0000E8CF5EB3_.wvu.Cols" localSheetId="14" hidden="1">#REF!</definedName>
    <definedName name="Z_EA535762_8732_11D1_95EF_0000E8CF5EB3_.wvu.Cols" localSheetId="6" hidden="1">#REF!</definedName>
    <definedName name="Z_EA535762_8732_11D1_95EF_0000E8CF5EB3_.wvu.Cols" localSheetId="5" hidden="1">#REF!</definedName>
    <definedName name="Z_EA535762_8732_11D1_95EF_0000E8CF5EB3_.wvu.Cols" localSheetId="4" hidden="1">#REF!</definedName>
    <definedName name="Z_EA535762_8732_11D1_95EF_0000E8CF5EB3_.wvu.Cols" hidden="1">#REF!</definedName>
    <definedName name="Z_EA535763_8732_11D1_95EF_0000E8CF5EB3_.wvu.Cols" localSheetId="9" hidden="1">#REF!</definedName>
    <definedName name="Z_EA535763_8732_11D1_95EF_0000E8CF5EB3_.wvu.Cols" localSheetId="14" hidden="1">#REF!</definedName>
    <definedName name="Z_EA535763_8732_11D1_95EF_0000E8CF5EB3_.wvu.Cols" localSheetId="6" hidden="1">#REF!</definedName>
    <definedName name="Z_EA535763_8732_11D1_95EF_0000E8CF5EB3_.wvu.Cols" localSheetId="5" hidden="1">#REF!</definedName>
    <definedName name="Z_EA535763_8732_11D1_95EF_0000E8CF5EB3_.wvu.Cols" localSheetId="4" hidden="1">#REF!</definedName>
    <definedName name="Z_EA535763_8732_11D1_95EF_0000E8CF5EB3_.wvu.Cols" hidden="1">#REF!</definedName>
    <definedName name="Z_EA535764_8732_11D1_95EF_0000E8CF5EB3_.wvu.Cols" localSheetId="9" hidden="1">#REF!</definedName>
    <definedName name="Z_EA535764_8732_11D1_95EF_0000E8CF5EB3_.wvu.Cols" localSheetId="6" hidden="1">#REF!</definedName>
    <definedName name="Z_EA535764_8732_11D1_95EF_0000E8CF5EB3_.wvu.Cols" localSheetId="5" hidden="1">#REF!</definedName>
    <definedName name="Z_EA535764_8732_11D1_95EF_0000E8CF5EB3_.wvu.Cols" localSheetId="4" hidden="1">#REF!</definedName>
    <definedName name="Z_EA535764_8732_11D1_95EF_0000E8CF5EB3_.wvu.Cols" hidden="1">#REF!</definedName>
    <definedName name="Z_EA535765_8732_11D1_95EF_0000E8CF5EB3_.wvu.Cols" localSheetId="9" hidden="1">#REF!</definedName>
    <definedName name="Z_EA535765_8732_11D1_95EF_0000E8CF5EB3_.wvu.Cols" localSheetId="6" hidden="1">#REF!</definedName>
    <definedName name="Z_EA535765_8732_11D1_95EF_0000E8CF5EB3_.wvu.Cols" localSheetId="5" hidden="1">#REF!</definedName>
    <definedName name="Z_EA535765_8732_11D1_95EF_0000E8CF5EB3_.wvu.Cols" localSheetId="4" hidden="1">#REF!</definedName>
    <definedName name="Z_EA535765_8732_11D1_95EF_0000E8CF5EB3_.wvu.Cols" hidden="1">#REF!</definedName>
    <definedName name="Z_EA535766_8732_11D1_95EF_0000E8CF5EB3_.wvu.Cols" localSheetId="9" hidden="1">#REF!</definedName>
    <definedName name="Z_EA535766_8732_11D1_95EF_0000E8CF5EB3_.wvu.Cols" localSheetId="6" hidden="1">#REF!</definedName>
    <definedName name="Z_EA535766_8732_11D1_95EF_0000E8CF5EB3_.wvu.Cols" localSheetId="5" hidden="1">#REF!</definedName>
    <definedName name="Z_EA535766_8732_11D1_95EF_0000E8CF5EB3_.wvu.Cols" localSheetId="4" hidden="1">#REF!</definedName>
    <definedName name="Z_EA535766_8732_11D1_95EF_0000E8CF5EB3_.wvu.Cols" hidden="1">#REF!</definedName>
    <definedName name="Z_EA535769_8732_11D1_95EF_0000E8CF5EB3_.wvu.Cols" localSheetId="9" hidden="1">#REF!</definedName>
    <definedName name="Z_EA535769_8732_11D1_95EF_0000E8CF5EB3_.wvu.Cols" localSheetId="6" hidden="1">#REF!</definedName>
    <definedName name="Z_EA535769_8732_11D1_95EF_0000E8CF5EB3_.wvu.Cols" localSheetId="5" hidden="1">#REF!</definedName>
    <definedName name="Z_EA535769_8732_11D1_95EF_0000E8CF5EB3_.wvu.Cols" localSheetId="4" hidden="1">#REF!</definedName>
    <definedName name="Z_EA535769_8732_11D1_95EF_0000E8CF5EB3_.wvu.Cols" hidden="1">#REF!</definedName>
    <definedName name="Z_EA53576A_8732_11D1_95EF_0000E8CF5EB3_.wvu.Cols" localSheetId="9" hidden="1">#REF!</definedName>
    <definedName name="Z_EA53576A_8732_11D1_95EF_0000E8CF5EB3_.wvu.Cols" localSheetId="6" hidden="1">#REF!</definedName>
    <definedName name="Z_EA53576A_8732_11D1_95EF_0000E8CF5EB3_.wvu.Cols" localSheetId="5" hidden="1">#REF!</definedName>
    <definedName name="Z_EA53576A_8732_11D1_95EF_0000E8CF5EB3_.wvu.Cols" localSheetId="4" hidden="1">#REF!</definedName>
    <definedName name="Z_EA53576A_8732_11D1_95EF_0000E8CF5EB3_.wvu.Cols" hidden="1">#REF!</definedName>
    <definedName name="Z_EA53576B_8732_11D1_95EF_0000E8CF5EB3_.wvu.Cols" localSheetId="9" hidden="1">#REF!</definedName>
    <definedName name="Z_EA53576B_8732_11D1_95EF_0000E8CF5EB3_.wvu.Cols" localSheetId="6" hidden="1">#REF!</definedName>
    <definedName name="Z_EA53576B_8732_11D1_95EF_0000E8CF5EB3_.wvu.Cols" localSheetId="5" hidden="1">#REF!</definedName>
    <definedName name="Z_EA53576B_8732_11D1_95EF_0000E8CF5EB3_.wvu.Cols" localSheetId="4" hidden="1">#REF!</definedName>
    <definedName name="Z_EA53576B_8732_11D1_95EF_0000E8CF5EB3_.wvu.Cols" hidden="1">#REF!</definedName>
    <definedName name="Z_EA53576C_8732_11D1_95EF_0000E8CF5EB3_.wvu.Cols" localSheetId="9" hidden="1">#REF!</definedName>
    <definedName name="Z_EA53576C_8732_11D1_95EF_0000E8CF5EB3_.wvu.Cols" localSheetId="6" hidden="1">#REF!</definedName>
    <definedName name="Z_EA53576C_8732_11D1_95EF_0000E8CF5EB3_.wvu.Cols" localSheetId="5" hidden="1">#REF!</definedName>
    <definedName name="Z_EA53576C_8732_11D1_95EF_0000E8CF5EB3_.wvu.Cols" localSheetId="4" hidden="1">#REF!</definedName>
    <definedName name="Z_EA53576C_8732_11D1_95EF_0000E8CF5EB3_.wvu.Cols" hidden="1">#REF!</definedName>
    <definedName name="Z_EA53576D_8732_11D1_95EF_0000E8CF5EB3_.wvu.Cols" localSheetId="9" hidden="1">#REF!</definedName>
    <definedName name="Z_EA53576D_8732_11D1_95EF_0000E8CF5EB3_.wvu.Cols" localSheetId="6" hidden="1">#REF!</definedName>
    <definedName name="Z_EA53576D_8732_11D1_95EF_0000E8CF5EB3_.wvu.Cols" localSheetId="5" hidden="1">#REF!</definedName>
    <definedName name="Z_EA53576D_8732_11D1_95EF_0000E8CF5EB3_.wvu.Cols" localSheetId="4" hidden="1">#REF!</definedName>
    <definedName name="Z_EA53576D_8732_11D1_95EF_0000E8CF5EB3_.wvu.Cols" hidden="1">#REF!</definedName>
    <definedName name="Z_EA53576E_8732_11D1_95EF_0000E8CF5EB3_.wvu.Cols" localSheetId="9" hidden="1">#REF!</definedName>
    <definedName name="Z_EA53576E_8732_11D1_95EF_0000E8CF5EB3_.wvu.Cols" localSheetId="6" hidden="1">#REF!</definedName>
    <definedName name="Z_EA53576E_8732_11D1_95EF_0000E8CF5EB3_.wvu.Cols" localSheetId="5" hidden="1">#REF!</definedName>
    <definedName name="Z_EA53576E_8732_11D1_95EF_0000E8CF5EB3_.wvu.Cols" localSheetId="4" hidden="1">#REF!</definedName>
    <definedName name="Z_EA53576E_8732_11D1_95EF_0000E8CF5EB3_.wvu.Cols" hidden="1">#REF!</definedName>
    <definedName name="Z_EF47245B_DF36_11D1_9882_0080ADB6C79E_.wvu.Cols" localSheetId="9" hidden="1">#REF!</definedName>
    <definedName name="Z_EF47245B_DF36_11D1_9882_0080ADB6C79E_.wvu.Cols" localSheetId="6" hidden="1">#REF!</definedName>
    <definedName name="Z_EF47245B_DF36_11D1_9882_0080ADB6C79E_.wvu.Cols" localSheetId="5" hidden="1">#REF!</definedName>
    <definedName name="Z_EF47245B_DF36_11D1_9882_0080ADB6C79E_.wvu.Cols" localSheetId="4" hidden="1">#REF!</definedName>
    <definedName name="Z_EF47245B_DF36_11D1_9882_0080ADB6C79E_.wvu.Cols" hidden="1">#REF!</definedName>
    <definedName name="Z_EF47245D_DF36_11D1_9882_0080ADB6C79E_.wvu.Cols" localSheetId="9" hidden="1">#REF!</definedName>
    <definedName name="Z_EF47245D_DF36_11D1_9882_0080ADB6C79E_.wvu.Cols" localSheetId="6" hidden="1">#REF!</definedName>
    <definedName name="Z_EF47245D_DF36_11D1_9882_0080ADB6C79E_.wvu.Cols" localSheetId="5" hidden="1">#REF!</definedName>
    <definedName name="Z_EF47245D_DF36_11D1_9882_0080ADB6C79E_.wvu.Cols" localSheetId="4" hidden="1">#REF!</definedName>
    <definedName name="Z_EF47245D_DF36_11D1_9882_0080ADB6C79E_.wvu.Cols" hidden="1">#REF!</definedName>
    <definedName name="Z_F1160D70_C47F_11D1_90EF_0000E8CF30B3_.wvu.Cols" localSheetId="9" hidden="1">#REF!,#REF!,#REF!</definedName>
    <definedName name="Z_F1160D70_C47F_11D1_90EF_0000E8CF30B3_.wvu.Cols" localSheetId="14" hidden="1">#REF!,#REF!,#REF!</definedName>
    <definedName name="Z_F1160D70_C47F_11D1_90EF_0000E8CF30B3_.wvu.Cols" localSheetId="6" hidden="1">#REF!,#REF!,#REF!</definedName>
    <definedName name="Z_F1160D70_C47F_11D1_90EF_0000E8CF30B3_.wvu.Cols" localSheetId="5" hidden="1">#REF!,#REF!,#REF!</definedName>
    <definedName name="Z_F1160D70_C47F_11D1_90EF_0000E8CF30B3_.wvu.Cols" localSheetId="4" hidden="1">#REF!,#REF!,#REF!</definedName>
    <definedName name="Z_F1160D70_C47F_11D1_90EF_0000E8CF30B3_.wvu.Cols" hidden="1">#REF!,#REF!,#REF!</definedName>
    <definedName name="Z_F1160D71_C47F_11D1_90EF_0000E8CF30B3_.wvu.Cols" localSheetId="9" hidden="1">#REF!,#REF!,#REF!</definedName>
    <definedName name="Z_F1160D71_C47F_11D1_90EF_0000E8CF30B3_.wvu.Cols" localSheetId="14" hidden="1">#REF!,#REF!,#REF!</definedName>
    <definedName name="Z_F1160D71_C47F_11D1_90EF_0000E8CF30B3_.wvu.Cols" localSheetId="6" hidden="1">#REF!,#REF!,#REF!</definedName>
    <definedName name="Z_F1160D71_C47F_11D1_90EF_0000E8CF30B3_.wvu.Cols" localSheetId="5" hidden="1">#REF!,#REF!,#REF!</definedName>
    <definedName name="Z_F1160D71_C47F_11D1_90EF_0000E8CF30B3_.wvu.Cols" localSheetId="4" hidden="1">#REF!,#REF!,#REF!</definedName>
    <definedName name="Z_F1160D71_C47F_11D1_90EF_0000E8CF30B3_.wvu.Cols" hidden="1">#REF!,#REF!,#REF!</definedName>
    <definedName name="Z_F90B6743_659D_11D1_95EE_0000E8CF5EB3_.wvu.Cols" localSheetId="9" hidden="1">#REF!</definedName>
    <definedName name="Z_F90B6743_659D_11D1_95EE_0000E8CF5EB3_.wvu.Cols" localSheetId="14" hidden="1">#REF!</definedName>
    <definedName name="Z_F90B6743_659D_11D1_95EE_0000E8CF5EB3_.wvu.Cols" localSheetId="6" hidden="1">#REF!</definedName>
    <definedName name="Z_F90B6743_659D_11D1_95EE_0000E8CF5EB3_.wvu.Cols" localSheetId="5" hidden="1">#REF!</definedName>
    <definedName name="Z_F90B6743_659D_11D1_95EE_0000E8CF5EB3_.wvu.Cols" localSheetId="4" hidden="1">#REF!</definedName>
    <definedName name="Z_F90B6743_659D_11D1_95EE_0000E8CF5EB3_.wvu.Cols" hidden="1">#REF!</definedName>
    <definedName name="Z_F90B6744_659D_11D1_95EE_0000E8CF5EB3_.wvu.Cols" localSheetId="9" hidden="1">#REF!</definedName>
    <definedName name="Z_F90B6744_659D_11D1_95EE_0000E8CF5EB3_.wvu.Cols" localSheetId="14" hidden="1">#REF!</definedName>
    <definedName name="Z_F90B6744_659D_11D1_95EE_0000E8CF5EB3_.wvu.Cols" localSheetId="6" hidden="1">#REF!</definedName>
    <definedName name="Z_F90B6744_659D_11D1_95EE_0000E8CF5EB3_.wvu.Cols" localSheetId="5" hidden="1">#REF!</definedName>
    <definedName name="Z_F90B6744_659D_11D1_95EE_0000E8CF5EB3_.wvu.Cols" localSheetId="4" hidden="1">#REF!</definedName>
    <definedName name="Z_F90B6744_659D_11D1_95EE_0000E8CF5EB3_.wvu.Cols" hidden="1">#REF!</definedName>
    <definedName name="Z_F90B6745_659D_11D1_95EE_0000E8CF5EB3_.wvu.Cols" localSheetId="9" hidden="1">#REF!</definedName>
    <definedName name="Z_F90B6745_659D_11D1_95EE_0000E8CF5EB3_.wvu.Cols" localSheetId="14" hidden="1">#REF!</definedName>
    <definedName name="Z_F90B6745_659D_11D1_95EE_0000E8CF5EB3_.wvu.Cols" localSheetId="6" hidden="1">#REF!</definedName>
    <definedName name="Z_F90B6745_659D_11D1_95EE_0000E8CF5EB3_.wvu.Cols" localSheetId="5" hidden="1">#REF!</definedName>
    <definedName name="Z_F90B6745_659D_11D1_95EE_0000E8CF5EB3_.wvu.Cols" localSheetId="4" hidden="1">#REF!</definedName>
    <definedName name="Z_F90B6745_659D_11D1_95EE_0000E8CF5EB3_.wvu.Cols" hidden="1">#REF!</definedName>
    <definedName name="Z_F90B6746_659D_11D1_95EE_0000E8CF5EB3_.wvu.Cols" localSheetId="9" hidden="1">#REF!</definedName>
    <definedName name="Z_F90B6746_659D_11D1_95EE_0000E8CF5EB3_.wvu.Cols" localSheetId="6" hidden="1">#REF!</definedName>
    <definedName name="Z_F90B6746_659D_11D1_95EE_0000E8CF5EB3_.wvu.Cols" localSheetId="5" hidden="1">#REF!</definedName>
    <definedName name="Z_F90B6746_659D_11D1_95EE_0000E8CF5EB3_.wvu.Cols" localSheetId="4" hidden="1">#REF!</definedName>
    <definedName name="Z_F90B6746_659D_11D1_95EE_0000E8CF5EB3_.wvu.Cols" hidden="1">#REF!</definedName>
    <definedName name="Z_F90B6747_659D_11D1_95EE_0000E8CF5EB3_.wvu.Cols" localSheetId="9" hidden="1">#REF!</definedName>
    <definedName name="Z_F90B6747_659D_11D1_95EE_0000E8CF5EB3_.wvu.Cols" localSheetId="6" hidden="1">#REF!</definedName>
    <definedName name="Z_F90B6747_659D_11D1_95EE_0000E8CF5EB3_.wvu.Cols" localSheetId="5" hidden="1">#REF!</definedName>
    <definedName name="Z_F90B6747_659D_11D1_95EE_0000E8CF5EB3_.wvu.Cols" localSheetId="4" hidden="1">#REF!</definedName>
    <definedName name="Z_F90B6747_659D_11D1_95EE_0000E8CF5EB3_.wvu.Cols" hidden="1">#REF!</definedName>
    <definedName name="Z_F90B6748_659D_11D1_95EE_0000E8CF5EB3_.wvu.Cols" localSheetId="9" hidden="1">#REF!</definedName>
    <definedName name="Z_F90B6748_659D_11D1_95EE_0000E8CF5EB3_.wvu.Cols" localSheetId="6" hidden="1">#REF!</definedName>
    <definedName name="Z_F90B6748_659D_11D1_95EE_0000E8CF5EB3_.wvu.Cols" localSheetId="5" hidden="1">#REF!</definedName>
    <definedName name="Z_F90B6748_659D_11D1_95EE_0000E8CF5EB3_.wvu.Cols" localSheetId="4" hidden="1">#REF!</definedName>
    <definedName name="Z_F90B6748_659D_11D1_95EE_0000E8CF5EB3_.wvu.Cols" hidden="1">#REF!</definedName>
    <definedName name="Z_F913CCE4_7856_11D1_95EF_0000E8CF5EB3_.wvu.Cols" localSheetId="9" hidden="1">#REF!</definedName>
    <definedName name="Z_F913CCE4_7856_11D1_95EF_0000E8CF5EB3_.wvu.Cols" localSheetId="6" hidden="1">#REF!</definedName>
    <definedName name="Z_F913CCE4_7856_11D1_95EF_0000E8CF5EB3_.wvu.Cols" localSheetId="5" hidden="1">#REF!</definedName>
    <definedName name="Z_F913CCE4_7856_11D1_95EF_0000E8CF5EB3_.wvu.Cols" localSheetId="4" hidden="1">#REF!</definedName>
    <definedName name="Z_F913CCE4_7856_11D1_95EF_0000E8CF5EB3_.wvu.Cols" hidden="1">#REF!</definedName>
    <definedName name="Z_F913CCE5_7856_11D1_95EF_0000E8CF5EB3_.wvu.Cols" localSheetId="9" hidden="1">#REF!</definedName>
    <definedName name="Z_F913CCE5_7856_11D1_95EF_0000E8CF5EB3_.wvu.Cols" localSheetId="6" hidden="1">#REF!</definedName>
    <definedName name="Z_F913CCE5_7856_11D1_95EF_0000E8CF5EB3_.wvu.Cols" localSheetId="5" hidden="1">#REF!</definedName>
    <definedName name="Z_F913CCE5_7856_11D1_95EF_0000E8CF5EB3_.wvu.Cols" localSheetId="4" hidden="1">#REF!</definedName>
    <definedName name="Z_F913CCE5_7856_11D1_95EF_0000E8CF5EB3_.wvu.Cols" hidden="1">#REF!</definedName>
    <definedName name="Z_F913CCE6_7856_11D1_95EF_0000E8CF5EB3_.wvu.Cols" localSheetId="9" hidden="1">#REF!</definedName>
    <definedName name="Z_F913CCE6_7856_11D1_95EF_0000E8CF5EB3_.wvu.Cols" localSheetId="6" hidden="1">#REF!</definedName>
    <definedName name="Z_F913CCE6_7856_11D1_95EF_0000E8CF5EB3_.wvu.Cols" localSheetId="5" hidden="1">#REF!</definedName>
    <definedName name="Z_F913CCE6_7856_11D1_95EF_0000E8CF5EB3_.wvu.Cols" localSheetId="4" hidden="1">#REF!</definedName>
    <definedName name="Z_F913CCE6_7856_11D1_95EF_0000E8CF5EB3_.wvu.Cols" hidden="1">#REF!</definedName>
    <definedName name="Z_F913CCE7_7856_11D1_95EF_0000E8CF5EB3_.wvu.Cols" localSheetId="9" hidden="1">#REF!</definedName>
    <definedName name="Z_F913CCE7_7856_11D1_95EF_0000E8CF5EB3_.wvu.Cols" localSheetId="6" hidden="1">#REF!</definedName>
    <definedName name="Z_F913CCE7_7856_11D1_95EF_0000E8CF5EB3_.wvu.Cols" localSheetId="5" hidden="1">#REF!</definedName>
    <definedName name="Z_F913CCE7_7856_11D1_95EF_0000E8CF5EB3_.wvu.Cols" localSheetId="4" hidden="1">#REF!</definedName>
    <definedName name="Z_F913CCE7_7856_11D1_95EF_0000E8CF5EB3_.wvu.Cols" hidden="1">#REF!</definedName>
    <definedName name="Z_F913CCE8_7856_11D1_95EF_0000E8CF5EB3_.wvu.Cols" localSheetId="9" hidden="1">#REF!</definedName>
    <definedName name="Z_F913CCE8_7856_11D1_95EF_0000E8CF5EB3_.wvu.Cols" localSheetId="6" hidden="1">#REF!</definedName>
    <definedName name="Z_F913CCE8_7856_11D1_95EF_0000E8CF5EB3_.wvu.Cols" localSheetId="5" hidden="1">#REF!</definedName>
    <definedName name="Z_F913CCE8_7856_11D1_95EF_0000E8CF5EB3_.wvu.Cols" localSheetId="4" hidden="1">#REF!</definedName>
    <definedName name="Z_F913CCE8_7856_11D1_95EF_0000E8CF5EB3_.wvu.Cols" hidden="1">#REF!</definedName>
    <definedName name="Z_F913CCE9_7856_11D1_95EF_0000E8CF5EB3_.wvu.Cols" localSheetId="9" hidden="1">#REF!</definedName>
    <definedName name="Z_F913CCE9_7856_11D1_95EF_0000E8CF5EB3_.wvu.Cols" localSheetId="6" hidden="1">#REF!</definedName>
    <definedName name="Z_F913CCE9_7856_11D1_95EF_0000E8CF5EB3_.wvu.Cols" localSheetId="5" hidden="1">#REF!</definedName>
    <definedName name="Z_F913CCE9_7856_11D1_95EF_0000E8CF5EB3_.wvu.Cols" localSheetId="4" hidden="1">#REF!</definedName>
    <definedName name="Z_F913CCE9_7856_11D1_95EF_0000E8CF5EB3_.wvu.Cols" hidden="1">#REF!</definedName>
    <definedName name="Z_F93CD385_71FE_11D1_95EF_0000E8CF5EB3_.wvu.Cols" localSheetId="9" hidden="1">#REF!</definedName>
    <definedName name="Z_F93CD385_71FE_11D1_95EF_0000E8CF5EB3_.wvu.Cols" localSheetId="6" hidden="1">#REF!</definedName>
    <definedName name="Z_F93CD385_71FE_11D1_95EF_0000E8CF5EB3_.wvu.Cols" localSheetId="5" hidden="1">#REF!</definedName>
    <definedName name="Z_F93CD385_71FE_11D1_95EF_0000E8CF5EB3_.wvu.Cols" localSheetId="4" hidden="1">#REF!</definedName>
    <definedName name="Z_F93CD385_71FE_11D1_95EF_0000E8CF5EB3_.wvu.Cols" hidden="1">#REF!</definedName>
    <definedName name="Z_F93CD386_71FE_11D1_95EF_0000E8CF5EB3_.wvu.Cols" localSheetId="9" hidden="1">#REF!</definedName>
    <definedName name="Z_F93CD386_71FE_11D1_95EF_0000E8CF5EB3_.wvu.Cols" localSheetId="6" hidden="1">#REF!</definedName>
    <definedName name="Z_F93CD386_71FE_11D1_95EF_0000E8CF5EB3_.wvu.Cols" localSheetId="5" hidden="1">#REF!</definedName>
    <definedName name="Z_F93CD386_71FE_11D1_95EF_0000E8CF5EB3_.wvu.Cols" localSheetId="4" hidden="1">#REF!</definedName>
    <definedName name="Z_F93CD386_71FE_11D1_95EF_0000E8CF5EB3_.wvu.Cols" hidden="1">#REF!</definedName>
    <definedName name="Z_F93CD387_71FE_11D1_95EF_0000E8CF5EB3_.wvu.Cols" localSheetId="9" hidden="1">#REF!</definedName>
    <definedName name="Z_F93CD387_71FE_11D1_95EF_0000E8CF5EB3_.wvu.Cols" localSheetId="6" hidden="1">#REF!</definedName>
    <definedName name="Z_F93CD387_71FE_11D1_95EF_0000E8CF5EB3_.wvu.Cols" localSheetId="5" hidden="1">#REF!</definedName>
    <definedName name="Z_F93CD387_71FE_11D1_95EF_0000E8CF5EB3_.wvu.Cols" localSheetId="4" hidden="1">#REF!</definedName>
    <definedName name="Z_F93CD387_71FE_11D1_95EF_0000E8CF5EB3_.wvu.Cols" hidden="1">#REF!</definedName>
    <definedName name="Z_F93CD388_71FE_11D1_95EF_0000E8CF5EB3_.wvu.Cols" localSheetId="9" hidden="1">#REF!</definedName>
    <definedName name="Z_F93CD388_71FE_11D1_95EF_0000E8CF5EB3_.wvu.Cols" localSheetId="6" hidden="1">#REF!</definedName>
    <definedName name="Z_F93CD388_71FE_11D1_95EF_0000E8CF5EB3_.wvu.Cols" localSheetId="5" hidden="1">#REF!</definedName>
    <definedName name="Z_F93CD388_71FE_11D1_95EF_0000E8CF5EB3_.wvu.Cols" localSheetId="4" hidden="1">#REF!</definedName>
    <definedName name="Z_F93CD388_71FE_11D1_95EF_0000E8CF5EB3_.wvu.Cols" hidden="1">#REF!</definedName>
    <definedName name="Z_F93CD389_71FE_11D1_95EF_0000E8CF5EB3_.wvu.Cols" localSheetId="9" hidden="1">#REF!</definedName>
    <definedName name="Z_F93CD389_71FE_11D1_95EF_0000E8CF5EB3_.wvu.Cols" localSheetId="6" hidden="1">#REF!</definedName>
    <definedName name="Z_F93CD389_71FE_11D1_95EF_0000E8CF5EB3_.wvu.Cols" localSheetId="5" hidden="1">#REF!</definedName>
    <definedName name="Z_F93CD389_71FE_11D1_95EF_0000E8CF5EB3_.wvu.Cols" localSheetId="4" hidden="1">#REF!</definedName>
    <definedName name="Z_F93CD389_71FE_11D1_95EF_0000E8CF5EB3_.wvu.Cols" hidden="1">#REF!</definedName>
    <definedName name="Z_F93CD38A_71FE_11D1_95EF_0000E8CF5EB3_.wvu.Cols" localSheetId="9" hidden="1">#REF!</definedName>
    <definedName name="Z_F93CD38A_71FE_11D1_95EF_0000E8CF5EB3_.wvu.Cols" localSheetId="6" hidden="1">#REF!</definedName>
    <definedName name="Z_F93CD38A_71FE_11D1_95EF_0000E8CF5EB3_.wvu.Cols" localSheetId="5" hidden="1">#REF!</definedName>
    <definedName name="Z_F93CD38A_71FE_11D1_95EF_0000E8CF5EB3_.wvu.Cols" localSheetId="4" hidden="1">#REF!</definedName>
    <definedName name="Z_F93CD38A_71FE_11D1_95EF_0000E8CF5EB3_.wvu.Cols" hidden="1">#REF!</definedName>
    <definedName name="Z_FD318841_88F2_11D1_95EF_0000E8CF5EB3_.wvu.Cols" localSheetId="9" hidden="1">#REF!</definedName>
    <definedName name="Z_FD318841_88F2_11D1_95EF_0000E8CF5EB3_.wvu.Cols" localSheetId="6" hidden="1">#REF!</definedName>
    <definedName name="Z_FD318841_88F2_11D1_95EF_0000E8CF5EB3_.wvu.Cols" localSheetId="5" hidden="1">#REF!</definedName>
    <definedName name="Z_FD318841_88F2_11D1_95EF_0000E8CF5EB3_.wvu.Cols" localSheetId="4" hidden="1">#REF!</definedName>
    <definedName name="Z_FD318841_88F2_11D1_95EF_0000E8CF5EB3_.wvu.Cols" hidden="1">#REF!</definedName>
    <definedName name="Z_FD318842_88F2_11D1_95EF_0000E8CF5EB3_.wvu.Cols" localSheetId="9" hidden="1">#REF!</definedName>
    <definedName name="Z_FD318842_88F2_11D1_95EF_0000E8CF5EB3_.wvu.Cols" localSheetId="6" hidden="1">#REF!</definedName>
    <definedName name="Z_FD318842_88F2_11D1_95EF_0000E8CF5EB3_.wvu.Cols" localSheetId="5" hidden="1">#REF!</definedName>
    <definedName name="Z_FD318842_88F2_11D1_95EF_0000E8CF5EB3_.wvu.Cols" localSheetId="4" hidden="1">#REF!</definedName>
    <definedName name="Z_FD318842_88F2_11D1_95EF_0000E8CF5EB3_.wvu.Cols" hidden="1">#REF!</definedName>
    <definedName name="Z_FD318843_88F2_11D1_95EF_0000E8CF5EB3_.wvu.Cols" localSheetId="9" hidden="1">#REF!</definedName>
    <definedName name="Z_FD318843_88F2_11D1_95EF_0000E8CF5EB3_.wvu.Cols" localSheetId="6" hidden="1">#REF!</definedName>
    <definedName name="Z_FD318843_88F2_11D1_95EF_0000E8CF5EB3_.wvu.Cols" localSheetId="5" hidden="1">#REF!</definedName>
    <definedName name="Z_FD318843_88F2_11D1_95EF_0000E8CF5EB3_.wvu.Cols" localSheetId="4" hidden="1">#REF!</definedName>
    <definedName name="Z_FD318843_88F2_11D1_95EF_0000E8CF5EB3_.wvu.Cols" hidden="1">#REF!</definedName>
    <definedName name="Z_FD318844_88F2_11D1_95EF_0000E8CF5EB3_.wvu.Cols" localSheetId="9" hidden="1">#REF!</definedName>
    <definedName name="Z_FD318844_88F2_11D1_95EF_0000E8CF5EB3_.wvu.Cols" localSheetId="6" hidden="1">#REF!</definedName>
    <definedName name="Z_FD318844_88F2_11D1_95EF_0000E8CF5EB3_.wvu.Cols" localSheetId="5" hidden="1">#REF!</definedName>
    <definedName name="Z_FD318844_88F2_11D1_95EF_0000E8CF5EB3_.wvu.Cols" localSheetId="4" hidden="1">#REF!</definedName>
    <definedName name="Z_FD318844_88F2_11D1_95EF_0000E8CF5EB3_.wvu.Cols" hidden="1">#REF!</definedName>
    <definedName name="Z_FD318845_88F2_11D1_95EF_0000E8CF5EB3_.wvu.Cols" localSheetId="9" hidden="1">#REF!</definedName>
    <definedName name="Z_FD318845_88F2_11D1_95EF_0000E8CF5EB3_.wvu.Cols" localSheetId="6" hidden="1">#REF!</definedName>
    <definedName name="Z_FD318845_88F2_11D1_95EF_0000E8CF5EB3_.wvu.Cols" localSheetId="5" hidden="1">#REF!</definedName>
    <definedName name="Z_FD318845_88F2_11D1_95EF_0000E8CF5EB3_.wvu.Cols" localSheetId="4" hidden="1">#REF!</definedName>
    <definedName name="Z_FD318845_88F2_11D1_95EF_0000E8CF5EB3_.wvu.Cols" hidden="1">#REF!</definedName>
    <definedName name="Z_FD318846_88F2_11D1_95EF_0000E8CF5EB3_.wvu.Cols" localSheetId="9" hidden="1">#REF!</definedName>
    <definedName name="Z_FD318846_88F2_11D1_95EF_0000E8CF5EB3_.wvu.Cols" localSheetId="6" hidden="1">#REF!</definedName>
    <definedName name="Z_FD318846_88F2_11D1_95EF_0000E8CF5EB3_.wvu.Cols" localSheetId="5" hidden="1">#REF!</definedName>
    <definedName name="Z_FD318846_88F2_11D1_95EF_0000E8CF5EB3_.wvu.Cols" localSheetId="4" hidden="1">#REF!</definedName>
    <definedName name="Z_FD318846_88F2_11D1_95EF_0000E8CF5EB3_.wvu.Cols" hidden="1">#REF!</definedName>
    <definedName name="Z_FFDCDCC3_6D54_11D1_95EF_0000E8CF5EB3_.wvu.Cols" localSheetId="9" hidden="1">#REF!</definedName>
    <definedName name="Z_FFDCDCC3_6D54_11D1_95EF_0000E8CF5EB3_.wvu.Cols" localSheetId="6" hidden="1">#REF!</definedName>
    <definedName name="Z_FFDCDCC3_6D54_11D1_95EF_0000E8CF5EB3_.wvu.Cols" localSheetId="5" hidden="1">#REF!</definedName>
    <definedName name="Z_FFDCDCC3_6D54_11D1_95EF_0000E8CF5EB3_.wvu.Cols" localSheetId="4" hidden="1">#REF!</definedName>
    <definedName name="Z_FFDCDCC3_6D54_11D1_95EF_0000E8CF5EB3_.wvu.Cols" hidden="1">#REF!</definedName>
    <definedName name="Z_FFDCDCC4_6D54_11D1_95EF_0000E8CF5EB3_.wvu.Cols" localSheetId="9" hidden="1">#REF!</definedName>
    <definedName name="Z_FFDCDCC4_6D54_11D1_95EF_0000E8CF5EB3_.wvu.Cols" localSheetId="6" hidden="1">#REF!</definedName>
    <definedName name="Z_FFDCDCC4_6D54_11D1_95EF_0000E8CF5EB3_.wvu.Cols" localSheetId="5" hidden="1">#REF!</definedName>
    <definedName name="Z_FFDCDCC4_6D54_11D1_95EF_0000E8CF5EB3_.wvu.Cols" localSheetId="4" hidden="1">#REF!</definedName>
    <definedName name="Z_FFDCDCC4_6D54_11D1_95EF_0000E8CF5EB3_.wvu.Cols" hidden="1">#REF!</definedName>
    <definedName name="Z_FFDCDCC5_6D54_11D1_95EF_0000E8CF5EB3_.wvu.Cols" localSheetId="9" hidden="1">#REF!</definedName>
    <definedName name="Z_FFDCDCC5_6D54_11D1_95EF_0000E8CF5EB3_.wvu.Cols" localSheetId="6" hidden="1">#REF!</definedName>
    <definedName name="Z_FFDCDCC5_6D54_11D1_95EF_0000E8CF5EB3_.wvu.Cols" localSheetId="5" hidden="1">#REF!</definedName>
    <definedName name="Z_FFDCDCC5_6D54_11D1_95EF_0000E8CF5EB3_.wvu.Cols" localSheetId="4" hidden="1">#REF!</definedName>
    <definedName name="Z_FFDCDCC5_6D54_11D1_95EF_0000E8CF5EB3_.wvu.Cols" hidden="1">#REF!</definedName>
    <definedName name="Z_FFDCDCC6_6D54_11D1_95EF_0000E8CF5EB3_.wvu.Cols" localSheetId="9" hidden="1">#REF!</definedName>
    <definedName name="Z_FFDCDCC6_6D54_11D1_95EF_0000E8CF5EB3_.wvu.Cols" localSheetId="6" hidden="1">#REF!</definedName>
    <definedName name="Z_FFDCDCC6_6D54_11D1_95EF_0000E8CF5EB3_.wvu.Cols" localSheetId="5" hidden="1">#REF!</definedName>
    <definedName name="Z_FFDCDCC6_6D54_11D1_95EF_0000E8CF5EB3_.wvu.Cols" localSheetId="4" hidden="1">#REF!</definedName>
    <definedName name="Z_FFDCDCC6_6D54_11D1_95EF_0000E8CF5EB3_.wvu.Cols" hidden="1">#REF!</definedName>
    <definedName name="Z_FFDCDCC7_6D54_11D1_95EF_0000E8CF5EB3_.wvu.Cols" localSheetId="9" hidden="1">#REF!</definedName>
    <definedName name="Z_FFDCDCC7_6D54_11D1_95EF_0000E8CF5EB3_.wvu.Cols" localSheetId="6" hidden="1">#REF!</definedName>
    <definedName name="Z_FFDCDCC7_6D54_11D1_95EF_0000E8CF5EB3_.wvu.Cols" localSheetId="5" hidden="1">#REF!</definedName>
    <definedName name="Z_FFDCDCC7_6D54_11D1_95EF_0000E8CF5EB3_.wvu.Cols" localSheetId="4" hidden="1">#REF!</definedName>
    <definedName name="Z_FFDCDCC7_6D54_11D1_95EF_0000E8CF5EB3_.wvu.Cols" hidden="1">#REF!</definedName>
    <definedName name="Z_FFDCDCC8_6D54_11D1_95EF_0000E8CF5EB3_.wvu.Cols" localSheetId="9" hidden="1">#REF!</definedName>
    <definedName name="Z_FFDCDCC8_6D54_11D1_95EF_0000E8CF5EB3_.wvu.Cols" localSheetId="6" hidden="1">#REF!</definedName>
    <definedName name="Z_FFDCDCC8_6D54_11D1_95EF_0000E8CF5EB3_.wvu.Cols" localSheetId="5" hidden="1">#REF!</definedName>
    <definedName name="Z_FFDCDCC8_6D54_11D1_95EF_0000E8CF5EB3_.wvu.Cols" localSheetId="4" hidden="1">#REF!</definedName>
    <definedName name="Z_FFDCDCC8_6D54_11D1_95EF_0000E8CF5EB3_.wvu.Cols" hidden="1">#REF!</definedName>
    <definedName name="Z_FFDCDCD8_6D54_11D1_95EF_0000E8CF5EB3_.wvu.Cols" localSheetId="9" hidden="1">#REF!</definedName>
    <definedName name="Z_FFDCDCD8_6D54_11D1_95EF_0000E8CF5EB3_.wvu.Cols" localSheetId="6" hidden="1">#REF!</definedName>
    <definedName name="Z_FFDCDCD8_6D54_11D1_95EF_0000E8CF5EB3_.wvu.Cols" localSheetId="5" hidden="1">#REF!</definedName>
    <definedName name="Z_FFDCDCD8_6D54_11D1_95EF_0000E8CF5EB3_.wvu.Cols" localSheetId="4" hidden="1">#REF!</definedName>
    <definedName name="Z_FFDCDCD8_6D54_11D1_95EF_0000E8CF5EB3_.wvu.Cols" hidden="1">#REF!</definedName>
    <definedName name="Z_FFDCDCD9_6D54_11D1_95EF_0000E8CF5EB3_.wvu.Cols" localSheetId="9" hidden="1">#REF!</definedName>
    <definedName name="Z_FFDCDCD9_6D54_11D1_95EF_0000E8CF5EB3_.wvu.Cols" localSheetId="6" hidden="1">#REF!</definedName>
    <definedName name="Z_FFDCDCD9_6D54_11D1_95EF_0000E8CF5EB3_.wvu.Cols" localSheetId="5" hidden="1">#REF!</definedName>
    <definedName name="Z_FFDCDCD9_6D54_11D1_95EF_0000E8CF5EB3_.wvu.Cols" localSheetId="4" hidden="1">#REF!</definedName>
    <definedName name="Z_FFDCDCD9_6D54_11D1_95EF_0000E8CF5EB3_.wvu.Cols" hidden="1">#REF!</definedName>
    <definedName name="Z_FFDCDCDA_6D54_11D1_95EF_0000E8CF5EB3_.wvu.Cols" localSheetId="9" hidden="1">#REF!</definedName>
    <definedName name="Z_FFDCDCDA_6D54_11D1_95EF_0000E8CF5EB3_.wvu.Cols" localSheetId="6" hidden="1">#REF!</definedName>
    <definedName name="Z_FFDCDCDA_6D54_11D1_95EF_0000E8CF5EB3_.wvu.Cols" localSheetId="5" hidden="1">#REF!</definedName>
    <definedName name="Z_FFDCDCDA_6D54_11D1_95EF_0000E8CF5EB3_.wvu.Cols" localSheetId="4" hidden="1">#REF!</definedName>
    <definedName name="Z_FFDCDCDA_6D54_11D1_95EF_0000E8CF5EB3_.wvu.Cols" hidden="1">#REF!</definedName>
    <definedName name="Z_FFDCDCDB_6D54_11D1_95EF_0000E8CF5EB3_.wvu.Cols" localSheetId="9" hidden="1">#REF!</definedName>
    <definedName name="Z_FFDCDCDB_6D54_11D1_95EF_0000E8CF5EB3_.wvu.Cols" localSheetId="6" hidden="1">#REF!</definedName>
    <definedName name="Z_FFDCDCDB_6D54_11D1_95EF_0000E8CF5EB3_.wvu.Cols" localSheetId="5" hidden="1">#REF!</definedName>
    <definedName name="Z_FFDCDCDB_6D54_11D1_95EF_0000E8CF5EB3_.wvu.Cols" localSheetId="4" hidden="1">#REF!</definedName>
    <definedName name="Z_FFDCDCDB_6D54_11D1_95EF_0000E8CF5EB3_.wvu.Cols" hidden="1">#REF!</definedName>
    <definedName name="Z_FFDCDCDC_6D54_11D1_95EF_0000E8CF5EB3_.wvu.Cols" localSheetId="9" hidden="1">#REF!</definedName>
    <definedName name="Z_FFDCDCDC_6D54_11D1_95EF_0000E8CF5EB3_.wvu.Cols" localSheetId="6" hidden="1">#REF!</definedName>
    <definedName name="Z_FFDCDCDC_6D54_11D1_95EF_0000E8CF5EB3_.wvu.Cols" localSheetId="5" hidden="1">#REF!</definedName>
    <definedName name="Z_FFDCDCDC_6D54_11D1_95EF_0000E8CF5EB3_.wvu.Cols" localSheetId="4" hidden="1">#REF!</definedName>
    <definedName name="Z_FFDCDCDC_6D54_11D1_95EF_0000E8CF5EB3_.wvu.Cols" hidden="1">#REF!</definedName>
    <definedName name="Z_FFDCDCDD_6D54_11D1_95EF_0000E8CF5EB3_.wvu.Cols" localSheetId="9" hidden="1">#REF!</definedName>
    <definedName name="Z_FFDCDCDD_6D54_11D1_95EF_0000E8CF5EB3_.wvu.Cols" localSheetId="6" hidden="1">#REF!</definedName>
    <definedName name="Z_FFDCDCDD_6D54_11D1_95EF_0000E8CF5EB3_.wvu.Cols" localSheetId="5" hidden="1">#REF!</definedName>
    <definedName name="Z_FFDCDCDD_6D54_11D1_95EF_0000E8CF5EB3_.wvu.Cols" localSheetId="4" hidden="1">#REF!</definedName>
    <definedName name="Z_FFDCDCDD_6D54_11D1_95EF_0000E8CF5EB3_.wvu.Cols" hidden="1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6" i="10" l="1"/>
  <c r="O29" i="10" s="1"/>
  <c r="N26" i="10"/>
  <c r="N29" i="10" s="1"/>
  <c r="M26" i="10"/>
  <c r="M29" i="10" s="1"/>
  <c r="L26" i="10"/>
  <c r="L29" i="10" s="1"/>
  <c r="F118" i="19"/>
  <c r="F117" i="19"/>
  <c r="F114" i="19"/>
  <c r="AH113" i="19"/>
  <c r="F113" i="19"/>
  <c r="AH112" i="19"/>
  <c r="F112" i="19"/>
  <c r="AH111" i="19"/>
  <c r="F111" i="19"/>
  <c r="AH110" i="19"/>
  <c r="F110" i="19"/>
  <c r="AH109" i="19"/>
  <c r="F109" i="19"/>
  <c r="AH108" i="19"/>
  <c r="F108" i="19"/>
  <c r="AH107" i="19"/>
  <c r="F107" i="19"/>
  <c r="F105" i="19"/>
  <c r="AH104" i="19"/>
  <c r="F104" i="19"/>
  <c r="AH103" i="19"/>
  <c r="F103" i="19"/>
  <c r="AH102" i="19"/>
  <c r="F102" i="19"/>
  <c r="AH101" i="19"/>
  <c r="F101" i="19"/>
  <c r="AH100" i="19"/>
  <c r="F100" i="19"/>
  <c r="AH99" i="19"/>
  <c r="F99" i="19"/>
  <c r="F98" i="19"/>
  <c r="AH97" i="19"/>
  <c r="F97" i="19"/>
  <c r="AH96" i="19"/>
  <c r="F96" i="19"/>
  <c r="AH95" i="19"/>
  <c r="F95" i="19"/>
  <c r="AH94" i="19"/>
  <c r="F94" i="19"/>
  <c r="AH93" i="19"/>
  <c r="F93" i="19"/>
  <c r="AH92" i="19"/>
  <c r="F92" i="19"/>
  <c r="F91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AH88" i="19"/>
  <c r="F88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AH85" i="19"/>
  <c r="F85" i="19"/>
  <c r="AE84" i="19"/>
  <c r="AC84" i="19"/>
  <c r="AA84" i="19"/>
  <c r="Y84" i="19"/>
  <c r="W84" i="19"/>
  <c r="U84" i="19"/>
  <c r="S84" i="19"/>
  <c r="R84" i="19"/>
  <c r="Q84" i="19"/>
  <c r="P84" i="19"/>
  <c r="O84" i="19"/>
  <c r="F84" i="19"/>
  <c r="AG83" i="19"/>
  <c r="F83" i="19"/>
  <c r="AF82" i="19"/>
  <c r="AF84" i="19" s="1"/>
  <c r="AE82" i="19"/>
  <c r="AE83" i="19" s="1"/>
  <c r="AD82" i="19"/>
  <c r="AD84" i="19" s="1"/>
  <c r="AC82" i="19"/>
  <c r="AC83" i="19" s="1"/>
  <c r="AB82" i="19"/>
  <c r="AB84" i="19" s="1"/>
  <c r="AA82" i="19"/>
  <c r="AA83" i="19" s="1"/>
  <c r="Z82" i="19"/>
  <c r="Z84" i="19" s="1"/>
  <c r="Y82" i="19"/>
  <c r="Y83" i="19" s="1"/>
  <c r="X82" i="19"/>
  <c r="X84" i="19" s="1"/>
  <c r="W82" i="19"/>
  <c r="W83" i="19" s="1"/>
  <c r="V82" i="19"/>
  <c r="V84" i="19" s="1"/>
  <c r="U82" i="19"/>
  <c r="T82" i="19"/>
  <c r="T84" i="19" s="1"/>
  <c r="S82" i="19"/>
  <c r="F82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F81" i="19"/>
  <c r="AF80" i="19"/>
  <c r="AE80" i="19"/>
  <c r="AD80" i="19"/>
  <c r="AC80" i="19"/>
  <c r="AB80" i="19"/>
  <c r="AA80" i="19"/>
  <c r="Z80" i="19"/>
  <c r="Y80" i="19"/>
  <c r="X80" i="19"/>
  <c r="W80" i="19"/>
  <c r="F80" i="19"/>
  <c r="AH79" i="19"/>
  <c r="F79" i="19"/>
  <c r="AD78" i="19"/>
  <c r="AC78" i="19"/>
  <c r="Y78" i="19"/>
  <c r="U78" i="19"/>
  <c r="R78" i="19"/>
  <c r="Q78" i="19"/>
  <c r="P78" i="19"/>
  <c r="O78" i="19"/>
  <c r="F78" i="19"/>
  <c r="AC77" i="19"/>
  <c r="Y77" i="19"/>
  <c r="U77" i="19"/>
  <c r="F77" i="19"/>
  <c r="AF76" i="19"/>
  <c r="AF78" i="19" s="1"/>
  <c r="AE76" i="19"/>
  <c r="AE78" i="19" s="1"/>
  <c r="AD76" i="19"/>
  <c r="AD77" i="19" s="1"/>
  <c r="AC76" i="19"/>
  <c r="AB76" i="19"/>
  <c r="AB77" i="19" s="1"/>
  <c r="AA76" i="19"/>
  <c r="AA78" i="19" s="1"/>
  <c r="Z76" i="19"/>
  <c r="Z78" i="19" s="1"/>
  <c r="Y76" i="19"/>
  <c r="X76" i="19"/>
  <c r="X77" i="19" s="1"/>
  <c r="W76" i="19"/>
  <c r="W78" i="19" s="1"/>
  <c r="V76" i="19"/>
  <c r="V77" i="19" s="1"/>
  <c r="U76" i="19"/>
  <c r="T76" i="19"/>
  <c r="T78" i="19" s="1"/>
  <c r="S76" i="19"/>
  <c r="S78" i="19" s="1"/>
  <c r="F76" i="19"/>
  <c r="AH75" i="19"/>
  <c r="F75" i="19"/>
  <c r="AH74" i="19"/>
  <c r="F74" i="19"/>
  <c r="AH73" i="19"/>
  <c r="F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F72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F71" i="19"/>
  <c r="AH70" i="19"/>
  <c r="F70" i="19"/>
  <c r="AH69" i="19"/>
  <c r="F69" i="19"/>
  <c r="AH68" i="19"/>
  <c r="F68" i="19"/>
  <c r="AH67" i="19"/>
  <c r="F67" i="19"/>
  <c r="AH66" i="19"/>
  <c r="F66" i="19"/>
  <c r="AH65" i="19"/>
  <c r="F65" i="19"/>
  <c r="AH64" i="19"/>
  <c r="F64" i="19"/>
  <c r="AH63" i="19"/>
  <c r="F63" i="19"/>
  <c r="AH62" i="19"/>
  <c r="F62" i="19"/>
  <c r="AH61" i="19"/>
  <c r="F61" i="19"/>
  <c r="AH60" i="19"/>
  <c r="F60" i="19"/>
  <c r="F59" i="19"/>
  <c r="F58" i="19"/>
  <c r="F57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AH54" i="19"/>
  <c r="AH57" i="19" s="1"/>
  <c r="F54" i="19"/>
  <c r="AH53" i="19"/>
  <c r="F53" i="19"/>
  <c r="AH52" i="19"/>
  <c r="AH58" i="19" s="1"/>
  <c r="F52" i="19"/>
  <c r="F51" i="19"/>
  <c r="AH49" i="19"/>
  <c r="AH59" i="19" s="1"/>
  <c r="F49" i="19"/>
  <c r="F48" i="19"/>
  <c r="F47" i="19"/>
  <c r="AF46" i="19"/>
  <c r="F46" i="19"/>
  <c r="F45" i="19"/>
  <c r="F44" i="19"/>
  <c r="AH42" i="19"/>
  <c r="F42" i="19"/>
  <c r="AH41" i="19"/>
  <c r="F41" i="19"/>
  <c r="AH40" i="19"/>
  <c r="F40" i="19"/>
  <c r="AF39" i="19"/>
  <c r="AE39" i="19"/>
  <c r="AD39" i="19"/>
  <c r="F39" i="19"/>
  <c r="AH38" i="19"/>
  <c r="F38" i="19"/>
  <c r="AH37" i="19"/>
  <c r="F37" i="19"/>
  <c r="AH36" i="19"/>
  <c r="F36" i="19"/>
  <c r="AH35" i="19"/>
  <c r="F35" i="19"/>
  <c r="AH34" i="19"/>
  <c r="F34" i="19"/>
  <c r="AH33" i="19"/>
  <c r="F33" i="19"/>
  <c r="AH32" i="19"/>
  <c r="F32" i="19"/>
  <c r="AH31" i="19"/>
  <c r="F31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AH27" i="19"/>
  <c r="F27" i="19"/>
  <c r="AH25" i="19"/>
  <c r="F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AH22" i="19"/>
  <c r="F22" i="19"/>
  <c r="AH21" i="19"/>
  <c r="F21" i="19"/>
  <c r="AH20" i="19"/>
  <c r="F20" i="19"/>
  <c r="AH19" i="19"/>
  <c r="F19" i="19"/>
  <c r="AH18" i="19"/>
  <c r="F18" i="19"/>
  <c r="F17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H39" i="1"/>
  <c r="H37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AH114" i="19" l="1"/>
  <c r="AH39" i="19"/>
  <c r="AH91" i="19"/>
  <c r="AH76" i="19"/>
  <c r="AH77" i="19" s="1"/>
  <c r="AH82" i="19"/>
  <c r="AH83" i="19" s="1"/>
  <c r="AH17" i="19"/>
  <c r="AH72" i="19" s="1"/>
  <c r="AH24" i="19"/>
  <c r="Z77" i="19"/>
  <c r="AF77" i="19"/>
  <c r="V78" i="19"/>
  <c r="AB78" i="19"/>
  <c r="X83" i="19"/>
  <c r="AF83" i="19"/>
  <c r="X78" i="19"/>
  <c r="Z83" i="19"/>
  <c r="AB83" i="19"/>
  <c r="AD83" i="19"/>
  <c r="AH105" i="19"/>
  <c r="AH71" i="19"/>
  <c r="W77" i="19"/>
  <c r="AA77" i="19"/>
  <c r="AE77" i="19"/>
  <c r="AH80" i="19"/>
  <c r="AH81" i="19" l="1"/>
  <c r="AH84" i="19"/>
  <c r="AH78" i="19"/>
</calcChain>
</file>

<file path=xl/sharedStrings.xml><?xml version="1.0" encoding="utf-8"?>
<sst xmlns="http://schemas.openxmlformats.org/spreadsheetml/2006/main" count="5372" uniqueCount="759">
  <si>
    <t>MENU</t>
  </si>
  <si>
    <t>OBSERVAÇÕES</t>
  </si>
  <si>
    <t>1T14</t>
  </si>
  <si>
    <t>2T14</t>
  </si>
  <si>
    <t>3T14</t>
  </si>
  <si>
    <t>4T14</t>
  </si>
  <si>
    <t>1T15</t>
  </si>
  <si>
    <t>2T15</t>
  </si>
  <si>
    <t>3T15</t>
  </si>
  <si>
    <t>4T15</t>
  </si>
  <si>
    <t>(Em milhões de Reais)</t>
  </si>
  <si>
    <t>(Jan-Mar)</t>
  </si>
  <si>
    <t>(Abr-Jun)</t>
  </si>
  <si>
    <t>(Jul-Set)</t>
  </si>
  <si>
    <t>(Out-Dez)</t>
  </si>
  <si>
    <t xml:space="preserve">Receita operacional líquida </t>
  </si>
  <si>
    <t xml:space="preserve">Custos dos produtos vendidos </t>
  </si>
  <si>
    <t>Lucro bruto</t>
  </si>
  <si>
    <t>Receitas (despesas) operacionais</t>
  </si>
  <si>
    <t xml:space="preserve">Com vendas </t>
  </si>
  <si>
    <t xml:space="preserve">Gerais e administrativas </t>
  </si>
  <si>
    <t xml:space="preserve">Outras receitas (despesas) operacionais, líquidas </t>
  </si>
  <si>
    <t>Efeito de formação da JV</t>
  </si>
  <si>
    <t>Lucro antes do resultado da equivalência patrimonial, resultado financeiro líquido e imposto de renda e contribuição social</t>
  </si>
  <si>
    <t>Receitas (despesas) não-operacionais</t>
  </si>
  <si>
    <t>Resultado da equivalência patrimonial</t>
  </si>
  <si>
    <t>Derivativos</t>
  </si>
  <si>
    <t>Lucro (Prejuízo) antes do imposto de renda e contribuição social</t>
  </si>
  <si>
    <t>Imposto de renda e contribuição social</t>
  </si>
  <si>
    <t>Corrente</t>
  </si>
  <si>
    <t>Diferido</t>
  </si>
  <si>
    <t>Lucro (Prejuízo) líquido atribuível a acionistas não controladores</t>
  </si>
  <si>
    <t>Lucro (Prejuízo) líquido das operações em continuidade</t>
  </si>
  <si>
    <t>Lucro (Prejuízo) do período de operações descontinuadas</t>
  </si>
  <si>
    <t xml:space="preserve">Lucro (Prejuízo) líquido </t>
  </si>
  <si>
    <t>RECONCILIAÇÃO EBITDA</t>
  </si>
  <si>
    <t xml:space="preserve">Lucro Líquido (Prejuízo) </t>
  </si>
  <si>
    <t>Imposto de Renda e Contribuição Social</t>
  </si>
  <si>
    <t>Resultado Financeiro Líquido</t>
  </si>
  <si>
    <t>Depreciação e Amortização</t>
  </si>
  <si>
    <t>Participação de não controladores</t>
  </si>
  <si>
    <t>EBITDA</t>
  </si>
  <si>
    <t>Margem EBITDA (%)</t>
  </si>
  <si>
    <t>BALANÇO PATRIMONIAL</t>
  </si>
  <si>
    <t xml:space="preserve">ATIVO </t>
  </si>
  <si>
    <t>Ativo Circulante</t>
  </si>
  <si>
    <t>Caixa e equivalentes de caixa</t>
  </si>
  <si>
    <t>Caixa restrito</t>
  </si>
  <si>
    <t>Títulos e Valores Mobiliários</t>
  </si>
  <si>
    <t>Duplicatas a receber de clientes</t>
  </si>
  <si>
    <t>Instrumentos financeiros derivativos</t>
  </si>
  <si>
    <t>Estoques</t>
  </si>
  <si>
    <t>Adiantamentos a fornecedores</t>
  </si>
  <si>
    <t>Partes relacionadas</t>
  </si>
  <si>
    <t>Impostos a recuperar</t>
  </si>
  <si>
    <t>Ativos destinados a venda</t>
  </si>
  <si>
    <t>Dividendos a receber</t>
  </si>
  <si>
    <t>Outros ativos financeiros</t>
  </si>
  <si>
    <t>Outros créditos</t>
  </si>
  <si>
    <t>Ativo não Circulante</t>
  </si>
  <si>
    <t>Imposto de renda e contribuição social diferidos</t>
  </si>
  <si>
    <t>Contas a receber LP</t>
  </si>
  <si>
    <t>Depósitos judiciais</t>
  </si>
  <si>
    <t>Investimentos</t>
  </si>
  <si>
    <t>Propriedade para Investimentos</t>
  </si>
  <si>
    <t>Ativos biológicos</t>
  </si>
  <si>
    <t>Imobilizado</t>
  </si>
  <si>
    <t>Intangível</t>
  </si>
  <si>
    <t>TOTAL DO ATIVO</t>
  </si>
  <si>
    <t>PASSIVO E PATRIMÔNIO LÍQUIDO</t>
  </si>
  <si>
    <t>Passivo Circulante</t>
  </si>
  <si>
    <t xml:space="preserve">Empréstimos e financiamentos </t>
  </si>
  <si>
    <t>Fornecedores</t>
  </si>
  <si>
    <t>Ordenados e salários a pagar</t>
  </si>
  <si>
    <t>Impostos e contribuição social a pagar</t>
  </si>
  <si>
    <t>Dividendos a pagar</t>
  </si>
  <si>
    <t>Receitas antecipadas</t>
  </si>
  <si>
    <t>Outras obrigações</t>
  </si>
  <si>
    <t>Passivo não Circulante</t>
  </si>
  <si>
    <t>Provisão para demandas judiciais</t>
  </si>
  <si>
    <t>Passivo atuarial</t>
  </si>
  <si>
    <t xml:space="preserve">Patrimônio Líquido </t>
  </si>
  <si>
    <t xml:space="preserve">Capital social </t>
  </si>
  <si>
    <t>Ações em tesouraria</t>
  </si>
  <si>
    <t xml:space="preserve">Reservas de capital </t>
  </si>
  <si>
    <t xml:space="preserve">Reservas de lucro </t>
  </si>
  <si>
    <t>Prejuízos acumulados</t>
  </si>
  <si>
    <t>Resultado do período</t>
  </si>
  <si>
    <t>Atribuído aos acionistas controladores</t>
  </si>
  <si>
    <t>Participação dos acionistas não controladores</t>
  </si>
  <si>
    <t>TOTAL DO PASSIVO E PATRIMÔNIO LÍQUIDO</t>
  </si>
  <si>
    <t>CAIXA GERADO POR OPERAÇÕES</t>
  </si>
  <si>
    <t>Lucro (Prejuízo) líquido antes do IR e CSLL</t>
  </si>
  <si>
    <t>Ajustes para reconciliar o lucro líquido ao caixa gerado nas atividades operacionais:</t>
  </si>
  <si>
    <t>Depreciação e amortização</t>
  </si>
  <si>
    <t>Plano de opção de ações</t>
  </si>
  <si>
    <t>Equivalência patrimonial</t>
  </si>
  <si>
    <t>Perda (ganho) apurada nas alienações de ativo não circulante</t>
  </si>
  <si>
    <t>Valor justo de propriedade para investimento</t>
  </si>
  <si>
    <t>Constituição de provisão para demandas judiciais</t>
  </si>
  <si>
    <t>Juros, variações monetárias e cambiais, líquidos</t>
  </si>
  <si>
    <t>Efeito de formação das JVs</t>
  </si>
  <si>
    <t>Outras</t>
  </si>
  <si>
    <t>Variação nos ativos e passivos:</t>
  </si>
  <si>
    <t>Impostos e Contrib. Sociais a Recolher</t>
  </si>
  <si>
    <t>Caixa gerado de operações descontinuadas</t>
  </si>
  <si>
    <t>Outros ativos e passivos, líquidos</t>
  </si>
  <si>
    <t>Caixa líquido gerado (utilizado) nas atividades operacionais</t>
  </si>
  <si>
    <t>CAIXA GERADO POR INVESTIMENTO</t>
  </si>
  <si>
    <t>Fluxo de caixa das atividades de investimento</t>
  </si>
  <si>
    <t>Aquisições, líquidas de caixa adquirido e adiantamento para futuro aumento de capital</t>
  </si>
  <si>
    <t>Títulos e valores mobiliários</t>
  </si>
  <si>
    <t>Dividendos recebidos de controladas e associadas</t>
  </si>
  <si>
    <t>Adições ao imobilizado, software e outros intangíveis</t>
  </si>
  <si>
    <t>Gastos com o plantio e tratos de cana</t>
  </si>
  <si>
    <t>Caixa reclassificado de operações descontinuadas</t>
  </si>
  <si>
    <t xml:space="preserve">Caixa recebido na venda de ativos imobilizado, intangível e 
investimentos
</t>
  </si>
  <si>
    <t>Caixa líquido utilizado nas atividades de investimento</t>
  </si>
  <si>
    <t>CAIXA GERADO POR FINANCIAMENTO</t>
  </si>
  <si>
    <t>Fluxo de caixa das atividades de financiamento</t>
  </si>
  <si>
    <t>Captações de empréstimos e financiamentos</t>
  </si>
  <si>
    <t>Integralização de capital por acionistas não controladores em controladas</t>
  </si>
  <si>
    <t>Compra de ações em tesouraria</t>
  </si>
  <si>
    <t>Exercício de plano de opção de compra de ação</t>
  </si>
  <si>
    <t>Aquição de participação em não controladores</t>
  </si>
  <si>
    <t>Dividendos pagos</t>
  </si>
  <si>
    <t>Caixa líquido gerado (utilizado) nas atividades de financiamento</t>
  </si>
  <si>
    <t>VARIAÇÃO LÍQUIDA DE CAIXA</t>
  </si>
  <si>
    <t>Caixa e equivalentes de caixa no início do exercício</t>
  </si>
  <si>
    <t>Efeito da variação cambial sobre o saldo de caixa e equivalentes de caixa</t>
  </si>
  <si>
    <t>Caixa e equivalentes de caixa no final do exercício</t>
  </si>
  <si>
    <t>Acréscimo (decréscimo) líquido em caixa e equivalente de caixa</t>
  </si>
  <si>
    <t>DEMONSTRAÇÃO DE RESULTADOS</t>
  </si>
  <si>
    <t>Receita Operacional Líquida</t>
  </si>
  <si>
    <t>Custo dos Serviços Prestados</t>
  </si>
  <si>
    <t>Lucro Bruto</t>
  </si>
  <si>
    <t>Margem Bruta (%)</t>
  </si>
  <si>
    <t>n/a</t>
  </si>
  <si>
    <t>Despesas com Vendas</t>
  </si>
  <si>
    <t>Despesas Gerais e Administrativas</t>
  </si>
  <si>
    <t>Outras Receitas (Despesas) Operacionais, Líquidas</t>
  </si>
  <si>
    <t>Resultado de Equivalência Patrimonial</t>
  </si>
  <si>
    <t>Ativo</t>
  </si>
  <si>
    <t>Titulos e valores mobiliarios</t>
  </si>
  <si>
    <t>Outros ativos circulantes</t>
  </si>
  <si>
    <t>Propriedades para investimentos</t>
  </si>
  <si>
    <t>Outros ativos não circulantes</t>
  </si>
  <si>
    <t>Passivo</t>
  </si>
  <si>
    <t>Empréstimos e financiamentos</t>
  </si>
  <si>
    <t>Outros passivos circulantes</t>
  </si>
  <si>
    <t>Outros passivos não circulantes</t>
  </si>
  <si>
    <t>DEMONSTRAÇÕES DE RESULTADOS CONSOLIDADO COSAN IFRS</t>
  </si>
  <si>
    <t>Efeito da formação da JV</t>
  </si>
  <si>
    <t>BALANÇO PATRIMONIAL CONSOLIDADO COSAN IFRS</t>
  </si>
  <si>
    <t>Operações Descontinuadas</t>
  </si>
  <si>
    <t>Operação descontinuada</t>
  </si>
  <si>
    <t>Reserva estatutária</t>
  </si>
  <si>
    <t>FLUXO DE CAIXA IFRS</t>
  </si>
  <si>
    <t>Lucro Líquido do período atribuível à Cosan</t>
  </si>
  <si>
    <t>Depreciações e Amortizações</t>
  </si>
  <si>
    <t>Variação valor justo dos ativos biológicos</t>
  </si>
  <si>
    <t>Equivalência patrimonial em controladas em conjunto</t>
  </si>
  <si>
    <t>Perda (ganho) apurada nas baixas do ativo permanente</t>
  </si>
  <si>
    <t>Ganho líquido apurado em adesão/Liquidação antecipada REFIS</t>
  </si>
  <si>
    <t>Resultado de formação das Joint Ventures</t>
  </si>
  <si>
    <t>Ganho na utilização de prejuízo fiscal em Joint Venture</t>
  </si>
  <si>
    <t>Plano de ações</t>
  </si>
  <si>
    <t>Valor justo de propriedades para investimento</t>
  </si>
  <si>
    <t>Valor justo de ativos mantido para venda</t>
  </si>
  <si>
    <t>Ganho com ações indenizatórias</t>
  </si>
  <si>
    <t>Variações nos ativos e passivos</t>
  </si>
  <si>
    <t>Adiantamento a fornecedores</t>
  </si>
  <si>
    <t xml:space="preserve">Fornecedores </t>
  </si>
  <si>
    <t>Impostos e Contrib. Sociais a recolher</t>
  </si>
  <si>
    <t>Impostos a Recuperar</t>
  </si>
  <si>
    <t>Caixa gerado na operação descontinuada</t>
  </si>
  <si>
    <t>Caixa líquido gerado nas atividades operacionais</t>
  </si>
  <si>
    <t>Caixa Contribuído na formação da Raízen</t>
  </si>
  <si>
    <t>Dividendos recebidos</t>
  </si>
  <si>
    <t>Integralização de capital em coligadas</t>
  </si>
  <si>
    <t>Adições ao Investimento</t>
  </si>
  <si>
    <t>Gastos com plantio e tratos de cana</t>
  </si>
  <si>
    <t>Caixa recebido na venda de ativos permanentes</t>
  </si>
  <si>
    <t>Caixa utilizado de operações descontinuadas</t>
  </si>
  <si>
    <t>Caixa recebido na venda de operações descontinuadas</t>
  </si>
  <si>
    <t>Caixa Recebido em Incorporação/Aquisição</t>
  </si>
  <si>
    <t>Captação de Empréstimos e Financiamentos</t>
  </si>
  <si>
    <t>Amortização de empréstimos e financiamentos</t>
  </si>
  <si>
    <t>Amortização de juros s/ empréstimos e financiamentos</t>
  </si>
  <si>
    <t>Captação por meio de ações preferenciais</t>
  </si>
  <si>
    <t>Conta Garantida – Movimentação</t>
  </si>
  <si>
    <t>Integralização de capital</t>
  </si>
  <si>
    <t>Integralização de capital por acionistas não controladores em controladas em conjunto</t>
  </si>
  <si>
    <t>Exercício de plano de opção de ação</t>
  </si>
  <si>
    <t>Aquisição de participação de acionistas não controladores</t>
  </si>
  <si>
    <t>Operações descontinuadas</t>
  </si>
  <si>
    <t>Caixa líquido gerado nas atividades de financiamento</t>
  </si>
  <si>
    <t>Saldo de caixa e equivalentes no início do período</t>
  </si>
  <si>
    <t>Saldo de caixa e equivalentes no final do período</t>
  </si>
  <si>
    <t>DEMONSTRAÇÕES DE RESULTADOS PROFORMA</t>
  </si>
  <si>
    <t>AJUSTES EBITDA</t>
  </si>
  <si>
    <t>Raízen Combustíveis</t>
  </si>
  <si>
    <t>(+) Venda de Ativos</t>
  </si>
  <si>
    <t>(+) Efeitos Pontuais²</t>
  </si>
  <si>
    <t>Raízen Energia</t>
  </si>
  <si>
    <t>(+) Variação do Ativo Biológico</t>
  </si>
  <si>
    <t>Total Ajustes EBITDA¹</t>
  </si>
  <si>
    <t>EBITDA Ajustado</t>
  </si>
  <si>
    <t>Margem EBITDA Ajustado (%)</t>
  </si>
  <si>
    <t>BALANÇO PATRIMONIAL PROFORMA</t>
  </si>
  <si>
    <t>Operação descontinuada - Ativo</t>
  </si>
  <si>
    <t>Operação descontinuada - Passivo</t>
  </si>
  <si>
    <t>FLUXO DE CAIXA PROFORMA</t>
  </si>
  <si>
    <t>Amortização de receitas antecipadas</t>
  </si>
  <si>
    <t>Amortização de despesas pagas antecipadamente</t>
  </si>
  <si>
    <t>Juros pagos</t>
  </si>
  <si>
    <t>Impostos de renda e contribuição social sobre o lucro pagos</t>
  </si>
  <si>
    <t>Aquisições de investimentos</t>
  </si>
  <si>
    <t>Variação líquidas de dívidas de alto giro</t>
  </si>
  <si>
    <t>Aplicações financeiras vinculadas a financiamentos (caixa restrito)</t>
  </si>
  <si>
    <t>Nota 2 - Efeitos decorrentes de ganhos (perdas) pontuais quando aplicável.</t>
  </si>
  <si>
    <t>DADOS OPERACIONAIS</t>
  </si>
  <si>
    <t>(Em milhões de litros)</t>
  </si>
  <si>
    <t>Vendas de Combustíveis</t>
  </si>
  <si>
    <t>Etanol</t>
  </si>
  <si>
    <t>Gasolina</t>
  </si>
  <si>
    <t>Diesel</t>
  </si>
  <si>
    <t>Aviação</t>
  </si>
  <si>
    <t>Outros Produtos</t>
  </si>
  <si>
    <t>Volume Ciclo Otto (Gasolina+Etanol)</t>
  </si>
  <si>
    <t>Volume Gasolina Equivalente</t>
  </si>
  <si>
    <t>Custo de Produto Vendido</t>
  </si>
  <si>
    <t>EBIT</t>
  </si>
  <si>
    <t>Margem EBIT (%)</t>
  </si>
  <si>
    <t>Margem EBIT (R$/m³)</t>
  </si>
  <si>
    <t>(+) Venda ativos</t>
  </si>
  <si>
    <t>(+) Outros Ajustes Pontuais²</t>
  </si>
  <si>
    <t>EBIT Ajustado</t>
  </si>
  <si>
    <t>Margem EBIT Ajustado (%)</t>
  </si>
  <si>
    <t>Margem EBIT Ajustado(R$/m³)</t>
  </si>
  <si>
    <t>Margem EBITDA (R$/m³)</t>
  </si>
  <si>
    <t>Margem EBITDA Ajustado(R$/m³)</t>
  </si>
  <si>
    <t>INVESTIMENTOS</t>
  </si>
  <si>
    <t>CAPEX</t>
  </si>
  <si>
    <t>Investimentos em controladas em conjunto</t>
  </si>
  <si>
    <t>TOTAL DO ATIVO (R$)</t>
  </si>
  <si>
    <t>TOTAL DO PASSIVO E PATRIMÔNIO LÍQUIDO (R$)</t>
  </si>
  <si>
    <t>ATR Cana (Kg/Ton)</t>
  </si>
  <si>
    <t>TCH (Tonelada de cana por hectare)</t>
  </si>
  <si>
    <t>ATR/ha (Toneladas de ATR por hectare)</t>
  </si>
  <si>
    <t>Nível de Mecanização</t>
  </si>
  <si>
    <t>PRODUÇÃO</t>
  </si>
  <si>
    <t>Açúcar</t>
  </si>
  <si>
    <t>VOLUME VENDIDO</t>
  </si>
  <si>
    <t>Mercado Interno</t>
  </si>
  <si>
    <t>Próprio</t>
  </si>
  <si>
    <t>Revenda</t>
  </si>
  <si>
    <t>Revenda e Trading</t>
  </si>
  <si>
    <t>Venda de Energia Elétrica ('000 MWh)</t>
  </si>
  <si>
    <t>Venda de Açúcar</t>
  </si>
  <si>
    <t>Venda de Etanol</t>
  </si>
  <si>
    <t>Outros</t>
  </si>
  <si>
    <t>Custo (caixa) do Açúcar (R$/ton)</t>
  </si>
  <si>
    <t>Custo (caixa) do Etanol (R$/m³)</t>
  </si>
  <si>
    <t>Margem Ajustado EBITDA (%)</t>
  </si>
  <si>
    <t>CAPEX Total</t>
  </si>
  <si>
    <t>CAPEX Manutenção</t>
  </si>
  <si>
    <t>Ativos Biológicos</t>
  </si>
  <si>
    <t>Manutenção de Entressafra</t>
  </si>
  <si>
    <t>CAPEX Operacional</t>
  </si>
  <si>
    <t>Mecanização</t>
  </si>
  <si>
    <t>Industrial</t>
  </si>
  <si>
    <t>CAPEX de Projetos</t>
  </si>
  <si>
    <t>Cogeração e Expansão</t>
  </si>
  <si>
    <t>Outros Projetos</t>
  </si>
  <si>
    <t>(Em milhões de m³)</t>
  </si>
  <si>
    <t>Volume - Total</t>
  </si>
  <si>
    <t>Residencial</t>
  </si>
  <si>
    <t xml:space="preserve">Comercial </t>
  </si>
  <si>
    <t xml:space="preserve">Industrial </t>
  </si>
  <si>
    <t>Cogeração</t>
  </si>
  <si>
    <t>Automotivo (GNV)</t>
  </si>
  <si>
    <t>Termogeração</t>
  </si>
  <si>
    <t>Receita Operacional Bruta</t>
  </si>
  <si>
    <t>Venda de Gás</t>
  </si>
  <si>
    <t>Receita de Construção</t>
  </si>
  <si>
    <t>Impostos e Contribuições sobre Vendas</t>
  </si>
  <si>
    <t>Receita de Construção - ICPC 01</t>
  </si>
  <si>
    <t>Gás Natural e Outros</t>
  </si>
  <si>
    <t>Construção - ICPC 01</t>
  </si>
  <si>
    <t>(Em Milhões de Litros)</t>
  </si>
  <si>
    <t>Volume Vendido</t>
  </si>
  <si>
    <t>Custo de Produtos e Serviços</t>
  </si>
  <si>
    <t>PORTFÓLIO DE ATIVOS</t>
  </si>
  <si>
    <t>Terras de Terceiros Administradas (MM R$)</t>
  </si>
  <si>
    <t>Área Total (ha)</t>
  </si>
  <si>
    <t>Terras Próprias (MM R$)</t>
  </si>
  <si>
    <t>Venda de Propriedades</t>
  </si>
  <si>
    <t>Arrendamento de Terras</t>
  </si>
  <si>
    <t>Custo dos Produtos Vendidos</t>
  </si>
  <si>
    <t>Demonstração de Fluxo de Caixa</t>
  </si>
  <si>
    <t>Comgás</t>
  </si>
  <si>
    <t>Radar</t>
  </si>
  <si>
    <t>Eliminações</t>
  </si>
  <si>
    <t>Cosan S/A</t>
  </si>
  <si>
    <t>Combinado Raízen</t>
  </si>
  <si>
    <t>Eliminação Total</t>
  </si>
  <si>
    <t>Consolidado Proforma</t>
  </si>
  <si>
    <t>Raízen Combinado</t>
  </si>
  <si>
    <t>Efeitos não caixa no EBITDA</t>
  </si>
  <si>
    <t>Variação de Ativos e Passivos</t>
  </si>
  <si>
    <t>Resultado financeiro operacional</t>
  </si>
  <si>
    <t>Fluxo de Caixa Operacional</t>
  </si>
  <si>
    <t>Fluxo de Caixa de Investimento</t>
  </si>
  <si>
    <t>Fluxo de Caixa de Financiamento</t>
  </si>
  <si>
    <t>Caixa livre para os acionistas (FCFE)</t>
  </si>
  <si>
    <t xml:space="preserve">     Cosan S.A</t>
  </si>
  <si>
    <t xml:space="preserve">     Comgas</t>
  </si>
  <si>
    <t xml:space="preserve">     Outros</t>
  </si>
  <si>
    <t>Impacto da variação cambial nos saldos de caixa e equivalente de caixa</t>
  </si>
  <si>
    <t>Caixa líquido gerado (consumido) no período</t>
  </si>
  <si>
    <t>3. DFC POR NEGÓCIO</t>
  </si>
  <si>
    <t>Dívida por unidade de negócio (Valores em R$ MM)</t>
  </si>
  <si>
    <t>MTM Derivativos</t>
  </si>
  <si>
    <t>Leasing</t>
  </si>
  <si>
    <t>Despesa com colocação de títulos</t>
  </si>
  <si>
    <t>Debêntures</t>
  </si>
  <si>
    <t>BNDES</t>
  </si>
  <si>
    <t>Finame</t>
  </si>
  <si>
    <t>Conta Garantida</t>
  </si>
  <si>
    <t>Capital de Giro</t>
  </si>
  <si>
    <t>Notas de Crédito</t>
  </si>
  <si>
    <t>Finep</t>
  </si>
  <si>
    <t>Bond (Senior Notes 2018)</t>
  </si>
  <si>
    <t>Endividamento Total</t>
  </si>
  <si>
    <t>Caixa e Equivalentes de Caixa e Títulos e Valores Mobiliários</t>
  </si>
  <si>
    <t>Dívida Bancária Líquida</t>
  </si>
  <si>
    <t>Raízen</t>
  </si>
  <si>
    <t>ACC</t>
  </si>
  <si>
    <t>Crédito Rural</t>
  </si>
  <si>
    <t>Nota Promissória</t>
  </si>
  <si>
    <t>Finem</t>
  </si>
  <si>
    <t>Pré-pagamento de Exportações</t>
  </si>
  <si>
    <t>Endividamento Raízen</t>
  </si>
  <si>
    <t>Endividamento Raízen (50%)</t>
  </si>
  <si>
    <t>Caixa e Equivalentes de Caixa e Títulos e Valores Mobiliários Raízen</t>
  </si>
  <si>
    <t>Endividamento Bancário Líquido Raízen (50%)</t>
  </si>
  <si>
    <t>Cosan Energia Proforma</t>
  </si>
  <si>
    <t>Endividamento Total (incluindo Raízen)</t>
  </si>
  <si>
    <t>Dívida Bancária Líquida (incluindo Raízen)</t>
  </si>
  <si>
    <t>Obrigações com acionistas preferencialistas em subsidiárias</t>
  </si>
  <si>
    <t>Endividamento Bancário Líquido Total e obrigações com acionistas
preferencialistas em subsidiarias</t>
  </si>
  <si>
    <t>4. ENDIVIDAMENTO POR NEGÓCIO</t>
  </si>
  <si>
    <t>Rebate</t>
  </si>
  <si>
    <t>1T16</t>
  </si>
  <si>
    <t>Foreign loans</t>
  </si>
  <si>
    <t>Dividendos Líquidos</t>
  </si>
  <si>
    <t>Cosan Corporativo</t>
  </si>
  <si>
    <t>Endividamento Cosan Corporativo</t>
  </si>
  <si>
    <t>2T16</t>
  </si>
  <si>
    <t>Outros Passivos Financeiros</t>
  </si>
  <si>
    <t>Ativo Biológico</t>
  </si>
  <si>
    <t>Consolidado Contábil</t>
  </si>
  <si>
    <t>Subscrição de minoritários</t>
  </si>
  <si>
    <t>Outros ativos financeiros - TVM</t>
  </si>
  <si>
    <t>Outros Ativos Financeiros</t>
  </si>
  <si>
    <t>3T16</t>
  </si>
  <si>
    <t>Resultado na venda de Investimentos</t>
  </si>
  <si>
    <t>LAIR em operação descontinuada</t>
  </si>
  <si>
    <t>EBITDA Ex-Equivalência Patrimonial</t>
  </si>
  <si>
    <t>Aquisição de participações de não controladores</t>
  </si>
  <si>
    <t>Custo da Dívida Bruta</t>
  </si>
  <si>
    <t>Rendimento de Aplicações Financeiras</t>
  </si>
  <si>
    <t>(=) Juros da Dívida Líquida</t>
  </si>
  <si>
    <t>Outros Encargos e Variações Monetárias</t>
  </si>
  <si>
    <t>Despesas Bancárias, Fees e Outros</t>
  </si>
  <si>
    <t>Resultado Financeiro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</si>
  <si>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</si>
  <si>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</si>
  <si>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</si>
  <si>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</si>
  <si>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</si>
  <si>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</si>
  <si>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</si>
  <si>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</si>
  <si>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</si>
  <si>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</si>
  <si>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</si>
  <si>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</si>
  <si>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</si>
  <si>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</si>
  <si>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</si>
  <si>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Set/12</t>
  </si>
  <si>
    <t>Dez/12</t>
  </si>
  <si>
    <t>Mar/13</t>
  </si>
  <si>
    <t>Jun/13</t>
  </si>
  <si>
    <t>Set/13</t>
  </si>
  <si>
    <t>Dez/13</t>
  </si>
  <si>
    <t>Mar/14</t>
  </si>
  <si>
    <t>Jun/14</t>
  </si>
  <si>
    <t xml:space="preserve"> -   </t>
  </si>
  <si>
    <t>Projetos de Cogeração</t>
  </si>
  <si>
    <t>Expansão e Outros Projetos</t>
  </si>
  <si>
    <t>4T16</t>
  </si>
  <si>
    <t>Número de postos revendedores</t>
  </si>
  <si>
    <t>Moove</t>
  </si>
  <si>
    <t>1T17</t>
  </si>
  <si>
    <t>Resolução 4131</t>
  </si>
  <si>
    <t>Empréstimos no Exterior</t>
  </si>
  <si>
    <t>Finimp</t>
  </si>
  <si>
    <t>EIB</t>
  </si>
  <si>
    <t>Bond (Senior Notes 2027)</t>
  </si>
  <si>
    <t>Bônus Perpétuos</t>
  </si>
  <si>
    <t>Bond (Senior Notes 2023)</t>
  </si>
  <si>
    <t>Outros Empréstimos</t>
  </si>
  <si>
    <t>Bond (Senior Notes 2017)</t>
  </si>
  <si>
    <t>Bond (Senior Notes 2014)</t>
  </si>
  <si>
    <t>Certificado de Recebíveis do Agronegócio (CRA)</t>
  </si>
  <si>
    <t>2T17</t>
  </si>
  <si>
    <t>Contribuição de capital em associadas</t>
  </si>
  <si>
    <t xml:space="preserve">Dividendos pagos </t>
  </si>
  <si>
    <t>Endividamento Cosan Lubrificantes</t>
  </si>
  <si>
    <t>(+) Ajuste do efeito câmbio no açúcar</t>
  </si>
  <si>
    <t>3T17</t>
  </si>
  <si>
    <t>Passivo a descoberto</t>
  </si>
  <si>
    <t>Pagamento de principal</t>
  </si>
  <si>
    <t>Pagamento de juros</t>
  </si>
  <si>
    <t>Captação</t>
  </si>
  <si>
    <t>Caixa Restrito</t>
  </si>
  <si>
    <t>4T17</t>
  </si>
  <si>
    <t>FRN - Floting Rate Note</t>
  </si>
  <si>
    <t>Caixa líquido adquirido em combinação de negócio</t>
  </si>
  <si>
    <t>1T18</t>
  </si>
  <si>
    <t>Investimentos³</t>
  </si>
  <si>
    <t>Nota 3 - Inclui investimentos em ativos decorrentes de contratos com clientes.</t>
  </si>
  <si>
    <t>2T18</t>
  </si>
  <si>
    <t>Ativos de contratos com clientes</t>
  </si>
  <si>
    <t>(+) Ativos decorrentes de contratos com clientes</t>
  </si>
  <si>
    <t>C10101000</t>
  </si>
  <si>
    <t>C10113000</t>
  </si>
  <si>
    <t>C10105000</t>
  </si>
  <si>
    <t>C10208000</t>
  </si>
  <si>
    <t>C10208900</t>
  </si>
  <si>
    <t>C10210000</t>
  </si>
  <si>
    <t>C10211000</t>
  </si>
  <si>
    <t>C20104000</t>
  </si>
  <si>
    <t>C20400000</t>
  </si>
  <si>
    <t>C40000000</t>
  </si>
  <si>
    <t>E49101001101</t>
  </si>
  <si>
    <t>C50100000</t>
  </si>
  <si>
    <t>C50200000</t>
  </si>
  <si>
    <t>E58101001101</t>
  </si>
  <si>
    <t>C60000000</t>
  </si>
  <si>
    <t>E70110000</t>
  </si>
  <si>
    <t>E70120000</t>
  </si>
  <si>
    <t>E70210000</t>
  </si>
  <si>
    <t>E70214000</t>
  </si>
  <si>
    <t>E70000000</t>
  </si>
  <si>
    <t>C80101000</t>
  </si>
  <si>
    <t>C82000000</t>
  </si>
  <si>
    <t>CO1003</t>
  </si>
  <si>
    <t>C70000000</t>
  </si>
  <si>
    <t>E59101001102</t>
  </si>
  <si>
    <t>C40101002</t>
  </si>
  <si>
    <t>C40101003</t>
  </si>
  <si>
    <t>C40101004</t>
  </si>
  <si>
    <t>C50103000</t>
  </si>
  <si>
    <t>C30102008</t>
  </si>
  <si>
    <t>E50103000102</t>
  </si>
  <si>
    <t>E40101001207</t>
  </si>
  <si>
    <t>E50103000107</t>
  </si>
  <si>
    <t>CPV - Juros Capital Proprio</t>
  </si>
  <si>
    <t>Depreciação BUP</t>
  </si>
  <si>
    <t>Maps</t>
  </si>
  <si>
    <t>Depreciação e amortização - OPEX</t>
  </si>
  <si>
    <t>Depreciação LNR</t>
  </si>
  <si>
    <t>E70130000</t>
  </si>
  <si>
    <t>E70150000</t>
  </si>
  <si>
    <t>C10103100</t>
  </si>
  <si>
    <t>C20101800</t>
  </si>
  <si>
    <t>C20103100</t>
  </si>
  <si>
    <t>C20201100</t>
  </si>
  <si>
    <t>C10116000</t>
  </si>
  <si>
    <t>C10209100</t>
  </si>
  <si>
    <t>RI33010002</t>
  </si>
  <si>
    <t>RI33010003</t>
  </si>
  <si>
    <t>RI33010001</t>
  </si>
  <si>
    <t>RI33010004</t>
  </si>
  <si>
    <t>RI33010005</t>
  </si>
  <si>
    <t>RI42000001</t>
  </si>
  <si>
    <t>RI42000003</t>
  </si>
  <si>
    <t>E30100000232</t>
  </si>
  <si>
    <t>E30100000205</t>
  </si>
  <si>
    <t>E30100000207</t>
  </si>
  <si>
    <t>E30100000209</t>
  </si>
  <si>
    <t>E30100000212</t>
  </si>
  <si>
    <t>DE02</t>
  </si>
  <si>
    <t>DE01</t>
  </si>
  <si>
    <t>C50201006</t>
  </si>
  <si>
    <t>C50201019</t>
  </si>
  <si>
    <t>C50201049</t>
  </si>
  <si>
    <t>C50201078</t>
  </si>
  <si>
    <t>RI52000001</t>
  </si>
  <si>
    <t>RI42000002</t>
  </si>
  <si>
    <t>RI34020001</t>
  </si>
  <si>
    <t>C10100000</t>
  </si>
  <si>
    <t>C10200000</t>
  </si>
  <si>
    <t>C20100000</t>
  </si>
  <si>
    <t>C20200000</t>
  </si>
  <si>
    <t>C20300000</t>
  </si>
  <si>
    <t>##RS</t>
  </si>
  <si>
    <t>Empresa</t>
  </si>
  <si>
    <t>Balanço</t>
  </si>
  <si>
    <t>DRE</t>
  </si>
  <si>
    <t>Monthly</t>
  </si>
  <si>
    <t>LGJVD1</t>
  </si>
  <si>
    <t>C30100000</t>
  </si>
  <si>
    <t>3T18</t>
  </si>
  <si>
    <t>Ativo de contratos com clientes CP</t>
  </si>
  <si>
    <t>Ativo de contratos com clientes LP</t>
  </si>
  <si>
    <t>PT</t>
  </si>
  <si>
    <t>ENG</t>
  </si>
  <si>
    <t>SSMA e Sustaining</t>
  </si>
  <si>
    <t>(IN R$ MILLION)</t>
  </si>
  <si>
    <t>Net Operating Revenue</t>
  </si>
  <si>
    <t>Gross Profit</t>
  </si>
  <si>
    <t>Equity Pick-up</t>
  </si>
  <si>
    <t>Cost of gross debt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</si>
  <si>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</si>
  <si>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</si>
  <si>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</si>
  <si>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</si>
  <si>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</si>
  <si>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and Social Contribution Taxes</t>
  </si>
  <si>
    <t>Profit (loss) attributable to noncontrolling interest</t>
  </si>
  <si>
    <t>RECONCILIATION OF EBITDA</t>
  </si>
  <si>
    <t>Net Income (Loss)</t>
  </si>
  <si>
    <t>Financial Results, Net</t>
  </si>
  <si>
    <t>Depreciation and Amortization</t>
  </si>
  <si>
    <t>Noncontrolling interest</t>
  </si>
  <si>
    <t>Cash and Cash Equivalents</t>
  </si>
  <si>
    <t>Inventories</t>
  </si>
  <si>
    <t>Investments</t>
  </si>
  <si>
    <t>Intangible</t>
  </si>
  <si>
    <t>TOTAL ASSETS</t>
  </si>
  <si>
    <t>Suppliers</t>
  </si>
  <si>
    <t>Salaries Payable</t>
  </si>
  <si>
    <t>Equity</t>
  </si>
  <si>
    <t>TOTAL LIABILITIES AND EQUITY</t>
  </si>
  <si>
    <t>Investment Securities</t>
  </si>
  <si>
    <t>(+) Assets arising from contracts with clients</t>
  </si>
  <si>
    <t>Margin EBITDA Adjusted (%)</t>
  </si>
  <si>
    <t>Property, Plant and Equipment</t>
  </si>
  <si>
    <t>Note 2 - Nonrecurring gains/losses, if applicable.</t>
  </si>
  <si>
    <t>OPERATIONAL FIGURES</t>
  </si>
  <si>
    <t>(Million liters)</t>
  </si>
  <si>
    <t>Fuel Sales</t>
  </si>
  <si>
    <t>Ethanol</t>
  </si>
  <si>
    <t>Gasoline</t>
  </si>
  <si>
    <t>Aviation</t>
  </si>
  <si>
    <t>Other Products</t>
  </si>
  <si>
    <t>Volume Ciclo Otto (Gasoline+Ethanol)</t>
  </si>
  <si>
    <t>Volume Gasoline Equivalent</t>
  </si>
  <si>
    <t>Number of Gas Station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</si>
  <si>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</si>
  <si>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</si>
  <si>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</si>
  <si>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</si>
  <si>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</si>
  <si>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</si>
  <si>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Margin EBIT (%)</t>
  </si>
  <si>
    <t>Margin EBIT (R$/m³)</t>
  </si>
  <si>
    <t>(+) Assets Sale</t>
  </si>
  <si>
    <t>(+) Nonrecurring Items²</t>
  </si>
  <si>
    <t>EBIT Adjusted</t>
  </si>
  <si>
    <t>Margin EBIT Adjusted (%)</t>
  </si>
  <si>
    <t>Margin EBIT Adjusted(R$/m³)</t>
  </si>
  <si>
    <t>Margin EBITDA (%)</t>
  </si>
  <si>
    <t>Margin EBITDA (R$/m³)</t>
  </si>
  <si>
    <t>EBITDA Adjusted</t>
  </si>
  <si>
    <t>Margin EBITDA Adjusted(R$/m³)</t>
  </si>
  <si>
    <t>BALANCE SHEET</t>
  </si>
  <si>
    <t>Assets</t>
  </si>
  <si>
    <t>Accounts Receivable</t>
  </si>
  <si>
    <t>Assets from contracts with clients ST</t>
  </si>
  <si>
    <t>Other Current Assets</t>
  </si>
  <si>
    <t>Investments in Jointly Ventures</t>
  </si>
  <si>
    <t>Investment Property</t>
  </si>
  <si>
    <t>Assets from contracts with clients LT</t>
  </si>
  <si>
    <t>Other Non-Current Assets</t>
  </si>
  <si>
    <t>Liabilities</t>
  </si>
  <si>
    <t>Loans and Borrowings</t>
  </si>
  <si>
    <t>Other Current Liabilities</t>
  </si>
  <si>
    <t>Other Non-Current Liabilities</t>
  </si>
  <si>
    <t>Note 3 - Includes investments in assets arising from contracts with clients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</si>
  <si>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</si>
  <si>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</si>
  <si>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</si>
  <si>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</si>
  <si>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</si>
  <si>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</si>
  <si>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</si>
  <si>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</si>
  <si>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</si>
  <si>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</si>
  <si>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</si>
  <si>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</si>
  <si>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</si>
  <si>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</si>
  <si>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</si>
  <si>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</si>
  <si>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</si>
  <si>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</si>
  <si>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</si>
  <si>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</si>
  <si>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</si>
  <si>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</si>
  <si>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</si>
  <si>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</si>
  <si>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</si>
  <si>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</si>
  <si>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</si>
  <si>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(Apr-Jun)</t>
  </si>
  <si>
    <t>(Jul-Sep)</t>
  </si>
  <si>
    <t>(Oct-Dec)</t>
  </si>
  <si>
    <t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t>
  </si>
  <si>
    <t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t>
  </si>
  <si>
    <t>3. COSAN S/A (CSAN3) - CASH GENERATION</t>
  </si>
  <si>
    <t>4. BUSINESSES DEBT</t>
  </si>
  <si>
    <t>NOTES</t>
  </si>
  <si>
    <t>From April 1, 2013, through the adoption of the accounting standard IFRS 11 (CPC 19), the results of Raizen Energy and Raízen Combustíveis are no longer proportionally consolidated (50%) by Cosan, going to be reported in the "Equity Pick-up", considering the proportionate share of the results. As the Company's disclosures, this effect is reported retroactively since 1Q12 in "COSAN SA - IFRS".</t>
  </si>
  <si>
    <t>Given the importance of Raizen operations on the results of Cosan and better comparability of its financial data, it is reported at "COSAN SA - PROFORMA", 100% of the consolidated results of Comgás, Rumo, Cosan Lubrificantes, Radar and Cosan Corporate, and 50% of Raízen Energia and Raízen Combustíveis results.</t>
  </si>
  <si>
    <t>4Q18</t>
  </si>
  <si>
    <t>4T18</t>
  </si>
  <si>
    <t>2.1 RAÍZEN COMBUSTÍVEIS CONSOLIDADO</t>
  </si>
  <si>
    <t>2.1 RAÍZEN COMBUSTÍVEIS CONSOLIDATED</t>
  </si>
  <si>
    <t>Custos Médios (caixa) Unitários</t>
  </si>
  <si>
    <t>1T19</t>
  </si>
  <si>
    <t>Arrendamento mercantil</t>
  </si>
  <si>
    <t>Direito de Uso</t>
  </si>
  <si>
    <t>Amortização de empréstimos e financiamentos IFRS 16</t>
  </si>
  <si>
    <t>Amortização de juros s/ empréstimos e financiamentos IFRS 16</t>
  </si>
  <si>
    <t>Margem EBITDA Normalizada ajustada (%)</t>
  </si>
  <si>
    <t>Pagamento de arredamento</t>
  </si>
  <si>
    <t>Passivo de arrendamento (IFRS 16)</t>
  </si>
  <si>
    <t>Corporativo</t>
  </si>
  <si>
    <t>MTM Derivativos - Ativo</t>
  </si>
  <si>
    <t>MTM Derivativos - Passivo</t>
  </si>
  <si>
    <t>2T19</t>
  </si>
  <si>
    <t>EBITDA - Visão Raízen Combustíveis</t>
  </si>
  <si>
    <t>Baixa de valor justo dos ativos</t>
  </si>
  <si>
    <t>Direito de Exclusividade de Fornecimento</t>
  </si>
  <si>
    <t>Ajuste de lucro não realizado</t>
  </si>
  <si>
    <t>EBITDA - Visão Cosan</t>
  </si>
  <si>
    <t>Lucro líquido - Visão Raízen Combustíveis</t>
  </si>
  <si>
    <t>Imposto de Renda (34%)</t>
  </si>
  <si>
    <t>Lucro líquido - Visão Cosan</t>
  </si>
  <si>
    <t>Despesa financeira</t>
  </si>
  <si>
    <t>EBITDA - Visão Raízen Energia</t>
  </si>
  <si>
    <t>Lucro líquido - Visão Raízen Energia</t>
  </si>
  <si>
    <t>Lucro líquido - Visão Comgás</t>
  </si>
  <si>
    <t>Ajustes de amortização</t>
  </si>
  <si>
    <t>Imposto de renda e contribuição social diferido</t>
  </si>
  <si>
    <t>(+) Arrendamentos (IFRS 16)</t>
  </si>
  <si>
    <t>2.3 RAÍZEN COMBUSTÍVEIS BRASIL</t>
  </si>
  <si>
    <t>2.5 RAÍZEN COMBUSTÍVEIS ARGENTINA</t>
  </si>
  <si>
    <t>2.6 RAÍZEN ENERGIA</t>
  </si>
  <si>
    <t>2.7 RAÍZEN ENERGIA SOCIETÁRIO</t>
  </si>
  <si>
    <t>2.8 COMGÁS</t>
  </si>
  <si>
    <t>2.2 RAÍZEN COMBUSTÍVEIS CORPORATE</t>
  </si>
  <si>
    <t>2.4 RAÍZEN COMBUSTÍVEIS BRAZIL CORP.</t>
  </si>
  <si>
    <t>2.3 RAÍZEN COMBUSTÍVEIS BRAZIL</t>
  </si>
  <si>
    <t>Nota 1 - Inclui Trading.</t>
  </si>
  <si>
    <t>Mercado Externo¹</t>
  </si>
  <si>
    <t>Perda de Conta Caução</t>
  </si>
  <si>
    <t>2.2 RAIZEN COMB. CONSOL. SOCIETÁRIO</t>
  </si>
  <si>
    <t>2.4 RAIZEN COMB. BRASIL SOCIETÁRIO</t>
  </si>
  <si>
    <t>(+) Efeitos Pontuais¹</t>
  </si>
  <si>
    <t>Nota 1 - Efeitos pontuais ou despesas consideradas não recorrentes.</t>
  </si>
  <si>
    <t>Volume - ex-termogeração</t>
  </si>
  <si>
    <t>Cana Moída ('000 tons)</t>
  </si>
  <si>
    <t>Cana Moída Própria ('000 tons)</t>
  </si>
  <si>
    <t>Cana Moída Terceiros ('000 tons)</t>
  </si>
  <si>
    <t>Produção - ('000 Tons) Açúcar Bruto</t>
  </si>
  <si>
    <t>Produção - ('000 Tons) Açúcar Branco</t>
  </si>
  <si>
    <t>Produção - ('000 m³) Etanol Anidro</t>
  </si>
  <si>
    <t>Produção - ('000 m³) Etanol Hidratado</t>
  </si>
  <si>
    <t>Açúcar Equivalente ('000 tons)</t>
  </si>
  <si>
    <t>Venda de Açúcar ('000 Tons)</t>
  </si>
  <si>
    <t>Venda de Etanol ('000 m³)</t>
  </si>
  <si>
    <t>Venda de Açúcar Equivalente - Próprio ('000 Tons)</t>
  </si>
  <si>
    <t>Volume Total Vendido</t>
  </si>
  <si>
    <t>Investimentos²</t>
  </si>
  <si>
    <t>Nota 1 - Efeitos decorrentes de ganhos (perdas) pontuais quando aplicável.</t>
  </si>
  <si>
    <t>Nota 2 - Inclui investimentos em ativos decorrentes de contratos com clientes.</t>
  </si>
  <si>
    <t>(+) Ativos decorrentes de contratos com clientes (IFRS 15)</t>
  </si>
  <si>
    <t>Raízen Combustíveis Argentina</t>
  </si>
  <si>
    <t>(+) Hedge Accounting - Dívida</t>
  </si>
  <si>
    <t>(+) Conta Corrente Regulatória</t>
  </si>
  <si>
    <t>2.7 RAÍZEN ENERGIA CORPORATE</t>
  </si>
  <si>
    <t>3T19</t>
  </si>
  <si>
    <t>1. COSAN S.A. (CSAN3) - CONSOLIDATED IFRS</t>
  </si>
  <si>
    <t>1. COSAN S.A. (CSAN3) - CONSOLIDADO CONTÁBIL IFRS</t>
  </si>
  <si>
    <t>2. COSAN S.A. (CSAN3) - CONSOLIDADO PROFORMA INCLUINDO RAÍZEN</t>
  </si>
  <si>
    <t>2. COSAN S.A. (CSAN3) - CONSOLIDATED PRO FORMA INCLUDING RAÍZEN</t>
  </si>
  <si>
    <t>Cosan S.A.</t>
  </si>
  <si>
    <t>Venda de Energia Elétrica</t>
  </si>
  <si>
    <t>Venda de Energia Elétrica - Própria</t>
  </si>
  <si>
    <t>Venda de Energia Elétrica - Revenda</t>
  </si>
  <si>
    <t>AJUSTES LUCRO LÍQUIDO</t>
  </si>
  <si>
    <t>Lucro Líquido Ajustado</t>
  </si>
  <si>
    <t>Margem Lucro Líquido Ajustado (%)</t>
  </si>
  <si>
    <t>(+) Efeito de Hedge Accounting - Dívida</t>
  </si>
  <si>
    <t>Energia Elétrica - Preço Próprio</t>
  </si>
  <si>
    <t>4T19</t>
  </si>
  <si>
    <t>Cédula de Produto Rural (CPR)</t>
  </si>
  <si>
    <t>Juros de dívidas bancárias</t>
  </si>
  <si>
    <t>1T20</t>
  </si>
  <si>
    <t>Compass Gás e Energia</t>
  </si>
  <si>
    <t>Endividamento Compass Gás e Energia</t>
  </si>
  <si>
    <t>Aporte de capital de acionistas não controladores</t>
  </si>
  <si>
    <t>Outros Recebimentos</t>
  </si>
  <si>
    <t>2.9 COMPASS GÁS E ENERGIA</t>
  </si>
  <si>
    <t>2.10 MOOVE</t>
  </si>
  <si>
    <t>2.11 COSAN CORPORATE</t>
  </si>
  <si>
    <t>2.11 COSAN CORPORATIVO</t>
  </si>
  <si>
    <t>Passivo de arrendamento</t>
  </si>
  <si>
    <t>2T20</t>
  </si>
  <si>
    <t>3T20</t>
  </si>
  <si>
    <t>Ativo setorial</t>
  </si>
  <si>
    <t>Passivo setorial</t>
  </si>
  <si>
    <t>Outros componentes do patrimônio líquido</t>
  </si>
  <si>
    <t>Pagamento Instrumentos financeiros derivativos</t>
  </si>
  <si>
    <t>Recebimento Instrumentos financeiros derivativos</t>
  </si>
  <si>
    <t>CCR Comgás</t>
  </si>
  <si>
    <t>Amortização de arrendamento mercantil (principal)</t>
  </si>
  <si>
    <t>Amortização de arrendamento mercantil  (juros)</t>
  </si>
  <si>
    <t>Custo de aquisição - Novos negócios</t>
  </si>
  <si>
    <t>4T12¹</t>
  </si>
  <si>
    <t>Nota 1 -  As informações financeiras e operacionais da Comgás passaram a ser consolidadas nos resultados da Cosan em 1º de novembro de 2012, no entanto, para fins de melhor comparabilidade, as informações apresentadas no 4T12 representam em base proforma o trimestre integral (outubro, novembro e dezembro de 2012).</t>
  </si>
  <si>
    <t>Total Ajustes Lucro Líquido¹</t>
  </si>
  <si>
    <t>Outros Produtos e Serviços²</t>
  </si>
  <si>
    <t>Nota 3 - A partir do 1T14, inclui somente volumes de produtos próprios vendidos. Para cogeração de energia, considera volumes próprios a partir do 2T18.</t>
  </si>
  <si>
    <t>Nota 5 - Efeitos decorrentes de ganhos (perdas) pontuais quando aplicável.</t>
  </si>
  <si>
    <t>Açúcar³</t>
  </si>
  <si>
    <t>Etanol³</t>
  </si>
  <si>
    <t>Revenda e Trading⁴</t>
  </si>
  <si>
    <t>Cogeração de Energia³</t>
  </si>
  <si>
    <t>Nota 4 - Inclui operações de revenda e trading de açúcar, etanol e de derivados do petróleo. A partir do 2T18, considera volumes de trading de energia elétrica, incluindo os volumes comercializados pela WX.</t>
  </si>
  <si>
    <t>Nota 2 - Inclui trading de derivados do petróleo e venda de outros produtos.</t>
  </si>
  <si>
    <t>EBITDA²</t>
  </si>
  <si>
    <t>(+) Efeitos Pontuais³</t>
  </si>
  <si>
    <t>Nota 2 - A partir do 2T20, a Comgás passou a registrar os efeitos do conta corrente regulatório em seus livros societários, não havendo mais necessidade de normalização do desempenho da companhia.</t>
  </si>
  <si>
    <t>Nota 3 - Efeitos decorrentes de ganhos (perdas) pontuais quando aplicável.</t>
  </si>
  <si>
    <t>(+) Efeitos Pontuais⁵</t>
  </si>
  <si>
    <t>Nota 1 - Resultados Cosan S.A. Proforma consideram 50% da Raízen e excluem os resultados da Rumo Logística a partir do 1T14.</t>
  </si>
  <si>
    <t>EBITDA - Visão Comgás</t>
  </si>
  <si>
    <t>EBITDA¹</t>
  </si>
  <si>
    <t>Nota 1 - A partir do 2T20, a Comgás passou a registrar os efeitos do conta corrente regulatório em seus livros societários, não havendo mais necessidade de normalização do desempenho da companhia.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</si>
</sst>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0.0"/>
    <numFmt numFmtId="175" formatCode="_-* #,##0_-;\-* #,##0_-;_-* &quot;-&quot;??_-;_-@_-"/>
    <numFmt numFmtId="176" formatCode="_-* #,##0.0_-;\-* #,##0.0_-;_-* &quot;-&quot;??_-;_-@_-"/>
    <numFmt numFmtId="177" formatCode="#,##0.0"/>
    <numFmt numFmtId="178" formatCode="_-* #,##0.00000_-;\-* #,##0.00000_-;_-* &quot;-&quot;?_-;_-@_-"/>
    <numFmt numFmtId="179" formatCode="[$-816]mmm\'yy;@"/>
    <numFmt numFmtId="180" formatCode="_([$€-2]* #,##0.00_);_([$€-2]* \(#,##0.00\);_([$€-2]* &quot;-&quot;??_)"/>
    <numFmt numFmtId="181" formatCode="_ &quot;\&quot;* #,##0_ ;_ &quot;\&quot;* \-#,##0_ ;_ &quot;\&quot;* &quot;-&quot;_ ;_ @_ "/>
    <numFmt numFmtId="182" formatCode="General_)"/>
    <numFmt numFmtId="183" formatCode="_([$€]* #,##0.00_);_([$€]* \(#,##0.00\);_([$€]* &quot;-&quot;??_);_(@_)"/>
    <numFmt numFmtId="184" formatCode="\+#,##0.0_);\(#,##0.0\)"/>
    <numFmt numFmtId="185" formatCode="_(&quot;Cr$&quot;* #,##0_);_(&quot;Cr$&quot;* \(#,##0\);_(&quot;Cr$&quot;* &quot;-&quot;_);_(@_)"/>
    <numFmt numFmtId="186" formatCode="_(* #,##0_);_(* \(#,##0\);_(* &quot;--- &quot;_)"/>
    <numFmt numFmtId="187" formatCode="_(&quot;$&quot;* #,##0_);_(&quot;$&quot;* \(#,##0\);_(&quot;$&quot;* &quot;--- &quot;_)"/>
    <numFmt numFmtId="188" formatCode="0.0000"/>
    <numFmt numFmtId="189" formatCode="#,##0\ ;\(#,##0\);\–\ \ \ \ \ "/>
    <numFmt numFmtId="190" formatCode="_(* #,##0.0_);_(* \(#,##0.0\);_(* &quot;-&quot;?_);_(@_)"/>
    <numFmt numFmtId="191" formatCode="#,##0.00\ &quot;m³/d&quot;"/>
    <numFmt numFmtId="192" formatCode="#,##0.00_%_);\(#,##0.00\)_%;#,##0.00_%_);@_%_)"/>
    <numFmt numFmtId="193" formatCode="&quot;$&quot;* #,##0.00_);&quot;$&quot;* \(#,##0.00\)"/>
    <numFmt numFmtId="194" formatCode="_(&quot;R$ &quot;* #,##0.00_);_(&quot;R$ &quot;* \(#,##0.00\);_(&quot;R$ &quot;* &quot;-&quot;??_);_(@_)"/>
    <numFmt numFmtId="195" formatCode="0.0000_ ;[Red]\-0.0000\ "/>
    <numFmt numFmtId="196" formatCode="#,#00"/>
    <numFmt numFmtId="197" formatCode="#,##0.0_);\(#,##0.0\)"/>
    <numFmt numFmtId="198" formatCode="_-* #,##0.00\ &quot;DM&quot;_-;\-* #,##0.00\ &quot;DM&quot;_-;_-* &quot;-&quot;??\ &quot;DM&quot;_-;_-@_-"/>
    <numFmt numFmtId="199" formatCode="#,##0\ \ \ ;[Red]\(#,##0\)\ \ ;\—\ \ \ \ "/>
    <numFmt numFmtId="200" formatCode="_(* #,##0.000_);_(* \(#,##0.000\);_(* &quot;-&quot;??_);_(@_)"/>
    <numFmt numFmtId="201" formatCode="_-* #,##0.0000_-;\-* #,##0.0000_-;_-* &quot;-&quot;?_-;_-@_-"/>
    <numFmt numFmtId="202" formatCode="#,##0.000"/>
    <numFmt numFmtId="203" formatCode="_-* #,##0.000_-;\-* #,##0.000_-;_-* &quot;-&quot;???_-;_-@_-"/>
    <numFmt numFmtId="205" formatCode="_-* #,##0.000_-;\-* #,##0.000_-;_-* &quot;-&quot;?_-;_-@_-"/>
    <numFmt numFmtId="206" formatCode="_-* #,##0.0000_-;\-* #,##0.0000_-;_-* &quot;-&quot;????_-;_-@_-"/>
  </numFmts>
  <fonts count="1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i/>
      <sz val="10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u/>
      <sz val="14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8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 style="dotted">
        <color theme="0" tint="-0.49055452131717886"/>
      </left>
      <right/>
      <top/>
      <bottom/>
      <diagonal/>
    </border>
    <border>
      <left/>
      <right style="dotted">
        <color theme="0" tint="-0.49055452131717886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tted">
        <color theme="0" tint="-0.49098178044984281"/>
      </left>
      <right/>
      <top/>
      <bottom/>
      <diagonal/>
    </border>
  </borders>
  <cellStyleXfs count="3215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20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/>
    <xf numFmtId="0" fontId="19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120" fillId="0" borderId="0" applyFont="0" applyFill="0" applyBorder="0" applyAlignment="0" applyProtection="0"/>
    <xf numFmtId="0" fontId="23" fillId="0" borderId="0"/>
    <xf numFmtId="0" fontId="33" fillId="0" borderId="0"/>
    <xf numFmtId="168" fontId="3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9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181" fontId="39" fillId="0" borderId="0" applyFont="0" applyFill="0" applyBorder="0" applyAlignment="0" applyProtection="0"/>
    <xf numFmtId="182" fontId="33" fillId="0" borderId="0"/>
    <xf numFmtId="182" fontId="40" fillId="0" borderId="0"/>
    <xf numFmtId="182" fontId="33" fillId="0" borderId="0"/>
    <xf numFmtId="182" fontId="40" fillId="0" borderId="0"/>
    <xf numFmtId="182" fontId="40" fillId="0" borderId="0"/>
    <xf numFmtId="182" fontId="40" fillId="0" borderId="0"/>
    <xf numFmtId="180" fontId="33" fillId="0" borderId="0"/>
    <xf numFmtId="180" fontId="33" fillId="0" borderId="0"/>
    <xf numFmtId="179" fontId="33" fillId="0" borderId="0"/>
    <xf numFmtId="0" fontId="33" fillId="0" borderId="0"/>
    <xf numFmtId="179" fontId="33" fillId="0" borderId="0"/>
    <xf numFmtId="179" fontId="3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183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33" fillId="0" borderId="0">
      <alignment horizontal="left" wrapText="1"/>
    </xf>
    <xf numFmtId="183" fontId="33" fillId="0" borderId="0">
      <alignment horizontal="left" wrapText="1"/>
    </xf>
    <xf numFmtId="0" fontId="33" fillId="0" borderId="0">
      <alignment horizontal="left" wrapText="1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183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184" fontId="33" fillId="0" borderId="0" applyFont="0" applyFill="0" applyBorder="0" applyAlignment="0"/>
    <xf numFmtId="3" fontId="45" fillId="2" borderId="0">
      <alignment horizontal="left"/>
    </xf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6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120" fillId="5" borderId="0" applyNumberFormat="0" applyBorder="0" applyAlignment="0" applyProtection="0"/>
    <xf numFmtId="0" fontId="41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6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20" fillId="9" borderId="0" applyNumberFormat="0" applyBorder="0" applyAlignment="0" applyProtection="0"/>
    <xf numFmtId="0" fontId="41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6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120" fillId="13" borderId="0" applyNumberFormat="0" applyBorder="0" applyAlignment="0" applyProtection="0"/>
    <xf numFmtId="0" fontId="41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20" fillId="16" borderId="0" applyNumberFormat="0" applyBorder="0" applyAlignment="0" applyProtection="0"/>
    <xf numFmtId="0" fontId="41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6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20" fillId="18" borderId="0" applyNumberFormat="0" applyBorder="0" applyAlignment="0" applyProtection="0"/>
    <xf numFmtId="0" fontId="41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6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120" fillId="2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41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185" fontId="33" fillId="0" borderId="0" applyFont="0" applyFill="0" applyBorder="0" applyAlignment="0" applyProtection="0"/>
    <xf numFmtId="3" fontId="47" fillId="2" borderId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20" fillId="21" borderId="0" applyNumberFormat="0" applyBorder="0" applyAlignment="0" applyProtection="0"/>
    <xf numFmtId="0" fontId="41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6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120" fillId="22" borderId="0" applyNumberFormat="0" applyBorder="0" applyAlignment="0" applyProtection="0"/>
    <xf numFmtId="0" fontId="41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6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20" fillId="24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6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20" fillId="25" borderId="0" applyNumberFormat="0" applyBorder="0" applyAlignment="0" applyProtection="0"/>
    <xf numFmtId="0" fontId="41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6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120" fillId="26" borderId="0" applyNumberFormat="0" applyBorder="0" applyAlignment="0" applyProtection="0"/>
    <xf numFmtId="0" fontId="41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6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20" fillId="29" borderId="0" applyNumberFormat="0" applyBorder="0" applyAlignment="0" applyProtection="0"/>
    <xf numFmtId="0" fontId="41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2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17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4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1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3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14" fillId="3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5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4" fillId="36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8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38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1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4" fillId="39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7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4" fillId="41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4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50" fillId="42" borderId="1">
      <alignment horizontal="center"/>
    </xf>
    <xf numFmtId="0" fontId="23" fillId="0" borderId="0"/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50" fillId="42" borderId="1">
      <alignment horizontal="center"/>
    </xf>
    <xf numFmtId="0" fontId="41" fillId="2" borderId="0"/>
    <xf numFmtId="0" fontId="23" fillId="0" borderId="0"/>
    <xf numFmtId="0" fontId="41" fillId="2" borderId="0"/>
    <xf numFmtId="0" fontId="41" fillId="2" borderId="0"/>
    <xf numFmtId="0" fontId="51" fillId="2" borderId="0">
      <alignment horizontal="center"/>
    </xf>
    <xf numFmtId="0" fontId="23" fillId="0" borderId="0"/>
    <xf numFmtId="0" fontId="51" fillId="2" borderId="0">
      <alignment horizontal="center"/>
    </xf>
    <xf numFmtId="0" fontId="51" fillId="2" borderId="0">
      <alignment horizontal="center"/>
    </xf>
    <xf numFmtId="0" fontId="52" fillId="2" borderId="0">
      <alignment horizontal="left"/>
    </xf>
    <xf numFmtId="0" fontId="23" fillId="0" borderId="0"/>
    <xf numFmtId="0" fontId="52" fillId="2" borderId="0">
      <alignment horizontal="left"/>
    </xf>
    <xf numFmtId="0" fontId="52" fillId="2" borderId="0">
      <alignment horizontal="left"/>
    </xf>
    <xf numFmtId="0" fontId="33" fillId="0" borderId="0" applyNumberFormat="0" applyFill="0" applyBorder="0" applyAlignment="0" applyProtection="0"/>
    <xf numFmtId="37" fontId="5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ill="0" applyBorder="0" applyAlignment="0" applyProtection="0"/>
    <xf numFmtId="3" fontId="41" fillId="6" borderId="0">
      <alignment horizontal="left"/>
    </xf>
    <xf numFmtId="0" fontId="23" fillId="43" borderId="0" applyNumberFormat="0" applyBorder="0" applyAlignment="0" applyProtection="0"/>
    <xf numFmtId="0" fontId="23" fillId="2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23" fillId="0" borderId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9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4" fillId="47" borderId="0" applyNumberFormat="0" applyBorder="0" applyAlignment="0" applyProtection="0"/>
    <xf numFmtId="0" fontId="23" fillId="4" borderId="0" applyNumberFormat="0" applyBorder="0" applyAlignment="0" applyProtection="0"/>
    <xf numFmtId="0" fontId="23" fillId="48" borderId="0" applyNumberFormat="0" applyBorder="0" applyAlignment="0" applyProtection="0"/>
    <xf numFmtId="0" fontId="48" fillId="8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9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4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23" borderId="0" applyNumberFormat="0" applyBorder="0" applyAlignment="0" applyProtection="0"/>
    <xf numFmtId="0" fontId="48" fillId="52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3" fillId="0" borderId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9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28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14" fillId="54" borderId="0" applyNumberFormat="0" applyBorder="0" applyAlignment="0" applyProtection="0"/>
    <xf numFmtId="0" fontId="23" fillId="4" borderId="0" applyNumberFormat="0" applyBorder="0" applyAlignment="0" applyProtection="0"/>
    <xf numFmtId="0" fontId="23" fillId="55" borderId="0" applyNumberFormat="0" applyBorder="0" applyAlignment="0" applyProtection="0"/>
    <xf numFmtId="0" fontId="48" fillId="48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0" borderId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9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56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14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6" borderId="0" applyNumberFormat="0" applyBorder="0" applyAlignment="0" applyProtection="0"/>
    <xf numFmtId="0" fontId="48" fillId="44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14" fillId="59" borderId="0" applyNumberFormat="0" applyBorder="0" applyAlignment="0" applyProtection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0" borderId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23" fillId="11" borderId="0" applyNumberFormat="0" applyBorder="0" applyAlignment="0" applyProtection="0"/>
    <xf numFmtId="0" fontId="23" fillId="10" borderId="0" applyNumberFormat="0" applyBorder="0" applyAlignment="0" applyProtection="0"/>
    <xf numFmtId="0" fontId="48" fillId="2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3" fillId="0" borderId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9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49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14" fillId="60" borderId="0" applyNumberFormat="0" applyBorder="0" applyAlignment="0" applyProtection="0"/>
    <xf numFmtId="186" fontId="54" fillId="0" borderId="0" applyFont="0" applyFill="0" applyBorder="0" applyAlignment="0" applyProtection="0"/>
    <xf numFmtId="187" fontId="54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38" fontId="56" fillId="49" borderId="2"/>
    <xf numFmtId="188" fontId="33" fillId="11" borderId="0" applyBorder="0" applyAlignment="0">
      <protection locked="0"/>
    </xf>
    <xf numFmtId="3" fontId="37" fillId="61" borderId="3">
      <alignment horizontal="center"/>
    </xf>
    <xf numFmtId="0" fontId="57" fillId="3" borderId="1" applyNumberFormat="0">
      <alignment horizontal="center"/>
    </xf>
    <xf numFmtId="38" fontId="57" fillId="2" borderId="1">
      <alignment horizontal="center"/>
    </xf>
    <xf numFmtId="38" fontId="57" fillId="2" borderId="1">
      <alignment horizontal="center"/>
    </xf>
    <xf numFmtId="0" fontId="58" fillId="0" borderId="0">
      <alignment horizontal="center" wrapText="1"/>
      <protection locked="0"/>
    </xf>
    <xf numFmtId="0" fontId="59" fillId="0" borderId="4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23" fillId="0" borderId="0"/>
    <xf numFmtId="0" fontId="23" fillId="0" borderId="0"/>
    <xf numFmtId="0" fontId="38" fillId="2" borderId="4" applyNumberFormat="0" applyFont="0" applyBorder="0" applyAlignment="0">
      <protection hidden="1"/>
    </xf>
    <xf numFmtId="0" fontId="59" fillId="0" borderId="4">
      <protection hidden="1"/>
    </xf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5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23" fillId="0" borderId="0"/>
    <xf numFmtId="0" fontId="23" fillId="0" borderId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0"/>
    <xf numFmtId="0" fontId="23" fillId="0" borderId="0"/>
    <xf numFmtId="0" fontId="5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61" fillId="0" borderId="0" applyNumberFormat="0" applyFill="0" applyBorder="0" applyAlignment="0" applyProtection="0"/>
    <xf numFmtId="0" fontId="23" fillId="0" borderId="0"/>
    <xf numFmtId="0" fontId="62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33" fillId="0" borderId="5" applyNumberFormat="0" applyFill="0" applyAlignment="0" applyProtection="0"/>
    <xf numFmtId="0" fontId="62" fillId="0" borderId="5" applyNumberFormat="0" applyFill="0" applyAlignment="0" applyProtection="0"/>
    <xf numFmtId="0" fontId="23" fillId="0" borderId="0"/>
    <xf numFmtId="0" fontId="33" fillId="0" borderId="5" applyNumberFormat="0" applyFill="0" applyAlignment="0" applyProtection="0"/>
    <xf numFmtId="182" fontId="63" fillId="0" borderId="0">
      <alignment vertical="top"/>
    </xf>
    <xf numFmtId="182" fontId="63" fillId="0" borderId="0">
      <alignment vertical="top"/>
    </xf>
    <xf numFmtId="0" fontId="23" fillId="0" borderId="0"/>
    <xf numFmtId="182" fontId="63" fillId="0" borderId="0">
      <alignment vertical="top"/>
    </xf>
    <xf numFmtId="182" fontId="64" fillId="0" borderId="0">
      <alignment horizontal="right"/>
    </xf>
    <xf numFmtId="182" fontId="64" fillId="0" borderId="0">
      <alignment horizontal="left"/>
    </xf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66" fillId="0" borderId="6" applyNumberFormat="0" applyFill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6" applyNumberFormat="0" applyFill="0" applyProtection="0"/>
    <xf numFmtId="0" fontId="23" fillId="0" borderId="0"/>
    <xf numFmtId="0" fontId="23" fillId="0" borderId="0"/>
    <xf numFmtId="0" fontId="33" fillId="0" borderId="6" applyNumberFormat="0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0" fontId="23" fillId="0" borderId="0"/>
    <xf numFmtId="189" fontId="66" fillId="0" borderId="5" applyFill="0" applyProtection="0"/>
    <xf numFmtId="189" fontId="66" fillId="0" borderId="5" applyFill="0" applyProtection="0"/>
    <xf numFmtId="189" fontId="66" fillId="0" borderId="5" applyFill="0" applyProtection="0"/>
    <xf numFmtId="189" fontId="33" fillId="0" borderId="5" applyFill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7" fillId="6" borderId="7" applyNumberFormat="0" applyAlignment="0" applyProtection="0"/>
    <xf numFmtId="0" fontId="67" fillId="6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7" fillId="6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10" fillId="63" borderId="8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68" fillId="2" borderId="7" applyNumberFormat="0" applyAlignment="0" applyProtection="0"/>
    <xf numFmtId="0" fontId="68" fillId="2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68" fillId="2" borderId="7" applyNumberFormat="0" applyAlignment="0" applyProtection="0"/>
    <xf numFmtId="0" fontId="69" fillId="0" borderId="0"/>
    <xf numFmtId="180" fontId="69" fillId="0" borderId="0"/>
    <xf numFmtId="179" fontId="69" fillId="0" borderId="0"/>
    <xf numFmtId="0" fontId="69" fillId="0" borderId="0"/>
    <xf numFmtId="0" fontId="23" fillId="0" borderId="0"/>
    <xf numFmtId="179" fontId="69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190" fontId="33" fillId="0" borderId="0" applyFont="0" applyFill="0" applyBorder="0" applyAlignment="0" applyProtection="0"/>
    <xf numFmtId="191" fontId="33" fillId="0" borderId="0" applyFont="0" applyFill="0" applyBorder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37" fillId="0" borderId="0" applyFill="0" applyBorder="0">
      <alignment horizontal="center"/>
      <protection locked="0"/>
    </xf>
    <xf numFmtId="179" fontId="37" fillId="0" borderId="0" applyFill="0" applyBorder="0">
      <alignment horizontal="center"/>
      <protection locked="0"/>
    </xf>
    <xf numFmtId="0" fontId="23" fillId="0" borderId="0"/>
    <xf numFmtId="179" fontId="37" fillId="0" borderId="0" applyFill="0" applyBorder="0">
      <alignment horizontal="center"/>
      <protection locked="0"/>
    </xf>
    <xf numFmtId="0" fontId="37" fillId="0" borderId="0" applyFill="0" applyBorder="0">
      <alignment horizontal="center"/>
      <protection locked="0"/>
    </xf>
    <xf numFmtId="0" fontId="23" fillId="0" borderId="0"/>
    <xf numFmtId="0" fontId="23" fillId="0" borderId="0"/>
    <xf numFmtId="0" fontId="23" fillId="0" borderId="0"/>
    <xf numFmtId="0" fontId="37" fillId="0" borderId="0" applyFill="0" applyBorder="0">
      <alignment horizontal="center"/>
      <protection locked="0"/>
    </xf>
    <xf numFmtId="0" fontId="71" fillId="0" borderId="0" applyFill="0" applyBorder="0" applyProtection="0">
      <alignment horizontal="center"/>
    </xf>
    <xf numFmtId="179" fontId="71" fillId="0" borderId="0" applyFill="0" applyBorder="0" applyProtection="0">
      <alignment horizontal="center"/>
    </xf>
    <xf numFmtId="0" fontId="71" fillId="0" borderId="0" applyFill="0" applyBorder="0" applyProtection="0">
      <alignment horizontal="center"/>
    </xf>
    <xf numFmtId="0" fontId="23" fillId="0" borderId="0"/>
    <xf numFmtId="0" fontId="71" fillId="0" borderId="0" applyFill="0" applyBorder="0" applyProtection="0">
      <alignment horizontal="center"/>
    </xf>
    <xf numFmtId="0" fontId="23" fillId="0" borderId="0"/>
    <xf numFmtId="0" fontId="21" fillId="55" borderId="9" applyNumberFormat="0" applyAlignment="0" applyProtection="0"/>
    <xf numFmtId="0" fontId="23" fillId="0" borderId="0"/>
    <xf numFmtId="0" fontId="12" fillId="64" borderId="11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21" fillId="55" borderId="9" applyNumberFormat="0" applyAlignment="0" applyProtection="0"/>
    <xf numFmtId="0" fontId="23" fillId="0" borderId="0"/>
    <xf numFmtId="0" fontId="21" fillId="55" borderId="9" applyNumberFormat="0" applyAlignment="0" applyProtection="0"/>
    <xf numFmtId="0" fontId="72" fillId="0" borderId="0" applyNumberFormat="0">
      <alignment horizontal="left"/>
    </xf>
    <xf numFmtId="0" fontId="23" fillId="0" borderId="0"/>
    <xf numFmtId="0" fontId="72" fillId="0" borderId="0" applyNumberFormat="0">
      <alignment horizontal="left"/>
    </xf>
    <xf numFmtId="0" fontId="23" fillId="0" borderId="0"/>
    <xf numFmtId="0" fontId="73" fillId="2" borderId="0"/>
    <xf numFmtId="0" fontId="23" fillId="0" borderId="0"/>
    <xf numFmtId="0" fontId="74" fillId="0" borderId="12">
      <alignment horizontal="center"/>
    </xf>
    <xf numFmtId="0" fontId="2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0" fontId="75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179" fontId="3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6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23" fillId="0" borderId="0"/>
    <xf numFmtId="179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80" fontId="33" fillId="0" borderId="0" applyFont="0" applyFill="0" applyBorder="0" applyProtection="0"/>
    <xf numFmtId="0" fontId="23" fillId="0" borderId="0"/>
    <xf numFmtId="180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179" fontId="33" fillId="0" borderId="0" applyFont="0" applyFill="0" applyBorder="0" applyProtection="0"/>
    <xf numFmtId="0" fontId="23" fillId="0" borderId="0"/>
    <xf numFmtId="179" fontId="33" fillId="0" borderId="0" applyFont="0" applyFill="0" applyBorder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Protection="0"/>
    <xf numFmtId="0" fontId="23" fillId="0" borderId="0"/>
    <xf numFmtId="0" fontId="33" fillId="0" borderId="0" applyFont="0" applyFill="0" applyBorder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179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9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2" fontId="77" fillId="0" borderId="0" applyFont="0" applyFill="0" applyBorder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78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9" fillId="0" borderId="0"/>
    <xf numFmtId="0" fontId="23" fillId="0" borderId="0"/>
    <xf numFmtId="0" fontId="23" fillId="0" borderId="0"/>
    <xf numFmtId="0" fontId="23" fillId="0" borderId="0"/>
    <xf numFmtId="179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82" fillId="0" borderId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83" fillId="0" borderId="0" applyFill="0" applyBorder="0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42" fillId="0" borderId="13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3" fontId="7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9" fontId="3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7" fontId="3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5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4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5" fontId="3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5" fillId="0" borderId="0">
      <alignment vertical="center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6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5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5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48" fillId="6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3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88" fillId="10" borderId="8" applyNumberFormat="0" applyAlignment="0" applyProtection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41" fillId="0" borderId="0">
      <alignment vertical="top"/>
    </xf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41" fillId="0" borderId="0">
      <alignment vertical="top"/>
    </xf>
    <xf numFmtId="0" fontId="23" fillId="0" borderId="0"/>
    <xf numFmtId="0" fontId="23" fillId="0" borderId="0"/>
    <xf numFmtId="0" fontId="33" fillId="0" borderId="0"/>
    <xf numFmtId="179" fontId="41" fillId="0" borderId="0">
      <alignment vertical="top"/>
    </xf>
    <xf numFmtId="0" fontId="2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3" fillId="0" borderId="0"/>
    <xf numFmtId="180" fontId="33" fillId="0" borderId="0" applyFont="0" applyFill="0" applyBorder="0" applyAlignment="0" applyProtection="0"/>
    <xf numFmtId="0" fontId="33" fillId="0" borderId="0"/>
    <xf numFmtId="0" fontId="33" fillId="0" borderId="0"/>
    <xf numFmtId="0" fontId="23" fillId="0" borderId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0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33" fillId="0" borderId="0"/>
    <xf numFmtId="17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0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183" fontId="33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180" fontId="89" fillId="0" borderId="0" applyFon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/>
    <xf numFmtId="0" fontId="91" fillId="0" borderId="0" applyNumberFormat="0" applyFill="0" applyBorder="0" applyAlignment="0" applyProtection="0"/>
    <xf numFmtId="0" fontId="23" fillId="0" borderId="0"/>
    <xf numFmtId="0" fontId="33" fillId="0" borderId="0"/>
    <xf numFmtId="0" fontId="1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179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84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6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65" fillId="1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89" fillId="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166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179" fontId="33" fillId="0" borderId="0" applyProtection="0">
      <alignment horizontal="right"/>
    </xf>
    <xf numFmtId="0" fontId="23" fillId="0" borderId="0"/>
    <xf numFmtId="0" fontId="23" fillId="0" borderId="0"/>
    <xf numFmtId="0" fontId="94" fillId="0" borderId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66" borderId="0"/>
    <xf numFmtId="0" fontId="23" fillId="0" borderId="0"/>
    <xf numFmtId="0" fontId="23" fillId="0" borderId="0"/>
    <xf numFmtId="0" fontId="33" fillId="0" borderId="14" applyNumberFormat="0" applyProtection="0"/>
    <xf numFmtId="0" fontId="23" fillId="0" borderId="0"/>
    <xf numFmtId="0" fontId="23" fillId="0" borderId="0"/>
    <xf numFmtId="0" fontId="95" fillId="0" borderId="14" applyNumberForma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5" fillId="0" borderId="15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3" fillId="0" borderId="0"/>
    <xf numFmtId="0" fontId="97" fillId="0" borderId="17" applyNumberFormat="0" applyFill="0" applyAlignment="0" applyProtection="0"/>
    <xf numFmtId="0" fontId="23" fillId="0" borderId="0"/>
    <xf numFmtId="0" fontId="23" fillId="0" borderId="0"/>
    <xf numFmtId="0" fontId="96" fillId="0" borderId="16" applyNumberFormat="0" applyFill="0" applyAlignment="0" applyProtection="0"/>
    <xf numFmtId="0" fontId="23" fillId="0" borderId="0"/>
    <xf numFmtId="0" fontId="2" fillId="0" borderId="1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23" fillId="0" borderId="0"/>
    <xf numFmtId="0" fontId="99" fillId="0" borderId="20" applyNumberFormat="0" applyFill="0" applyAlignment="0" applyProtection="0"/>
    <xf numFmtId="0" fontId="23" fillId="0" borderId="0"/>
    <xf numFmtId="0" fontId="23" fillId="0" borderId="0"/>
    <xf numFmtId="0" fontId="98" fillId="0" borderId="19" applyNumberFormat="0" applyFill="0" applyAlignment="0" applyProtection="0"/>
    <xf numFmtId="0" fontId="23" fillId="0" borderId="0"/>
    <xf numFmtId="0" fontId="3" fillId="0" borderId="2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23" fillId="0" borderId="0"/>
    <xf numFmtId="0" fontId="101" fillId="0" borderId="23" applyNumberFormat="0" applyFill="0" applyAlignment="0" applyProtection="0"/>
    <xf numFmtId="0" fontId="23" fillId="0" borderId="0"/>
    <xf numFmtId="0" fontId="23" fillId="0" borderId="0"/>
    <xf numFmtId="0" fontId="100" fillId="0" borderId="22" applyNumberFormat="0" applyFill="0" applyAlignment="0" applyProtection="0"/>
    <xf numFmtId="0" fontId="23" fillId="0" borderId="0"/>
    <xf numFmtId="0" fontId="4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23" fillId="0" borderId="0"/>
    <xf numFmtId="0" fontId="101" fillId="0" borderId="0" applyNumberFormat="0" applyFill="0" applyBorder="0" applyAlignment="0" applyProtection="0"/>
    <xf numFmtId="0" fontId="23" fillId="0" borderId="0"/>
    <xf numFmtId="0" fontId="23" fillId="0" borderId="0"/>
    <xf numFmtId="0" fontId="100" fillId="0" borderId="0" applyNumberFormat="0" applyFill="0" applyBorder="0" applyAlignment="0" applyProtection="0"/>
    <xf numFmtId="0" fontId="23" fillId="0" borderId="0"/>
    <xf numFmtId="0" fontId="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 applyFill="0" applyAlignment="0">
      <protection locked="0"/>
    </xf>
    <xf numFmtId="0" fontId="23" fillId="0" borderId="0"/>
    <xf numFmtId="0" fontId="23" fillId="0" borderId="0"/>
    <xf numFmtId="0" fontId="23" fillId="0" borderId="0"/>
    <xf numFmtId="179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5" applyFill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2" fillId="0" borderId="0">
      <alignment horizontal="left"/>
    </xf>
    <xf numFmtId="0" fontId="23" fillId="0" borderId="0"/>
    <xf numFmtId="0" fontId="23" fillId="0" borderId="0"/>
    <xf numFmtId="0" fontId="23" fillId="0" borderId="0"/>
    <xf numFmtId="0" fontId="103" fillId="0" borderId="0" applyNumberFormat="0" applyFill="0" applyBorder="0" applyProtection="0"/>
    <xf numFmtId="0" fontId="23" fillId="0" borderId="0"/>
    <xf numFmtId="0" fontId="23" fillId="0" borderId="0"/>
    <xf numFmtId="0" fontId="23" fillId="0" borderId="0"/>
    <xf numFmtId="0" fontId="10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106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 applyNumberFormat="0" applyFill="0" applyBorder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6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11" borderId="2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87" fillId="10" borderId="7" applyNumberFormat="0" applyAlignment="0" applyProtection="0"/>
    <xf numFmtId="0" fontId="23" fillId="0" borderId="0"/>
    <xf numFmtId="0" fontId="23" fillId="0" borderId="0"/>
    <xf numFmtId="0" fontId="3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3" borderId="0" applyNumberFormat="0" applyFon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8" fillId="67" borderId="8" applyNumberFormat="0" applyAlignment="0" applyProtection="0"/>
    <xf numFmtId="0" fontId="23" fillId="0" borderId="0"/>
    <xf numFmtId="0" fontId="23" fillId="0" borderId="0"/>
    <xf numFmtId="197" fontId="7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 applyNumberFormat="0" applyFill="0" applyBorder="0" applyAlignment="0">
      <protection locked="0"/>
    </xf>
    <xf numFmtId="0" fontId="55" fillId="0" borderId="0" applyNumberFormat="0" applyFill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23" fillId="0" borderId="0"/>
    <xf numFmtId="0" fontId="70" fillId="0" borderId="10" applyNumberFormat="0" applyFill="0" applyAlignment="0" applyProtection="0"/>
    <xf numFmtId="0" fontId="23" fillId="0" borderId="0"/>
    <xf numFmtId="0" fontId="11" fillId="0" borderId="25" applyNumberFormat="0" applyFill="0" applyAlignment="0" applyProtection="0"/>
    <xf numFmtId="0" fontId="23" fillId="0" borderId="0"/>
    <xf numFmtId="0" fontId="23" fillId="0" borderId="0"/>
    <xf numFmtId="197" fontId="107" fillId="68" borderId="0"/>
    <xf numFmtId="0" fontId="23" fillId="0" borderId="0"/>
    <xf numFmtId="0" fontId="23" fillId="0" borderId="0"/>
    <xf numFmtId="0" fontId="23" fillId="0" borderId="0"/>
    <xf numFmtId="0" fontId="108" fillId="0" borderId="4">
      <alignment horizontal="left"/>
      <protection locked="0"/>
    </xf>
    <xf numFmtId="0" fontId="23" fillId="0" borderId="0"/>
    <xf numFmtId="0" fontId="23" fillId="0" borderId="0"/>
    <xf numFmtId="0" fontId="23" fillId="0" borderId="0"/>
    <xf numFmtId="179" fontId="82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9" fillId="0" borderId="0" applyNumberFormat="0" applyFont="0" applyBorder="0" applyAlignment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0" fontId="33" fillId="0" borderId="0"/>
    <xf numFmtId="0" fontId="23" fillId="0" borderId="0"/>
    <xf numFmtId="0" fontId="23" fillId="0" borderId="0"/>
    <xf numFmtId="179" fontId="3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8" fontId="33" fillId="0" borderId="0" applyFont="0" applyFill="0" applyBorder="0" applyAlignment="0" applyProtection="0"/>
    <xf numFmtId="194" fontId="1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6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0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 applyNumberFormat="0" applyBorder="0" applyAlignment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11" borderId="26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70" borderId="27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9" fontId="66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63" borderId="28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1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1" fillId="0" borderId="29">
      <alignment horizontal="centerContinuous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0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20" fillId="0" borderId="30" applyNumberFormat="0" applyFont="0" applyFill="0" applyAlignment="0" applyProtection="0"/>
    <xf numFmtId="0" fontId="120" fillId="0" borderId="6" applyNumberFormat="0" applyFont="0" applyFill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68" fontId="120" fillId="0" borderId="0" applyFont="0" applyFill="0" applyBorder="0" applyAlignment="0" applyProtection="0"/>
  </cellStyleXfs>
  <cellXfs count="446">
    <xf numFmtId="0" fontId="0" fillId="0" borderId="0" xfId="0"/>
    <xf numFmtId="0" fontId="0" fillId="0" borderId="6" xfId="0" applyBorder="1"/>
    <xf numFmtId="0" fontId="15" fillId="0" borderId="6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9" fillId="0" borderId="0" xfId="8" applyFont="1"/>
    <xf numFmtId="0" fontId="19" fillId="0" borderId="0" xfId="8" applyFont="1" applyFill="1"/>
    <xf numFmtId="0" fontId="19" fillId="0" borderId="0" xfId="8" applyFont="1" applyAlignment="1">
      <alignment horizontal="center" vertical="center"/>
    </xf>
    <xf numFmtId="0" fontId="20" fillId="0" borderId="0" xfId="8" applyFont="1" applyAlignment="1">
      <alignment wrapText="1"/>
    </xf>
    <xf numFmtId="0" fontId="21" fillId="47" borderId="0" xfId="8" applyFont="1" applyFill="1" applyAlignment="1">
      <alignment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19" fillId="47" borderId="0" xfId="8" applyFont="1" applyFill="1"/>
    <xf numFmtId="0" fontId="20" fillId="0" borderId="0" xfId="8" applyFont="1" applyFill="1" applyAlignment="1">
      <alignment wrapText="1"/>
    </xf>
    <xf numFmtId="170" fontId="24" fillId="0" borderId="0" xfId="10" applyNumberFormat="1" applyFont="1" applyFill="1" applyAlignment="1">
      <alignment horizontal="right" vertical="center" wrapText="1"/>
    </xf>
    <xf numFmtId="0" fontId="20" fillId="0" borderId="0" xfId="8" applyFont="1" applyFill="1"/>
    <xf numFmtId="0" fontId="23" fillId="0" borderId="0" xfId="8" applyFont="1" applyFill="1" applyAlignment="1">
      <alignment horizontal="left" wrapText="1" indent="2"/>
    </xf>
    <xf numFmtId="170" fontId="20" fillId="0" borderId="0" xfId="8" applyNumberFormat="1" applyFont="1" applyFill="1"/>
    <xf numFmtId="0" fontId="19" fillId="0" borderId="0" xfId="8" applyFont="1" applyFill="1" applyAlignment="1">
      <alignment horizontal="left" wrapText="1" indent="1"/>
    </xf>
    <xf numFmtId="0" fontId="20" fillId="0" borderId="0" xfId="8" applyFont="1" applyFill="1" applyAlignment="1">
      <alignment horizontal="left" wrapText="1"/>
    </xf>
    <xf numFmtId="0" fontId="19" fillId="0" borderId="0" xfId="8" applyFont="1" applyAlignment="1">
      <alignment horizontal="left" indent="1"/>
    </xf>
    <xf numFmtId="0" fontId="25" fillId="0" borderId="0" xfId="8" applyFont="1" applyFill="1" applyBorder="1" applyAlignment="1">
      <alignment wrapText="1"/>
    </xf>
    <xf numFmtId="0" fontId="25" fillId="0" borderId="0" xfId="8" applyFont="1" applyFill="1" applyBorder="1"/>
    <xf numFmtId="0" fontId="21" fillId="47" borderId="0" xfId="8" applyFont="1" applyFill="1" applyBorder="1" applyAlignment="1">
      <alignment wrapText="1"/>
    </xf>
    <xf numFmtId="0" fontId="26" fillId="0" borderId="0" xfId="8" applyFont="1" applyFill="1" applyBorder="1" applyAlignment="1">
      <alignment wrapText="1"/>
    </xf>
    <xf numFmtId="0" fontId="26" fillId="0" borderId="0" xfId="8" applyFont="1"/>
    <xf numFmtId="0" fontId="26" fillId="0" borderId="0" xfId="8" applyFont="1" applyFill="1" applyBorder="1" applyAlignment="1">
      <alignment horizontal="left" wrapText="1"/>
    </xf>
    <xf numFmtId="0" fontId="26" fillId="0" borderId="0" xfId="8" applyFont="1" applyFill="1"/>
    <xf numFmtId="0" fontId="27" fillId="0" borderId="0" xfId="8" applyFont="1" applyAlignment="1">
      <alignment horizontal="left" wrapText="1" indent="2"/>
    </xf>
    <xf numFmtId="9" fontId="19" fillId="0" borderId="0" xfId="8" applyNumberFormat="1" applyFont="1"/>
    <xf numFmtId="171" fontId="19" fillId="0" borderId="0" xfId="8" applyNumberFormat="1" applyFont="1"/>
    <xf numFmtId="0" fontId="19" fillId="0" borderId="0" xfId="8" applyFont="1" applyFill="1" applyBorder="1"/>
    <xf numFmtId="0" fontId="19" fillId="47" borderId="0" xfId="8" applyFont="1" applyFill="1" applyBorder="1"/>
    <xf numFmtId="170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/>
    <xf numFmtId="0" fontId="25" fillId="0" borderId="0" xfId="8" applyFont="1" applyFill="1" applyAlignment="1">
      <alignment horizontal="left" wrapText="1" indent="1"/>
    </xf>
    <xf numFmtId="170" fontId="28" fillId="0" borderId="0" xfId="10" applyNumberFormat="1" applyFont="1" applyFill="1" applyAlignment="1">
      <alignment horizontal="right" vertical="center" wrapText="1"/>
    </xf>
    <xf numFmtId="0" fontId="29" fillId="0" borderId="0" xfId="8" applyFont="1" applyFill="1"/>
    <xf numFmtId="0" fontId="19" fillId="0" borderId="0" xfId="8" applyFont="1" applyAlignment="1">
      <alignment horizontal="left" wrapText="1" indent="2"/>
    </xf>
    <xf numFmtId="170" fontId="16" fillId="0" borderId="0" xfId="10" applyNumberFormat="1" applyFont="1" applyFill="1" applyBorder="1" applyAlignment="1">
      <alignment horizontal="right"/>
    </xf>
    <xf numFmtId="170" fontId="16" fillId="71" borderId="0" xfId="10" applyNumberFormat="1" applyFont="1" applyFill="1" applyBorder="1" applyAlignment="1">
      <alignment horizontal="right"/>
    </xf>
    <xf numFmtId="0" fontId="20" fillId="0" borderId="0" xfId="8" applyFont="1" applyFill="1" applyAlignment="1">
      <alignment horizontal="left" wrapText="1" indent="1"/>
    </xf>
    <xf numFmtId="0" fontId="19" fillId="0" borderId="0" xfId="8" applyFont="1" applyFill="1" applyAlignment="1">
      <alignment horizontal="left" wrapText="1" indent="2"/>
    </xf>
    <xf numFmtId="0" fontId="19" fillId="0" borderId="0" xfId="8" applyFont="1" applyAlignment="1">
      <alignment horizontal="left" vertical="center" wrapText="1" indent="2"/>
    </xf>
    <xf numFmtId="0" fontId="19" fillId="0" borderId="0" xfId="8" applyFont="1" applyFill="1" applyAlignment="1">
      <alignment horizontal="left" vertical="center" wrapText="1" indent="2"/>
    </xf>
    <xf numFmtId="0" fontId="20" fillId="0" borderId="0" xfId="8" applyFont="1" applyFill="1" applyAlignment="1">
      <alignment horizontal="left" wrapText="1" indent="2"/>
    </xf>
    <xf numFmtId="170" fontId="24" fillId="0" borderId="0" xfId="10" applyNumberFormat="1" applyFont="1" applyFill="1" applyBorder="1" applyAlignment="1">
      <alignment horizontal="right"/>
    </xf>
    <xf numFmtId="0" fontId="25" fillId="0" borderId="0" xfId="8" applyFont="1" applyFill="1" applyAlignment="1">
      <alignment wrapText="1"/>
    </xf>
    <xf numFmtId="0" fontId="28" fillId="0" borderId="0" xfId="9" applyFont="1" applyFill="1" applyAlignment="1">
      <alignment horizontal="right" wrapText="1"/>
    </xf>
    <xf numFmtId="0" fontId="30" fillId="0" borderId="0" xfId="8" applyFont="1" applyFill="1" applyBorder="1" applyAlignment="1">
      <alignment vertical="center" wrapText="1"/>
    </xf>
    <xf numFmtId="0" fontId="19" fillId="0" borderId="0" xfId="8" applyFont="1" applyAlignment="1">
      <alignment horizontal="left" wrapText="1" indent="1"/>
    </xf>
    <xf numFmtId="0" fontId="26" fillId="0" borderId="0" xfId="8" applyFont="1" applyAlignment="1">
      <alignment horizontal="left" wrapText="1" indent="1"/>
    </xf>
    <xf numFmtId="0" fontId="25" fillId="0" borderId="0" xfId="8" applyFont="1" applyFill="1" applyAlignment="1">
      <alignment vertical="center" wrapText="1"/>
    </xf>
    <xf numFmtId="172" fontId="29" fillId="71" borderId="0" xfId="10" applyNumberFormat="1" applyFont="1" applyFill="1" applyBorder="1" applyAlignment="1">
      <alignment horizontal="right"/>
    </xf>
    <xf numFmtId="172" fontId="29" fillId="0" borderId="0" xfId="10" applyNumberFormat="1" applyFont="1" applyFill="1" applyBorder="1" applyAlignment="1">
      <alignment horizontal="right"/>
    </xf>
    <xf numFmtId="0" fontId="19" fillId="0" borderId="0" xfId="8" applyFont="1" applyFill="1" applyAlignment="1">
      <alignment horizontal="center" vertical="center"/>
    </xf>
    <xf numFmtId="0" fontId="28" fillId="0" borderId="0" xfId="8" applyFont="1" applyFill="1" applyAlignment="1">
      <alignment horizontal="left" wrapText="1" indent="2"/>
    </xf>
    <xf numFmtId="0" fontId="29" fillId="0" borderId="0" xfId="8" applyFont="1" applyFill="1" applyAlignment="1">
      <alignment horizontal="left" wrapText="1" indent="2"/>
    </xf>
    <xf numFmtId="0" fontId="31" fillId="0" borderId="0" xfId="8" applyFont="1" applyAlignment="1">
      <alignment horizontal="left" wrapText="1" indent="5"/>
    </xf>
    <xf numFmtId="0" fontId="19" fillId="0" borderId="0" xfId="8" applyFont="1" applyFill="1" applyAlignment="1">
      <alignment horizontal="center"/>
    </xf>
    <xf numFmtId="0" fontId="19" fillId="0" borderId="0" xfId="8" applyFont="1" applyAlignment="1">
      <alignment horizontal="center"/>
    </xf>
    <xf numFmtId="0" fontId="24" fillId="0" borderId="0" xfId="8" applyFont="1" applyAlignment="1">
      <alignment wrapText="1"/>
    </xf>
    <xf numFmtId="0" fontId="22" fillId="47" borderId="0" xfId="8" applyFont="1" applyFill="1" applyAlignment="1">
      <alignment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26" fillId="0" borderId="0" xfId="4" applyNumberFormat="1" applyFont="1" applyFill="1" applyBorder="1" applyAlignment="1">
      <alignment horizontal="right" vertical="center" wrapText="1"/>
    </xf>
    <xf numFmtId="172" fontId="32" fillId="0" borderId="0" xfId="4" applyNumberFormat="1" applyFont="1" applyFill="1" applyBorder="1" applyAlignment="1">
      <alignment horizontal="right" vertical="center" wrapText="1"/>
    </xf>
    <xf numFmtId="170" fontId="26" fillId="0" borderId="0" xfId="4" applyNumberFormat="1" applyFont="1" applyFill="1" applyBorder="1" applyAlignment="1">
      <alignment horizontal="right" vertical="center" wrapText="1"/>
    </xf>
    <xf numFmtId="17" fontId="22" fillId="47" borderId="0" xfId="8" applyNumberFormat="1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vertical="center" wrapText="1"/>
    </xf>
    <xf numFmtId="172" fontId="19" fillId="0" borderId="0" xfId="4" applyNumberFormat="1" applyFont="1" applyFill="1" applyBorder="1" applyAlignment="1">
      <alignment horizontal="right" vertical="center" wrapText="1"/>
    </xf>
    <xf numFmtId="172" fontId="28" fillId="0" borderId="0" xfId="10" applyNumberFormat="1" applyFont="1" applyFill="1" applyBorder="1" applyAlignment="1">
      <alignment horizontal="right" vertical="center" wrapText="1"/>
    </xf>
    <xf numFmtId="0" fontId="19" fillId="0" borderId="0" xfId="8" applyFont="1" applyBorder="1"/>
    <xf numFmtId="172" fontId="19" fillId="0" borderId="0" xfId="8" applyNumberFormat="1" applyFont="1"/>
    <xf numFmtId="0" fontId="19" fillId="0" borderId="0" xfId="8" applyFont="1" applyAlignment="1">
      <alignment horizontal="left" wrapText="1" indent="4"/>
    </xf>
    <xf numFmtId="173" fontId="19" fillId="0" borderId="0" xfId="8" applyNumberFormat="1" applyFont="1"/>
    <xf numFmtId="170" fontId="24" fillId="71" borderId="0" xfId="10" applyNumberFormat="1" applyFont="1" applyFill="1" applyBorder="1" applyAlignment="1">
      <alignment horizontal="right" vertical="center"/>
    </xf>
    <xf numFmtId="170" fontId="16" fillId="71" borderId="0" xfId="10" applyNumberFormat="1" applyFont="1" applyFill="1" applyBorder="1" applyAlignment="1">
      <alignment horizontal="right" vertical="center"/>
    </xf>
    <xf numFmtId="170" fontId="26" fillId="0" borderId="0" xfId="8" applyNumberFormat="1" applyFont="1"/>
    <xf numFmtId="0" fontId="19" fillId="0" borderId="0" xfId="9" applyFont="1"/>
    <xf numFmtId="170" fontId="29" fillId="0" borderId="0" xfId="10" applyNumberFormat="1" applyFont="1" applyFill="1" applyBorder="1" applyAlignment="1">
      <alignment horizontal="right"/>
    </xf>
    <xf numFmtId="170" fontId="16" fillId="0" borderId="0" xfId="10" applyNumberFormat="1" applyFont="1" applyFill="1" applyAlignment="1">
      <alignment horizontal="right" vertical="center" wrapText="1"/>
    </xf>
    <xf numFmtId="0" fontId="29" fillId="0" borderId="0" xfId="8" applyFont="1" applyFill="1" applyAlignment="1">
      <alignment horizontal="left" wrapText="1" indent="1"/>
    </xf>
    <xf numFmtId="172" fontId="28" fillId="0" borderId="0" xfId="9" applyNumberFormat="1" applyFont="1" applyFill="1" applyAlignment="1">
      <alignment horizontal="right" wrapText="1"/>
    </xf>
    <xf numFmtId="172" fontId="29" fillId="0" borderId="0" xfId="9" applyNumberFormat="1" applyFont="1" applyFill="1" applyAlignment="1">
      <alignment horizontal="right" wrapText="1"/>
    </xf>
    <xf numFmtId="0" fontId="29" fillId="0" borderId="0" xfId="9" applyFont="1" applyFill="1" applyAlignment="1">
      <alignment horizontal="right" wrapText="1"/>
    </xf>
    <xf numFmtId="170" fontId="29" fillId="0" borderId="0" xfId="9" applyNumberFormat="1" applyFont="1" applyFill="1" applyAlignment="1">
      <alignment horizontal="right" wrapText="1"/>
    </xf>
    <xf numFmtId="172" fontId="28" fillId="0" borderId="0" xfId="10" applyNumberFormat="1" applyFont="1" applyFill="1" applyBorder="1" applyAlignment="1">
      <alignment horizontal="right" wrapText="1"/>
    </xf>
    <xf numFmtId="0" fontId="28" fillId="0" borderId="0" xfId="9" applyFont="1" applyFill="1" applyAlignment="1">
      <alignment horizontal="right" vertical="center" wrapText="1"/>
    </xf>
    <xf numFmtId="173" fontId="19" fillId="0" borderId="0" xfId="8" applyNumberFormat="1" applyFont="1" applyAlignment="1">
      <alignment horizontal="center" vertical="center"/>
    </xf>
    <xf numFmtId="0" fontId="23" fillId="0" borderId="0" xfId="8" applyFont="1" applyFill="1"/>
    <xf numFmtId="170" fontId="26" fillId="0" borderId="0" xfId="8" applyNumberFormat="1" applyFont="1" applyFill="1"/>
    <xf numFmtId="0" fontId="19" fillId="0" borderId="0" xfId="8" applyFont="1" applyFill="1" applyBorder="1" applyAlignment="1">
      <alignment horizontal="left" wrapText="1" indent="2"/>
    </xf>
    <xf numFmtId="170" fontId="19" fillId="0" borderId="0" xfId="4" applyNumberFormat="1" applyFont="1" applyFill="1" applyBorder="1" applyAlignment="1">
      <alignment horizontal="right" vertical="center" wrapText="1"/>
    </xf>
    <xf numFmtId="170" fontId="19" fillId="0" borderId="0" xfId="4" applyNumberFormat="1" applyFont="1" applyFill="1" applyBorder="1" applyAlignment="1">
      <alignment horizontal="right" vertical="center" wrapText="1"/>
    </xf>
    <xf numFmtId="0" fontId="31" fillId="0" borderId="0" xfId="8" applyFont="1" applyFill="1" applyBorder="1" applyAlignment="1">
      <alignment horizontal="left" wrapText="1" indent="2"/>
    </xf>
    <xf numFmtId="0" fontId="27" fillId="0" borderId="0" xfId="8" applyFont="1" applyFill="1" applyAlignment="1">
      <alignment horizontal="left" wrapText="1" indent="2"/>
    </xf>
    <xf numFmtId="171" fontId="19" fillId="0" borderId="0" xfId="8" applyNumberFormat="1" applyFont="1" applyFill="1"/>
    <xf numFmtId="172" fontId="16" fillId="0" borderId="0" xfId="10" applyNumberFormat="1" applyFont="1" applyFill="1" applyBorder="1" applyAlignment="1">
      <alignment horizontal="right"/>
    </xf>
    <xf numFmtId="172" fontId="24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/>
    </xf>
    <xf numFmtId="172" fontId="19" fillId="0" borderId="0" xfId="8" applyNumberFormat="1" applyFont="1" applyFill="1"/>
    <xf numFmtId="172" fontId="26" fillId="0" borderId="0" xfId="8" applyNumberFormat="1" applyFont="1" applyAlignment="1">
      <alignment horizontal="right" vertical="center" wrapText="1"/>
    </xf>
    <xf numFmtId="172" fontId="19" fillId="0" borderId="0" xfId="8" applyNumberFormat="1" applyFont="1" applyAlignment="1">
      <alignment horizontal="right" vertical="center" wrapText="1"/>
    </xf>
    <xf numFmtId="172" fontId="19" fillId="0" borderId="0" xfId="8" applyNumberFormat="1" applyFont="1" applyFill="1" applyAlignment="1">
      <alignment horizontal="right" vertical="center" wrapText="1"/>
    </xf>
    <xf numFmtId="172" fontId="28" fillId="0" borderId="0" xfId="8" applyNumberFormat="1" applyFont="1" applyFill="1" applyAlignment="1">
      <alignment horizontal="right" vertical="center" wrapText="1"/>
    </xf>
    <xf numFmtId="172" fontId="24" fillId="0" borderId="0" xfId="10" applyNumberFormat="1" applyFont="1" applyFill="1" applyBorder="1" applyAlignment="1">
      <alignment horizontal="right" wrapText="1"/>
    </xf>
    <xf numFmtId="172" fontId="19" fillId="0" borderId="0" xfId="8" applyNumberFormat="1" applyFont="1" applyFill="1" applyAlignment="1">
      <alignment horizontal="right" wrapText="1" indent="1"/>
    </xf>
    <xf numFmtId="172" fontId="19" fillId="0" borderId="0" xfId="8" applyNumberFormat="1" applyFont="1" applyFill="1" applyAlignment="1">
      <alignment horizontal="right" wrapText="1" indent="2"/>
    </xf>
    <xf numFmtId="0" fontId="34" fillId="0" borderId="0" xfId="8" applyFont="1" applyAlignment="1">
      <alignment horizontal="left" wrapText="1"/>
    </xf>
    <xf numFmtId="172" fontId="19" fillId="0" borderId="0" xfId="8" applyNumberFormat="1" applyFont="1" applyFill="1" applyAlignment="1">
      <alignment horizontal="center"/>
    </xf>
    <xf numFmtId="0" fontId="22" fillId="72" borderId="0" xfId="8" applyFont="1" applyFill="1" applyAlignment="1">
      <alignment wrapText="1"/>
    </xf>
    <xf numFmtId="175" fontId="26" fillId="0" borderId="0" xfId="4" applyNumberFormat="1" applyFont="1" applyFill="1" applyBorder="1" applyAlignment="1">
      <alignment horizontal="right" vertical="center" wrapText="1"/>
    </xf>
    <xf numFmtId="175" fontId="19" fillId="0" borderId="0" xfId="4" applyNumberFormat="1" applyFont="1" applyFill="1" applyBorder="1" applyAlignment="1">
      <alignment horizontal="right" vertical="center" wrapText="1"/>
    </xf>
    <xf numFmtId="175" fontId="19" fillId="71" borderId="0" xfId="4" applyNumberFormat="1" applyFont="1" applyFill="1" applyBorder="1" applyAlignment="1">
      <alignment horizontal="right" vertical="center" wrapText="1"/>
    </xf>
    <xf numFmtId="175" fontId="0" fillId="0" borderId="0" xfId="0" applyNumberFormat="1"/>
    <xf numFmtId="172" fontId="19" fillId="0" borderId="0" xfId="4" applyNumberFormat="1" applyFont="1" applyFill="1" applyBorder="1" applyAlignment="1">
      <alignment horizontal="right" vertical="center" wrapText="1"/>
    </xf>
    <xf numFmtId="172" fontId="19" fillId="71" borderId="0" xfId="4" applyNumberFormat="1" applyFont="1" applyFill="1" applyBorder="1" applyAlignment="1">
      <alignment horizontal="right" vertical="center" wrapText="1"/>
    </xf>
    <xf numFmtId="176" fontId="22" fillId="72" borderId="0" xfId="8" applyNumberFormat="1" applyFont="1" applyFill="1" applyAlignment="1">
      <alignment horizontal="right" wrapText="1"/>
    </xf>
    <xf numFmtId="177" fontId="26" fillId="0" borderId="0" xfId="4" applyNumberFormat="1" applyFont="1" applyFill="1" applyBorder="1" applyAlignment="1">
      <alignment horizontal="right" vertical="center" wrapText="1"/>
    </xf>
    <xf numFmtId="177" fontId="26" fillId="0" borderId="0" xfId="8" applyNumberFormat="1" applyFont="1" applyFill="1" applyBorder="1" applyAlignment="1">
      <alignment horizontal="right" vertical="center" wrapText="1"/>
    </xf>
    <xf numFmtId="177" fontId="19" fillId="0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Alignment="1">
      <alignment horizontal="right"/>
    </xf>
    <xf numFmtId="170" fontId="26" fillId="0" borderId="0" xfId="4" applyNumberFormat="1" applyFont="1" applyFill="1" applyBorder="1" applyAlignment="1">
      <alignment horizontal="right" vertical="center" wrapText="1"/>
    </xf>
    <xf numFmtId="170" fontId="26" fillId="71" borderId="0" xfId="4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Alignment="1">
      <alignment horizontal="right"/>
    </xf>
    <xf numFmtId="176" fontId="19" fillId="0" borderId="0" xfId="4" applyNumberFormat="1" applyFont="1" applyFill="1" applyBorder="1" applyAlignment="1">
      <alignment horizontal="right" vertical="center" wrapText="1"/>
    </xf>
    <xf numFmtId="174" fontId="19" fillId="0" borderId="0" xfId="8" applyNumberFormat="1" applyFont="1" applyFill="1"/>
    <xf numFmtId="0" fontId="26" fillId="71" borderId="0" xfId="8" applyFont="1" applyFill="1" applyBorder="1" applyAlignment="1">
      <alignment wrapText="1"/>
    </xf>
    <xf numFmtId="176" fontId="26" fillId="71" borderId="0" xfId="4" applyNumberFormat="1" applyFont="1" applyFill="1" applyBorder="1" applyAlignment="1">
      <alignment horizontal="right" vertical="center" wrapText="1"/>
    </xf>
    <xf numFmtId="176" fontId="26" fillId="71" borderId="0" xfId="4" applyNumberFormat="1" applyFont="1" applyFill="1" applyBorder="1" applyAlignment="1">
      <alignment horizontal="right" vertical="center" wrapText="1"/>
    </xf>
    <xf numFmtId="0" fontId="19" fillId="71" borderId="0" xfId="8" applyFont="1" applyFill="1"/>
    <xf numFmtId="17" fontId="22" fillId="72" borderId="0" xfId="8" applyNumberFormat="1" applyFont="1" applyFill="1" applyAlignment="1">
      <alignment horizontal="right" wrapText="1"/>
    </xf>
    <xf numFmtId="0" fontId="25" fillId="0" borderId="0" xfId="8" applyFont="1" applyFill="1" applyBorder="1" applyAlignment="1">
      <alignment horizontal="left" wrapText="1" indent="1"/>
    </xf>
    <xf numFmtId="176" fontId="28" fillId="0" borderId="0" xfId="10" applyNumberFormat="1" applyFont="1" applyFill="1" applyBorder="1" applyAlignment="1">
      <alignment horizontal="right" vertical="center" wrapText="1"/>
    </xf>
    <xf numFmtId="0" fontId="29" fillId="0" borderId="0" xfId="8" applyFont="1" applyFill="1" applyBorder="1" applyAlignment="1">
      <alignment horizontal="left" wrapText="1" indent="2"/>
    </xf>
    <xf numFmtId="0" fontId="0" fillId="0" borderId="0" xfId="0" applyFill="1"/>
    <xf numFmtId="172" fontId="26" fillId="71" borderId="0" xfId="4" applyNumberFormat="1" applyFont="1" applyFill="1" applyBorder="1" applyAlignment="1">
      <alignment horizontal="right" vertical="center" wrapText="1"/>
    </xf>
    <xf numFmtId="172" fontId="26" fillId="71" borderId="0" xfId="4" applyNumberFormat="1" applyFont="1" applyFill="1" applyBorder="1" applyAlignment="1">
      <alignment horizontal="right" vertical="center" wrapText="1"/>
    </xf>
    <xf numFmtId="0" fontId="26" fillId="71" borderId="0" xfId="8" applyFont="1" applyFill="1"/>
    <xf numFmtId="9" fontId="26" fillId="0" borderId="0" xfId="6" applyFont="1" applyFill="1" applyBorder="1" applyAlignment="1">
      <alignment horizontal="right" vertical="center" wrapText="1"/>
    </xf>
    <xf numFmtId="9" fontId="26" fillId="71" borderId="0" xfId="6" applyFont="1" applyFill="1" applyBorder="1" applyAlignment="1">
      <alignment horizontal="right" vertical="center" wrapText="1"/>
    </xf>
    <xf numFmtId="0" fontId="26" fillId="0" borderId="0" xfId="8" applyFont="1" applyAlignment="1">
      <alignment horizontal="left" wrapText="1"/>
    </xf>
    <xf numFmtId="0" fontId="26" fillId="0" borderId="0" xfId="8" applyFont="1" applyFill="1" applyBorder="1" applyAlignment="1">
      <alignment horizontal="left" wrapText="1" indent="1"/>
    </xf>
    <xf numFmtId="0" fontId="19" fillId="71" borderId="0" xfId="8" applyFont="1" applyFill="1" applyBorder="1" applyAlignment="1">
      <alignment horizontal="left" wrapText="1" indent="2"/>
    </xf>
    <xf numFmtId="170" fontId="19" fillId="71" borderId="0" xfId="4" applyNumberFormat="1" applyFont="1" applyFill="1" applyBorder="1" applyAlignment="1">
      <alignment horizontal="right" vertical="center" wrapText="1"/>
    </xf>
    <xf numFmtId="170" fontId="19" fillId="71" borderId="0" xfId="4" applyNumberFormat="1" applyFont="1" applyFill="1" applyBorder="1" applyAlignment="1">
      <alignment horizontal="right" vertical="center" wrapText="1"/>
    </xf>
    <xf numFmtId="0" fontId="27" fillId="71" borderId="0" xfId="8" applyFont="1" applyFill="1" applyAlignment="1">
      <alignment horizontal="left" wrapText="1" indent="3"/>
    </xf>
    <xf numFmtId="170" fontId="32" fillId="71" borderId="0" xfId="4" applyNumberFormat="1" applyFont="1" applyFill="1" applyBorder="1" applyAlignment="1">
      <alignment horizontal="right" vertical="center" wrapText="1"/>
    </xf>
    <xf numFmtId="176" fontId="26" fillId="0" borderId="0" xfId="4" applyNumberFormat="1" applyFont="1" applyFill="1" applyBorder="1" applyAlignment="1">
      <alignment horizontal="right" vertical="center" wrapText="1"/>
    </xf>
    <xf numFmtId="176" fontId="19" fillId="71" borderId="0" xfId="4" applyNumberFormat="1" applyFont="1" applyFill="1" applyBorder="1" applyAlignment="1">
      <alignment horizontal="right" vertical="center" wrapText="1"/>
    </xf>
    <xf numFmtId="173" fontId="0" fillId="0" borderId="0" xfId="0" applyNumberFormat="1"/>
    <xf numFmtId="0" fontId="22" fillId="47" borderId="0" xfId="8" applyFont="1" applyFill="1" applyAlignment="1">
      <alignment wrapText="1"/>
    </xf>
    <xf numFmtId="0" fontId="26" fillId="0" borderId="0" xfId="8" applyFont="1" applyAlignment="1">
      <alignment horizontal="left" wrapText="1" indent="2"/>
    </xf>
    <xf numFmtId="0" fontId="19" fillId="0" borderId="0" xfId="8" applyFont="1" applyAlignment="1">
      <alignment horizontal="left" wrapText="1" indent="3"/>
    </xf>
    <xf numFmtId="171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Font="1" applyFill="1" applyBorder="1" applyAlignment="1">
      <alignment horizontal="right" vertical="center" wrapText="1"/>
    </xf>
    <xf numFmtId="0" fontId="36" fillId="0" borderId="0" xfId="8" applyFont="1" applyAlignment="1">
      <alignment wrapText="1"/>
    </xf>
    <xf numFmtId="9" fontId="32" fillId="0" borderId="0" xfId="6" applyFont="1" applyFill="1" applyAlignment="1">
      <alignment horizontal="right" vertical="center"/>
    </xf>
    <xf numFmtId="9" fontId="32" fillId="0" borderId="0" xfId="6" applyFont="1" applyAlignment="1">
      <alignment horizontal="right" vertical="center"/>
    </xf>
    <xf numFmtId="0" fontId="29" fillId="71" borderId="0" xfId="8" applyFont="1" applyFill="1" applyAlignment="1">
      <alignment horizontal="left" wrapText="1" indent="2"/>
    </xf>
    <xf numFmtId="0" fontId="34" fillId="0" borderId="0" xfId="8" applyFont="1" applyFill="1" applyAlignment="1">
      <alignment horizontal="left" wrapText="1"/>
    </xf>
    <xf numFmtId="0" fontId="22" fillId="47" borderId="0" xfId="13" applyFont="1" applyFill="1" applyAlignment="1">
      <alignment horizontal="left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left" vertical="center" wrapText="1"/>
    </xf>
    <xf numFmtId="0" fontId="37" fillId="71" borderId="31" xfId="0" applyNumberFormat="1" applyFont="1" applyFill="1" applyBorder="1" applyAlignment="1">
      <alignment horizontal="left" vertical="center"/>
    </xf>
    <xf numFmtId="170" fontId="1" fillId="0" borderId="0" xfId="0" applyNumberFormat="1" applyFont="1"/>
    <xf numFmtId="170" fontId="37" fillId="71" borderId="31" xfId="0" applyNumberFormat="1" applyFont="1" applyFill="1" applyBorder="1" applyAlignment="1">
      <alignment horizontal="right" vertical="center"/>
    </xf>
    <xf numFmtId="170" fontId="37" fillId="5" borderId="31" xfId="0" applyNumberFormat="1" applyFont="1" applyFill="1" applyBorder="1" applyAlignment="1">
      <alignment horizontal="right" vertical="center"/>
    </xf>
    <xf numFmtId="0" fontId="1" fillId="0" borderId="0" xfId="0" applyFont="1"/>
    <xf numFmtId="0" fontId="33" fillId="71" borderId="0" xfId="0" applyNumberFormat="1" applyFont="1" applyFill="1" applyBorder="1" applyAlignment="1">
      <alignment horizontal="left" vertical="center"/>
    </xf>
    <xf numFmtId="170" fontId="33" fillId="71" borderId="0" xfId="0" applyNumberFormat="1" applyFont="1" applyFill="1" applyBorder="1" applyAlignment="1">
      <alignment horizontal="right" vertical="center"/>
    </xf>
    <xf numFmtId="170" fontId="33" fillId="5" borderId="0" xfId="0" applyNumberFormat="1" applyFont="1" applyFill="1" applyBorder="1" applyAlignment="1">
      <alignment horizontal="right" vertical="center"/>
    </xf>
    <xf numFmtId="0" fontId="33" fillId="71" borderId="32" xfId="0" applyNumberFormat="1" applyFont="1" applyFill="1" applyBorder="1" applyAlignment="1">
      <alignment horizontal="left" vertical="center"/>
    </xf>
    <xf numFmtId="0" fontId="33" fillId="71" borderId="33" xfId="0" applyNumberFormat="1" applyFont="1" applyFill="1" applyBorder="1" applyAlignment="1">
      <alignment horizontal="lef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37" fillId="71" borderId="0" xfId="0" applyNumberFormat="1" applyFont="1" applyFill="1" applyBorder="1" applyAlignment="1">
      <alignment horizontal="left" vertical="center"/>
    </xf>
    <xf numFmtId="170" fontId="37" fillId="71" borderId="0" xfId="0" applyNumberFormat="1" applyFont="1" applyFill="1" applyBorder="1" applyAlignment="1">
      <alignment horizontal="right" vertical="center"/>
    </xf>
    <xf numFmtId="170" fontId="37" fillId="5" borderId="0" xfId="0" applyNumberFormat="1" applyFont="1" applyFill="1" applyBorder="1" applyAlignment="1">
      <alignment horizontal="right" vertical="center"/>
    </xf>
    <xf numFmtId="0" fontId="0" fillId="0" borderId="0" xfId="0" applyFont="1"/>
    <xf numFmtId="0" fontId="37" fillId="71" borderId="34" xfId="0" applyNumberFormat="1" applyFont="1" applyFill="1" applyBorder="1" applyAlignment="1">
      <alignment horizontal="left" vertical="center"/>
    </xf>
    <xf numFmtId="170" fontId="37" fillId="71" borderId="34" xfId="0" applyNumberFormat="1" applyFont="1" applyFill="1" applyBorder="1" applyAlignment="1">
      <alignment horizontal="right" vertical="center"/>
    </xf>
    <xf numFmtId="170" fontId="37" fillId="5" borderId="34" xfId="0" applyNumberFormat="1" applyFont="1" applyFill="1" applyBorder="1" applyAlignment="1">
      <alignment horizontal="right" vertical="center"/>
    </xf>
    <xf numFmtId="178" fontId="0" fillId="0" borderId="0" xfId="0" applyNumberFormat="1"/>
    <xf numFmtId="0" fontId="112" fillId="71" borderId="0" xfId="7" applyFont="1" applyFill="1" applyAlignment="1" applyProtection="1"/>
    <xf numFmtId="0" fontId="112" fillId="71" borderId="0" xfId="7" applyFont="1" applyFill="1" applyAlignment="1" applyProtection="1">
      <alignment horizontal="left" indent="2"/>
    </xf>
    <xf numFmtId="0" fontId="113" fillId="0" borderId="0" xfId="0" applyFont="1"/>
    <xf numFmtId="0" fontId="22" fillId="47" borderId="0" xfId="14" applyFont="1" applyFill="1" applyAlignment="1">
      <alignment wrapText="1"/>
    </xf>
    <xf numFmtId="0" fontId="22" fillId="47" borderId="0" xfId="14" applyFont="1" applyFill="1" applyAlignment="1">
      <alignment horizontal="right" wrapText="1"/>
    </xf>
    <xf numFmtId="0" fontId="113" fillId="0" borderId="0" xfId="0" applyFont="1" applyAlignment="1">
      <alignment horizontal="center" vertical="center"/>
    </xf>
    <xf numFmtId="0" fontId="114" fillId="0" borderId="0" xfId="0" applyFont="1" applyBorder="1"/>
    <xf numFmtId="170" fontId="114" fillId="0" borderId="0" xfId="0" applyNumberFormat="1" applyFont="1" applyBorder="1"/>
    <xf numFmtId="0" fontId="26" fillId="5" borderId="0" xfId="8" applyFont="1" applyFill="1" applyBorder="1" applyAlignment="1">
      <alignment wrapText="1"/>
    </xf>
    <xf numFmtId="0" fontId="22" fillId="73" borderId="0" xfId="14" applyFont="1" applyFill="1" applyAlignment="1">
      <alignment wrapText="1"/>
    </xf>
    <xf numFmtId="0" fontId="22" fillId="73" borderId="0" xfId="14" applyFont="1" applyFill="1" applyAlignment="1">
      <alignment horizontal="right" wrapText="1"/>
    </xf>
    <xf numFmtId="0" fontId="22" fillId="47" borderId="0" xfId="13" applyFont="1" applyFill="1" applyAlignment="1">
      <alignment horizontal="center" vertical="center" wrapText="1"/>
    </xf>
    <xf numFmtId="9" fontId="32" fillId="0" borderId="0" xfId="6" applyNumberFormat="1" applyFont="1" applyFill="1" applyBorder="1" applyAlignment="1">
      <alignment horizontal="right" vertical="center" wrapText="1"/>
    </xf>
    <xf numFmtId="9" fontId="32" fillId="0" borderId="0" xfId="6" applyNumberFormat="1" applyFont="1" applyAlignment="1">
      <alignment horizontal="right"/>
    </xf>
    <xf numFmtId="172" fontId="28" fillId="5" borderId="0" xfId="10" applyNumberFormat="1" applyFont="1" applyFill="1" applyBorder="1" applyAlignment="1">
      <alignment horizontal="right" vertical="center" wrapText="1"/>
    </xf>
    <xf numFmtId="0" fontId="22" fillId="74" borderId="0" xfId="14" applyFont="1" applyFill="1" applyAlignment="1">
      <alignment wrapText="1"/>
    </xf>
    <xf numFmtId="172" fontId="0" fillId="0" borderId="0" xfId="0" applyNumberForma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68" fontId="0" fillId="0" borderId="0" xfId="4" applyFont="1"/>
    <xf numFmtId="168" fontId="0" fillId="0" borderId="0" xfId="0" applyNumberFormat="1"/>
    <xf numFmtId="170" fontId="24" fillId="0" borderId="0" xfId="0" applyNumberFormat="1" applyFont="1" applyFill="1" applyAlignment="1">
      <alignment horizontal="right" vertical="center" wrapText="1"/>
    </xf>
    <xf numFmtId="170" fontId="24" fillId="71" borderId="0" xfId="0" applyNumberFormat="1" applyFont="1" applyFill="1" applyBorder="1" applyAlignment="1">
      <alignment horizontal="right" vertical="center"/>
    </xf>
    <xf numFmtId="170" fontId="16" fillId="71" borderId="0" xfId="0" applyNumberFormat="1" applyFont="1" applyFill="1" applyBorder="1" applyAlignment="1">
      <alignment horizontal="right" vertical="center"/>
    </xf>
    <xf numFmtId="170" fontId="28" fillId="0" borderId="0" xfId="0" applyNumberFormat="1" applyFont="1" applyFill="1" applyBorder="1" applyAlignment="1">
      <alignment horizontal="right" vertical="center" wrapText="1"/>
    </xf>
    <xf numFmtId="170" fontId="28" fillId="0" borderId="0" xfId="0" applyNumberFormat="1" applyFont="1" applyFill="1" applyAlignment="1">
      <alignment horizontal="right" vertical="center" wrapText="1"/>
    </xf>
    <xf numFmtId="170" fontId="29" fillId="0" borderId="0" xfId="0" applyNumberFormat="1" applyFont="1" applyFill="1" applyBorder="1" applyAlignment="1">
      <alignment horizontal="right"/>
    </xf>
    <xf numFmtId="170" fontId="16" fillId="71" borderId="0" xfId="0" applyNumberFormat="1" applyFont="1" applyFill="1" applyBorder="1" applyAlignment="1">
      <alignment horizontal="right"/>
    </xf>
    <xf numFmtId="170" fontId="16" fillId="0" borderId="0" xfId="0" applyNumberFormat="1" applyFont="1" applyFill="1" applyBorder="1" applyAlignment="1">
      <alignment horizontal="right"/>
    </xf>
    <xf numFmtId="170" fontId="24" fillId="0" borderId="0" xfId="0" applyNumberFormat="1" applyFont="1" applyFill="1" applyBorder="1" applyAlignment="1">
      <alignment horizontal="right"/>
    </xf>
    <xf numFmtId="172" fontId="29" fillId="0" borderId="0" xfId="8" applyNumberFormat="1" applyFont="1" applyFill="1" applyBorder="1"/>
    <xf numFmtId="0" fontId="22" fillId="47" borderId="0" xfId="13" applyFont="1" applyFill="1" applyAlignment="1">
      <alignment horizontal="center" vertical="center" wrapText="1"/>
    </xf>
    <xf numFmtId="176" fontId="29" fillId="0" borderId="0" xfId="10" applyNumberFormat="1" applyFont="1" applyFill="1" applyBorder="1" applyAlignment="1">
      <alignment horizontal="right"/>
    </xf>
    <xf numFmtId="172" fontId="26" fillId="0" borderId="0" xfId="0" applyNumberFormat="1" applyFont="1" applyFill="1" applyBorder="1" applyAlignment="1">
      <alignment horizontal="right" vertical="center" wrapText="1"/>
    </xf>
    <xf numFmtId="172" fontId="12" fillId="74" borderId="0" xfId="0" applyNumberFormat="1" applyFont="1" applyFill="1" applyBorder="1" applyAlignment="1">
      <alignment horizontal="right" vertical="center" wrapText="1"/>
    </xf>
    <xf numFmtId="172" fontId="12" fillId="73" borderId="0" xfId="0" applyNumberFormat="1" applyFont="1" applyFill="1" applyBorder="1" applyAlignment="1">
      <alignment horizontal="right" vertical="center" wrapText="1"/>
    </xf>
    <xf numFmtId="170" fontId="29" fillId="0" borderId="0" xfId="8" applyNumberFormat="1" applyFont="1" applyFill="1" applyBorder="1"/>
    <xf numFmtId="170" fontId="19" fillId="0" borderId="0" xfId="9" applyNumberFormat="1" applyFont="1"/>
    <xf numFmtId="170" fontId="0" fillId="0" borderId="0" xfId="0" applyNumberFormat="1"/>
    <xf numFmtId="172" fontId="19" fillId="0" borderId="0" xfId="0" applyNumberFormat="1" applyFont="1" applyFill="1" applyBorder="1" applyAlignment="1">
      <alignment horizontal="right" vertical="center" wrapText="1"/>
    </xf>
    <xf numFmtId="0" fontId="26" fillId="0" borderId="0" xfId="8" applyFont="1" applyFill="1" applyAlignment="1">
      <alignment horizontal="left" wrapText="1" indent="1"/>
    </xf>
    <xf numFmtId="170" fontId="19" fillId="0" borderId="0" xfId="0" applyNumberFormat="1" applyFont="1" applyFill="1" applyBorder="1" applyAlignment="1">
      <alignment horizontal="right" vertical="center" wrapText="1"/>
    </xf>
    <xf numFmtId="170" fontId="26" fillId="0" borderId="0" xfId="0" applyNumberFormat="1" applyFont="1" applyFill="1" applyBorder="1" applyAlignment="1">
      <alignment horizontal="right" vertical="center" wrapText="1"/>
    </xf>
    <xf numFmtId="0" fontId="26" fillId="25" borderId="0" xfId="8" applyFont="1" applyFill="1" applyBorder="1" applyAlignment="1">
      <alignment wrapText="1"/>
    </xf>
    <xf numFmtId="172" fontId="28" fillId="25" borderId="0" xfId="10" applyNumberFormat="1" applyFont="1" applyFill="1" applyBorder="1" applyAlignment="1">
      <alignment horizontal="right" vertical="center" wrapText="1"/>
    </xf>
    <xf numFmtId="170" fontId="26" fillId="71" borderId="0" xfId="0" applyNumberFormat="1" applyFont="1" applyFill="1" applyBorder="1" applyAlignment="1">
      <alignment horizontal="right" vertical="center" wrapText="1"/>
    </xf>
    <xf numFmtId="172" fontId="32" fillId="0" borderId="0" xfId="0" applyNumberFormat="1" applyFont="1" applyFill="1" applyBorder="1" applyAlignment="1">
      <alignment horizontal="right" vertical="center" wrapText="1"/>
    </xf>
    <xf numFmtId="0" fontId="22" fillId="47" borderId="0" xfId="8" applyFont="1" applyFill="1" applyBorder="1" applyAlignment="1">
      <alignment horizontal="right" vertical="center" wrapText="1"/>
    </xf>
    <xf numFmtId="174" fontId="26" fillId="0" borderId="0" xfId="8" applyNumberFormat="1" applyFont="1" applyFill="1"/>
    <xf numFmtId="170" fontId="29" fillId="0" borderId="0" xfId="10" applyNumberFormat="1" applyFont="1" applyFill="1" applyAlignment="1">
      <alignment horizontal="right" vertical="center" wrapText="1"/>
    </xf>
    <xf numFmtId="170" fontId="29" fillId="0" borderId="0" xfId="8" applyNumberFormat="1" applyFont="1" applyFill="1" applyAlignment="1">
      <alignment horizontal="right"/>
    </xf>
    <xf numFmtId="172" fontId="28" fillId="0" borderId="0" xfId="8" applyNumberFormat="1" applyFont="1" applyFill="1" applyAlignment="1">
      <alignment horizontal="right" wrapText="1"/>
    </xf>
    <xf numFmtId="172" fontId="29" fillId="0" borderId="0" xfId="8" applyNumberFormat="1" applyFont="1" applyFill="1" applyAlignment="1">
      <alignment horizontal="right" wrapText="1"/>
    </xf>
    <xf numFmtId="172" fontId="29" fillId="0" borderId="0" xfId="10" applyNumberFormat="1" applyFont="1" applyFill="1" applyAlignment="1">
      <alignment horizontal="right" wrapText="1"/>
    </xf>
    <xf numFmtId="0" fontId="29" fillId="0" borderId="0" xfId="8" applyFont="1" applyFill="1" applyAlignment="1">
      <alignment horizontal="right" wrapText="1"/>
    </xf>
    <xf numFmtId="0" fontId="28" fillId="0" borderId="0" xfId="8" applyFont="1" applyFill="1" applyAlignment="1">
      <alignment horizontal="right" vertical="center" wrapText="1"/>
    </xf>
    <xf numFmtId="172" fontId="28" fillId="0" borderId="0" xfId="10" applyNumberFormat="1" applyFont="1" applyFill="1" applyAlignment="1">
      <alignment horizontal="right" wrapText="1"/>
    </xf>
    <xf numFmtId="0" fontId="28" fillId="0" borderId="0" xfId="8" applyFont="1" applyFill="1" applyAlignment="1">
      <alignment horizontal="right" wrapText="1"/>
    </xf>
    <xf numFmtId="200" fontId="26" fillId="0" borderId="0" xfId="8" applyNumberFormat="1" applyFont="1" applyFill="1"/>
    <xf numFmtId="9" fontId="19" fillId="0" borderId="0" xfId="8" applyNumberFormat="1" applyFont="1" applyFill="1"/>
    <xf numFmtId="172" fontId="0" fillId="0" borderId="0" xfId="10" applyNumberFormat="1" applyFont="1" applyFill="1" applyAlignment="1">
      <alignment horizontal="right" vertical="center" wrapText="1"/>
    </xf>
    <xf numFmtId="172" fontId="19" fillId="0" borderId="0" xfId="8" applyNumberFormat="1" applyFont="1" applyAlignment="1">
      <alignment horizontal="right"/>
    </xf>
    <xf numFmtId="172" fontId="16" fillId="0" borderId="0" xfId="10" applyNumberFormat="1" applyFont="1" applyFill="1" applyAlignment="1">
      <alignment horizontal="right" vertical="center" wrapText="1"/>
    </xf>
    <xf numFmtId="172" fontId="24" fillId="0" borderId="0" xfId="10" applyNumberFormat="1" applyFont="1" applyFill="1" applyAlignment="1">
      <alignment horizontal="right" wrapText="1"/>
    </xf>
    <xf numFmtId="172" fontId="26" fillId="0" borderId="0" xfId="8" applyNumberFormat="1" applyFont="1" applyFill="1" applyAlignment="1">
      <alignment horizontal="right" vertical="center" wrapText="1"/>
    </xf>
    <xf numFmtId="172" fontId="26" fillId="0" borderId="0" xfId="9" applyNumberFormat="1" applyFont="1" applyAlignment="1">
      <alignment horizontal="right" vertical="center" wrapText="1"/>
    </xf>
    <xf numFmtId="172" fontId="16" fillId="0" borderId="0" xfId="10" applyNumberFormat="1" applyFont="1" applyFill="1" applyAlignment="1">
      <alignment horizontal="right" wrapText="1"/>
    </xf>
    <xf numFmtId="172" fontId="19" fillId="0" borderId="0" xfId="9" applyNumberFormat="1" applyFont="1" applyAlignment="1">
      <alignment horizontal="right" vertical="center" wrapText="1"/>
    </xf>
    <xf numFmtId="172" fontId="0" fillId="0" borderId="0" xfId="10" applyNumberFormat="1" applyFont="1" applyFill="1" applyAlignment="1">
      <alignment horizontal="right" wrapText="1"/>
    </xf>
    <xf numFmtId="172" fontId="19" fillId="0" borderId="0" xfId="8" applyNumberFormat="1" applyFont="1" applyAlignment="1">
      <alignment horizontal="right" wrapText="1" indent="1"/>
    </xf>
    <xf numFmtId="172" fontId="16" fillId="0" borderId="0" xfId="10" applyNumberFormat="1" applyFont="1" applyFill="1" applyBorder="1" applyAlignment="1">
      <alignment horizontal="right" wrapText="1"/>
    </xf>
    <xf numFmtId="172" fontId="0" fillId="0" borderId="0" xfId="10" applyNumberFormat="1" applyFont="1" applyFill="1" applyBorder="1" applyAlignment="1">
      <alignment horizontal="right" vertical="center" wrapText="1"/>
    </xf>
    <xf numFmtId="172" fontId="0" fillId="0" borderId="0" xfId="10" applyNumberFormat="1" applyFont="1" applyFill="1" applyBorder="1" applyAlignment="1">
      <alignment horizontal="right" wrapText="1"/>
    </xf>
    <xf numFmtId="172" fontId="19" fillId="0" borderId="0" xfId="9" applyNumberFormat="1" applyFont="1" applyFill="1" applyAlignment="1">
      <alignment horizontal="right" vertical="center" wrapText="1"/>
    </xf>
    <xf numFmtId="0" fontId="22" fillId="72" borderId="35" xfId="8" applyFont="1" applyFill="1" applyBorder="1" applyAlignment="1">
      <alignment horizontal="right" wrapText="1"/>
    </xf>
    <xf numFmtId="0" fontId="22" fillId="72" borderId="35" xfId="8" applyFont="1" applyFill="1" applyBorder="1" applyAlignment="1">
      <alignment horizontal="right" vertical="center" wrapText="1"/>
    </xf>
    <xf numFmtId="175" fontId="26" fillId="0" borderId="0" xfId="8" applyNumberFormat="1" applyFont="1" applyFill="1" applyBorder="1" applyAlignment="1">
      <alignment horizontal="right" vertical="center" wrapText="1"/>
    </xf>
    <xf numFmtId="175" fontId="26" fillId="0" borderId="35" xfId="4" applyNumberFormat="1" applyFont="1" applyFill="1" applyBorder="1" applyAlignment="1">
      <alignment horizontal="right" vertical="center" wrapText="1"/>
    </xf>
    <xf numFmtId="175" fontId="26" fillId="0" borderId="0" xfId="0" applyNumberFormat="1" applyFont="1" applyFill="1" applyBorder="1" applyAlignment="1">
      <alignment horizontal="right" vertical="center" wrapText="1"/>
    </xf>
    <xf numFmtId="175" fontId="19" fillId="0" borderId="0" xfId="8" applyNumberFormat="1" applyFont="1" applyFill="1" applyBorder="1" applyAlignment="1">
      <alignment horizontal="right" vertical="center" wrapText="1"/>
    </xf>
    <xf numFmtId="175" fontId="19" fillId="0" borderId="35" xfId="4" applyNumberFormat="1" applyFont="1" applyFill="1" applyBorder="1" applyAlignment="1">
      <alignment horizontal="right" vertical="center" wrapText="1"/>
    </xf>
    <xf numFmtId="175" fontId="19" fillId="0" borderId="0" xfId="0" applyNumberFormat="1" applyFont="1" applyFill="1" applyBorder="1" applyAlignment="1">
      <alignment horizontal="right" vertical="center" wrapText="1"/>
    </xf>
    <xf numFmtId="175" fontId="19" fillId="71" borderId="0" xfId="0" applyNumberFormat="1" applyFont="1" applyFill="1" applyBorder="1" applyAlignment="1">
      <alignment horizontal="right" vertical="center" wrapText="1"/>
    </xf>
    <xf numFmtId="177" fontId="26" fillId="0" borderId="0" xfId="0" applyNumberFormat="1" applyFont="1" applyFill="1" applyBorder="1" applyAlignment="1">
      <alignment horizontal="right" vertical="center" wrapText="1"/>
    </xf>
    <xf numFmtId="177" fontId="26" fillId="0" borderId="35" xfId="8" applyNumberFormat="1" applyFont="1" applyFill="1" applyBorder="1" applyAlignment="1">
      <alignment horizontal="right" vertical="center" wrapText="1"/>
    </xf>
    <xf numFmtId="177" fontId="19" fillId="0" borderId="0" xfId="0" applyNumberFormat="1" applyFont="1" applyFill="1" applyBorder="1" applyAlignment="1">
      <alignment horizontal="right" vertical="center" wrapText="1"/>
    </xf>
    <xf numFmtId="177" fontId="19" fillId="0" borderId="35" xfId="0" applyNumberFormat="1" applyFont="1" applyFill="1" applyBorder="1" applyAlignment="1">
      <alignment horizontal="right" vertical="center" wrapText="1"/>
    </xf>
    <xf numFmtId="170" fontId="26" fillId="0" borderId="35" xfId="0" applyNumberFormat="1" applyFont="1" applyFill="1" applyBorder="1" applyAlignment="1">
      <alignment horizontal="right" vertical="center" wrapText="1"/>
    </xf>
    <xf numFmtId="177" fontId="26" fillId="0" borderId="35" xfId="0" applyNumberFormat="1" applyFont="1" applyFill="1" applyBorder="1" applyAlignment="1">
      <alignment horizontal="right" vertical="center" wrapText="1"/>
    </xf>
    <xf numFmtId="171" fontId="32" fillId="0" borderId="35" xfId="6" applyNumberFormat="1" applyFont="1" applyBorder="1" applyAlignment="1">
      <alignment horizontal="right"/>
    </xf>
    <xf numFmtId="170" fontId="26" fillId="0" borderId="36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Fill="1" applyBorder="1" applyAlignment="1">
      <alignment horizontal="right"/>
    </xf>
    <xf numFmtId="171" fontId="32" fillId="0" borderId="36" xfId="6" applyNumberFormat="1" applyFont="1" applyFill="1" applyBorder="1" applyAlignment="1">
      <alignment horizontal="right"/>
    </xf>
    <xf numFmtId="171" fontId="32" fillId="0" borderId="35" xfId="6" applyNumberFormat="1" applyFont="1" applyFill="1" applyBorder="1" applyAlignment="1">
      <alignment horizontal="right"/>
    </xf>
    <xf numFmtId="176" fontId="19" fillId="0" borderId="0" xfId="0" applyNumberFormat="1" applyFont="1" applyFill="1" applyBorder="1" applyAlignment="1">
      <alignment horizontal="right" vertical="center" wrapText="1"/>
    </xf>
    <xf numFmtId="176" fontId="19" fillId="0" borderId="36" xfId="0" applyNumberFormat="1" applyFont="1" applyFill="1" applyBorder="1" applyAlignment="1">
      <alignment horizontal="right" vertical="center" wrapText="1"/>
    </xf>
    <xf numFmtId="176" fontId="19" fillId="0" borderId="35" xfId="0" applyNumberFormat="1" applyFont="1" applyFill="1" applyBorder="1" applyAlignment="1">
      <alignment horizontal="right" vertical="center" wrapText="1"/>
    </xf>
    <xf numFmtId="170" fontId="19" fillId="0" borderId="36" xfId="0" applyNumberFormat="1" applyFont="1" applyFill="1" applyBorder="1" applyAlignment="1">
      <alignment horizontal="right" vertical="center" wrapText="1"/>
    </xf>
    <xf numFmtId="170" fontId="19" fillId="0" borderId="35" xfId="0" applyNumberFormat="1" applyFont="1" applyFill="1" applyBorder="1" applyAlignment="1">
      <alignment horizontal="right" vertical="center" wrapText="1"/>
    </xf>
    <xf numFmtId="171" fontId="32" fillId="0" borderId="0" xfId="6" applyNumberFormat="1" applyFont="1" applyBorder="1" applyAlignment="1">
      <alignment horizontal="right"/>
    </xf>
    <xf numFmtId="171" fontId="32" fillId="0" borderId="36" xfId="6" applyNumberFormat="1" applyFont="1" applyBorder="1" applyAlignment="1">
      <alignment horizontal="right"/>
    </xf>
    <xf numFmtId="170" fontId="19" fillId="0" borderId="35" xfId="4" applyNumberFormat="1" applyFont="1" applyFill="1" applyBorder="1" applyAlignment="1">
      <alignment horizontal="right" vertical="center" wrapText="1"/>
    </xf>
    <xf numFmtId="176" fontId="26" fillId="71" borderId="0" xfId="0" applyNumberFormat="1" applyFont="1" applyFill="1" applyBorder="1" applyAlignment="1">
      <alignment horizontal="right" vertical="center" wrapText="1"/>
    </xf>
    <xf numFmtId="176" fontId="26" fillId="71" borderId="0" xfId="8" applyNumberFormat="1" applyFont="1" applyFill="1" applyBorder="1" applyAlignment="1">
      <alignment horizontal="right" vertical="center" wrapText="1"/>
    </xf>
    <xf numFmtId="176" fontId="26" fillId="71" borderId="35" xfId="0" applyNumberFormat="1" applyFont="1" applyFill="1" applyBorder="1" applyAlignment="1">
      <alignment horizontal="right" vertical="center" wrapText="1"/>
    </xf>
    <xf numFmtId="17" fontId="22" fillId="72" borderId="0" xfId="8" applyNumberFormat="1" applyFont="1" applyFill="1" applyAlignment="1">
      <alignment horizontal="right" vertical="center" wrapText="1"/>
    </xf>
    <xf numFmtId="172" fontId="28" fillId="0" borderId="35" xfId="10" applyNumberFormat="1" applyFont="1" applyFill="1" applyBorder="1" applyAlignment="1">
      <alignment horizontal="right" vertical="center" wrapText="1"/>
    </xf>
    <xf numFmtId="172" fontId="29" fillId="0" borderId="35" xfId="10" applyNumberFormat="1" applyFont="1" applyFill="1" applyBorder="1" applyAlignment="1">
      <alignment horizontal="right"/>
    </xf>
    <xf numFmtId="3" fontId="26" fillId="0" borderId="0" xfId="8" applyNumberFormat="1" applyFont="1" applyFill="1" applyBorder="1" applyAlignment="1">
      <alignment horizontal="right" vertical="center" wrapText="1"/>
    </xf>
    <xf numFmtId="3" fontId="19" fillId="0" borderId="0" xfId="8" applyNumberFormat="1" applyFont="1" applyFill="1" applyBorder="1" applyAlignment="1">
      <alignment horizontal="right" vertical="center" wrapText="1"/>
    </xf>
    <xf numFmtId="172" fontId="19" fillId="0" borderId="0" xfId="8" applyNumberFormat="1" applyFont="1" applyFill="1" applyBorder="1" applyAlignment="1">
      <alignment horizontal="right" vertical="center" wrapText="1"/>
    </xf>
    <xf numFmtId="172" fontId="26" fillId="0" borderId="0" xfId="8" applyNumberFormat="1" applyFont="1" applyFill="1" applyBorder="1" applyAlignment="1">
      <alignment horizontal="right" vertical="center" wrapText="1"/>
    </xf>
    <xf numFmtId="172" fontId="26" fillId="71" borderId="0" xfId="0" applyNumberFormat="1" applyFont="1" applyFill="1" applyBorder="1" applyAlignment="1">
      <alignment horizontal="right" vertical="center" wrapText="1"/>
    </xf>
    <xf numFmtId="172" fontId="26" fillId="71" borderId="0" xfId="8" applyNumberFormat="1" applyFont="1" applyFill="1" applyBorder="1" applyAlignment="1">
      <alignment horizontal="right" vertical="center" wrapText="1"/>
    </xf>
    <xf numFmtId="170" fontId="26" fillId="0" borderId="0" xfId="8" applyNumberFormat="1" applyFont="1" applyFill="1" applyBorder="1" applyAlignment="1">
      <alignment horizontal="right" vertical="center" wrapText="1"/>
    </xf>
    <xf numFmtId="170" fontId="19" fillId="0" borderId="0" xfId="8" applyNumberFormat="1" applyFont="1" applyFill="1" applyBorder="1" applyAlignment="1">
      <alignment horizontal="right" vertical="center" wrapText="1"/>
    </xf>
    <xf numFmtId="170" fontId="19" fillId="71" borderId="0" xfId="0" applyNumberFormat="1" applyFont="1" applyFill="1" applyBorder="1" applyAlignment="1">
      <alignment horizontal="right" vertical="center" wrapText="1"/>
    </xf>
    <xf numFmtId="170" fontId="32" fillId="71" borderId="0" xfId="0" applyNumberFormat="1" applyFont="1" applyFill="1" applyBorder="1" applyAlignment="1">
      <alignment horizontal="right" vertical="center" wrapText="1"/>
    </xf>
    <xf numFmtId="176" fontId="26" fillId="0" borderId="0" xfId="0" applyNumberFormat="1" applyFont="1" applyFill="1" applyBorder="1" applyAlignment="1">
      <alignment horizontal="right" vertical="center" wrapText="1"/>
    </xf>
    <xf numFmtId="176" fontId="19" fillId="71" borderId="0" xfId="0" applyNumberFormat="1" applyFont="1" applyFill="1" applyBorder="1" applyAlignment="1">
      <alignment horizontal="right" vertical="center" wrapText="1"/>
    </xf>
    <xf numFmtId="176" fontId="19" fillId="71" borderId="0" xfId="8" applyNumberFormat="1" applyFont="1" applyFill="1" applyBorder="1" applyAlignment="1">
      <alignment horizontal="right" vertical="center" wrapText="1"/>
    </xf>
    <xf numFmtId="176" fontId="26" fillId="0" borderId="0" xfId="8" applyNumberFormat="1" applyFont="1" applyFill="1" applyBorder="1" applyAlignment="1">
      <alignment horizontal="right" vertical="center" wrapText="1"/>
    </xf>
    <xf numFmtId="176" fontId="19" fillId="0" borderId="0" xfId="8" applyNumberFormat="1" applyFont="1" applyFill="1" applyBorder="1" applyAlignment="1">
      <alignment horizontal="right" vertical="center" wrapText="1"/>
    </xf>
    <xf numFmtId="1" fontId="29" fillId="0" borderId="0" xfId="8" applyNumberFormat="1" applyFont="1" applyFill="1" applyBorder="1" applyAlignment="1">
      <alignment horizontal="right"/>
    </xf>
    <xf numFmtId="171" fontId="32" fillId="0" borderId="0" xfId="6" applyNumberFormat="1" applyFont="1" applyAlignment="1">
      <alignment horizontal="right" vertical="center"/>
    </xf>
    <xf numFmtId="172" fontId="29" fillId="0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173" fontId="19" fillId="0" borderId="0" xfId="8" applyNumberFormat="1" applyFont="1" applyAlignment="1">
      <alignment horizontal="center"/>
    </xf>
    <xf numFmtId="170" fontId="28" fillId="25" borderId="0" xfId="10" applyNumberFormat="1" applyFont="1" applyFill="1" applyBorder="1" applyAlignment="1">
      <alignment horizontal="right" vertical="center" wrapText="1"/>
    </xf>
    <xf numFmtId="200" fontId="19" fillId="0" borderId="0" xfId="8" applyNumberFormat="1" applyFont="1"/>
    <xf numFmtId="177" fontId="0" fillId="0" borderId="0" xfId="0" applyNumberFormat="1"/>
    <xf numFmtId="3" fontId="0" fillId="0" borderId="0" xfId="0" applyNumberFormat="1"/>
    <xf numFmtId="172" fontId="114" fillId="0" borderId="0" xfId="0" applyNumberFormat="1" applyFont="1" applyBorder="1"/>
    <xf numFmtId="174" fontId="0" fillId="0" borderId="0" xfId="0" applyNumberFormat="1"/>
    <xf numFmtId="201" fontId="0" fillId="0" borderId="0" xfId="0" applyNumberFormat="1"/>
    <xf numFmtId="3" fontId="116" fillId="75" borderId="0" xfId="0" applyNumberFormat="1" applyFont="1" applyFill="1" applyAlignment="1">
      <alignment horizontal="right" vertical="center"/>
    </xf>
    <xf numFmtId="3" fontId="117" fillId="0" borderId="0" xfId="0" applyNumberFormat="1" applyFont="1"/>
    <xf numFmtId="0" fontId="116" fillId="75" borderId="0" xfId="0" applyFont="1" applyFill="1" applyAlignment="1">
      <alignment horizontal="right" vertical="center"/>
    </xf>
    <xf numFmtId="177" fontId="117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0" fontId="12" fillId="73" borderId="0" xfId="0" applyNumberFormat="1" applyFont="1" applyFill="1" applyBorder="1" applyAlignment="1">
      <alignment horizontal="right" vertical="center" wrapText="1"/>
    </xf>
    <xf numFmtId="0" fontId="26" fillId="0" borderId="0" xfId="8" applyFont="1" applyAlignment="1"/>
    <xf numFmtId="0" fontId="22" fillId="47" borderId="0" xfId="13" applyFont="1" applyFill="1" applyAlignment="1">
      <alignment horizontal="center" vertical="center" wrapText="1"/>
    </xf>
    <xf numFmtId="172" fontId="113" fillId="0" borderId="0" xfId="0" applyNumberFormat="1" applyFont="1"/>
    <xf numFmtId="0" fontId="22" fillId="47" borderId="0" xfId="13" applyFont="1" applyFill="1" applyAlignment="1">
      <alignment horizontal="center" vertical="center" wrapText="1"/>
    </xf>
    <xf numFmtId="170" fontId="24" fillId="0" borderId="0" xfId="10" applyNumberFormat="1" applyFont="1" applyFill="1" applyBorder="1" applyAlignment="1">
      <alignment horizontal="right" wrapText="1"/>
    </xf>
    <xf numFmtId="173" fontId="19" fillId="71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176" fontId="28" fillId="0" borderId="0" xfId="0" applyNumberFormat="1" applyFont="1" applyFill="1" applyBorder="1" applyAlignment="1">
      <alignment horizontal="right" vertical="center" wrapText="1"/>
    </xf>
    <xf numFmtId="176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Border="1" applyAlignment="1">
      <alignment horizontal="right" vertical="center" wrapText="1"/>
    </xf>
    <xf numFmtId="172" fontId="29" fillId="0" borderId="0" xfId="0" applyNumberFormat="1" applyFont="1" applyFill="1" applyBorder="1" applyAlignment="1">
      <alignment horizontal="right"/>
    </xf>
    <xf numFmtId="172" fontId="28" fillId="0" borderId="0" xfId="0" applyNumberFormat="1" applyFont="1" applyFill="1" applyAlignment="1">
      <alignment horizontal="right" vertical="center" wrapText="1"/>
    </xf>
    <xf numFmtId="168" fontId="26" fillId="0" borderId="0" xfId="4" applyNumberFormat="1" applyFont="1" applyFill="1" applyBorder="1" applyAlignment="1">
      <alignment horizontal="right" vertical="center" wrapText="1"/>
    </xf>
    <xf numFmtId="172" fontId="28" fillId="5" borderId="0" xfId="0" applyNumberFormat="1" applyFont="1" applyFill="1" applyBorder="1" applyAlignment="1">
      <alignment horizontal="right" vertical="center" wrapText="1"/>
    </xf>
    <xf numFmtId="172" fontId="28" fillId="25" borderId="0" xfId="0" applyNumberFormat="1" applyFont="1" applyFill="1" applyBorder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170" fontId="19" fillId="0" borderId="0" xfId="8" applyNumberFormat="1" applyFont="1" applyAlignment="1">
      <alignment horizontal="right" vertical="center" wrapText="1"/>
    </xf>
    <xf numFmtId="9" fontId="0" fillId="0" borderId="0" xfId="6" applyFont="1"/>
    <xf numFmtId="0" fontId="22" fillId="47" borderId="0" xfId="13" applyFont="1" applyFill="1" applyAlignment="1">
      <alignment horizontal="center" vertical="center" wrapText="1"/>
    </xf>
    <xf numFmtId="168" fontId="26" fillId="0" borderId="0" xfId="0" applyNumberFormat="1" applyFont="1" applyFill="1" applyBorder="1" applyAlignment="1">
      <alignment horizontal="right" vertical="center" wrapText="1"/>
    </xf>
    <xf numFmtId="201" fontId="19" fillId="0" borderId="0" xfId="8" applyNumberFormat="1" applyFont="1" applyFill="1"/>
    <xf numFmtId="171" fontId="113" fillId="0" borderId="0" xfId="6" applyNumberFormat="1" applyFont="1"/>
    <xf numFmtId="0" fontId="19" fillId="0" borderId="0" xfId="8" applyFont="1" applyFill="1" applyBorder="1" applyAlignment="1">
      <alignment wrapText="1"/>
    </xf>
    <xf numFmtId="0" fontId="0" fillId="0" borderId="0" xfId="0" applyFont="1" applyFill="1"/>
    <xf numFmtId="0" fontId="118" fillId="0" borderId="37" xfId="0" applyFont="1" applyBorder="1"/>
    <xf numFmtId="0" fontId="118" fillId="0" borderId="14" xfId="0" applyFont="1" applyBorder="1"/>
    <xf numFmtId="0" fontId="118" fillId="0" borderId="38" xfId="0" applyFont="1" applyBorder="1"/>
    <xf numFmtId="0" fontId="118" fillId="0" borderId="30" xfId="0" applyFont="1" applyBorder="1"/>
    <xf numFmtId="0" fontId="118" fillId="0" borderId="39" xfId="0" applyFont="1" applyBorder="1"/>
    <xf numFmtId="0" fontId="118" fillId="76" borderId="6" xfId="0" applyFont="1" applyFill="1" applyBorder="1" applyAlignment="1">
      <alignment horizontal="center"/>
    </xf>
    <xf numFmtId="0" fontId="118" fillId="76" borderId="30" xfId="0" applyFont="1" applyFill="1" applyBorder="1"/>
    <xf numFmtId="49" fontId="20" fillId="0" borderId="0" xfId="8" applyNumberFormat="1" applyFont="1" applyFill="1"/>
    <xf numFmtId="0" fontId="0" fillId="0" borderId="0" xfId="0" applyBorder="1"/>
    <xf numFmtId="170" fontId="26" fillId="76" borderId="0" xfId="4" applyNumberFormat="1" applyFont="1" applyFill="1" applyBorder="1" applyAlignment="1">
      <alignment horizontal="right" vertical="center" wrapText="1"/>
    </xf>
    <xf numFmtId="172" fontId="26" fillId="76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13" applyFont="1" applyFill="1" applyAlignment="1">
      <alignment horizontal="center" vertical="center" wrapText="1"/>
    </xf>
    <xf numFmtId="0" fontId="22" fillId="47" borderId="0" xfId="8" applyFont="1" applyFill="1" applyAlignment="1">
      <alignment horizontal="right" vertical="center" wrapText="1"/>
    </xf>
    <xf numFmtId="0" fontId="22" fillId="47" borderId="0" xfId="9" applyFont="1" applyFill="1" applyAlignment="1">
      <alignment horizontal="right" vertical="center" wrapText="1"/>
    </xf>
    <xf numFmtId="0" fontId="22" fillId="47" borderId="0" xfId="8" applyFont="1" applyFill="1" applyAlignment="1">
      <alignment horizontal="right" wrapText="1"/>
    </xf>
    <xf numFmtId="0" fontId="22" fillId="72" borderId="0" xfId="8" applyFont="1" applyFill="1" applyAlignment="1">
      <alignment horizontal="right" vertical="center" wrapText="1"/>
    </xf>
    <xf numFmtId="0" fontId="22" fillId="72" borderId="0" xfId="8" applyFont="1" applyFill="1" applyAlignment="1">
      <alignment horizontal="right" wrapText="1"/>
    </xf>
    <xf numFmtId="0" fontId="22" fillId="72" borderId="40" xfId="8" applyFont="1" applyFill="1" applyBorder="1" applyAlignment="1">
      <alignment horizontal="right" wrapText="1"/>
    </xf>
    <xf numFmtId="0" fontId="22" fillId="72" borderId="40" xfId="8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170" fontId="28" fillId="5" borderId="0" xfId="10" applyNumberFormat="1" applyFont="1" applyFill="1" applyBorder="1" applyAlignment="1">
      <alignment horizontal="right" vertical="center" wrapText="1"/>
    </xf>
    <xf numFmtId="170" fontId="24" fillId="76" borderId="0" xfId="10" applyNumberFormat="1" applyFont="1" applyFill="1" applyAlignment="1">
      <alignment horizontal="right" vertical="center" wrapText="1"/>
    </xf>
    <xf numFmtId="175" fontId="26" fillId="76" borderId="0" xfId="4" applyNumberFormat="1" applyFont="1" applyFill="1" applyBorder="1" applyAlignment="1">
      <alignment horizontal="right" vertical="center" wrapText="1"/>
    </xf>
    <xf numFmtId="175" fontId="19" fillId="76" borderId="0" xfId="4" applyNumberFormat="1" applyFont="1" applyFill="1" applyBorder="1" applyAlignment="1">
      <alignment horizontal="right" vertical="center" wrapText="1"/>
    </xf>
    <xf numFmtId="176" fontId="19" fillId="76" borderId="0" xfId="0" applyNumberFormat="1" applyFont="1" applyFill="1" applyBorder="1" applyAlignment="1">
      <alignment horizontal="right" vertical="center" wrapText="1"/>
    </xf>
    <xf numFmtId="177" fontId="19" fillId="0" borderId="0" xfId="8" applyNumberFormat="1" applyFont="1"/>
    <xf numFmtId="202" fontId="19" fillId="0" borderId="0" xfId="8" applyNumberFormat="1" applyFont="1"/>
    <xf numFmtId="0" fontId="35" fillId="71" borderId="0" xfId="8" applyFont="1" applyFill="1" applyAlignment="1">
      <alignment horizontal="left" indent="2"/>
    </xf>
    <xf numFmtId="0" fontId="24" fillId="0" borderId="0" xfId="8" applyFont="1" applyBorder="1" applyAlignment="1">
      <alignment wrapText="1"/>
    </xf>
    <xf numFmtId="0" fontId="19" fillId="0" borderId="0" xfId="8" applyFont="1" applyFill="1" applyBorder="1" applyAlignment="1">
      <alignment horizontal="left" wrapText="1" indent="1"/>
    </xf>
    <xf numFmtId="0" fontId="19" fillId="0" borderId="0" xfId="8" applyFont="1" applyBorder="1" applyAlignment="1">
      <alignment horizontal="left" wrapText="1" indent="4"/>
    </xf>
    <xf numFmtId="0" fontId="34" fillId="0" borderId="0" xfId="8" applyFont="1" applyBorder="1" applyAlignment="1">
      <alignment horizontal="left" wrapText="1"/>
    </xf>
    <xf numFmtId="170" fontId="24" fillId="0" borderId="0" xfId="10" applyNumberFormat="1" applyFont="1" applyFill="1" applyBorder="1" applyAlignment="1">
      <alignment horizontal="right" vertical="center" wrapText="1"/>
    </xf>
    <xf numFmtId="173" fontId="0" fillId="0" borderId="0" xfId="0" applyNumberFormat="1" applyFont="1"/>
    <xf numFmtId="170" fontId="19" fillId="0" borderId="0" xfId="8" applyNumberFormat="1" applyFont="1"/>
    <xf numFmtId="0" fontId="26" fillId="0" borderId="0" xfId="8" applyFont="1" applyFill="1" applyBorder="1" applyAlignment="1">
      <alignment horizontal="left"/>
    </xf>
    <xf numFmtId="168" fontId="0" fillId="0" borderId="0" xfId="0" applyNumberFormat="1"/>
    <xf numFmtId="173" fontId="26" fillId="0" borderId="0" xfId="8" applyNumberFormat="1" applyFont="1"/>
    <xf numFmtId="173" fontId="19" fillId="0" borderId="0" xfId="8" applyNumberFormat="1" applyFont="1" applyFill="1"/>
    <xf numFmtId="171" fontId="27" fillId="0" borderId="0" xfId="6" applyNumberFormat="1" applyFont="1" applyFill="1" applyAlignment="1">
      <alignment horizontal="right"/>
    </xf>
    <xf numFmtId="168" fontId="27" fillId="0" borderId="0" xfId="4" applyFont="1" applyFill="1" applyAlignment="1">
      <alignment horizontal="right"/>
    </xf>
    <xf numFmtId="9" fontId="27" fillId="0" borderId="0" xfId="1" applyFont="1" applyFill="1" applyAlignment="1">
      <alignment horizontal="right" vertical="center" wrapText="1"/>
    </xf>
    <xf numFmtId="168" fontId="27" fillId="0" borderId="0" xfId="4" applyFont="1" applyFill="1" applyAlignment="1">
      <alignment horizontal="right" vertical="center" wrapText="1"/>
    </xf>
    <xf numFmtId="176" fontId="24" fillId="0" borderId="0" xfId="10" applyNumberFormat="1" applyFont="1" applyFill="1" applyAlignment="1">
      <alignment horizontal="right" vertical="center" wrapText="1"/>
    </xf>
    <xf numFmtId="175" fontId="19" fillId="0" borderId="0" xfId="8" applyNumberFormat="1" applyFont="1"/>
    <xf numFmtId="9" fontId="19" fillId="0" borderId="0" xfId="6" applyFont="1" applyFill="1" applyBorder="1" applyAlignment="1">
      <alignment horizontal="right" vertical="center" wrapText="1"/>
    </xf>
    <xf numFmtId="170" fontId="32" fillId="0" borderId="0" xfId="0" applyNumberFormat="1" applyFont="1" applyFill="1" applyBorder="1" applyAlignment="1">
      <alignment horizontal="right" vertical="center" wrapText="1"/>
    </xf>
    <xf numFmtId="0" fontId="22" fillId="47" borderId="0" xfId="13" applyFont="1" applyFill="1" applyAlignment="1">
      <alignment horizontal="center" vertical="center" wrapText="1"/>
    </xf>
    <xf numFmtId="200" fontId="113" fillId="0" borderId="0" xfId="0" applyNumberFormat="1" applyFont="1"/>
    <xf numFmtId="0" fontId="1" fillId="0" borderId="0" xfId="0" applyFont="1" applyFill="1"/>
    <xf numFmtId="0" fontId="33" fillId="0" borderId="33" xfId="0" applyNumberFormat="1" applyFont="1" applyFill="1" applyBorder="1" applyAlignment="1">
      <alignment horizontal="left" vertical="center"/>
    </xf>
    <xf numFmtId="170" fontId="33" fillId="0" borderId="33" xfId="0" applyNumberFormat="1" applyFont="1" applyFill="1" applyBorder="1" applyAlignment="1">
      <alignment horizontal="right" vertical="center"/>
    </xf>
    <xf numFmtId="170" fontId="33" fillId="0" borderId="0" xfId="0" applyNumberFormat="1" applyFont="1" applyFill="1" applyBorder="1" applyAlignment="1">
      <alignment horizontal="right" vertical="center"/>
    </xf>
    <xf numFmtId="170" fontId="33" fillId="0" borderId="33" xfId="0" quotePrefix="1" applyNumberFormat="1" applyFont="1" applyFill="1" applyBorder="1" applyAlignment="1">
      <alignment horizontal="right" vertical="center"/>
    </xf>
    <xf numFmtId="171" fontId="26" fillId="0" borderId="0" xfId="6" applyNumberFormat="1" applyFont="1"/>
    <xf numFmtId="172" fontId="26" fillId="0" borderId="0" xfId="8" applyNumberFormat="1" applyFont="1"/>
    <xf numFmtId="168" fontId="113" fillId="0" borderId="0" xfId="0" applyNumberFormat="1" applyFont="1"/>
    <xf numFmtId="175" fontId="26" fillId="0" borderId="0" xfId="8" applyNumberFormat="1" applyFont="1" applyFill="1"/>
    <xf numFmtId="0" fontId="22" fillId="47" borderId="0" xfId="13" applyFont="1" applyFill="1" applyAlignment="1">
      <alignment horizontal="center" vertical="center" wrapText="1"/>
    </xf>
    <xf numFmtId="172" fontId="28" fillId="0" borderId="0" xfId="9" applyNumberFormat="1" applyFont="1" applyFill="1" applyAlignment="1">
      <alignment horizontal="right" vertical="center" wrapText="1"/>
    </xf>
    <xf numFmtId="205" fontId="0" fillId="0" borderId="0" xfId="0" applyNumberFormat="1"/>
    <xf numFmtId="170" fontId="37" fillId="71" borderId="31" xfId="0" applyNumberFormat="1" applyFont="1" applyFill="1" applyBorder="1" applyAlignment="1">
      <alignment horizontal="right" vertical="center" wrapText="1"/>
    </xf>
    <xf numFmtId="206" fontId="0" fillId="0" borderId="0" xfId="0" applyNumberFormat="1"/>
    <xf numFmtId="171" fontId="26" fillId="0" borderId="0" xfId="6" applyNumberFormat="1" applyFont="1" applyFill="1" applyBorder="1" applyAlignment="1">
      <alignment horizontal="right" vertical="center" wrapText="1"/>
    </xf>
    <xf numFmtId="168" fontId="29" fillId="0" borderId="0" xfId="9" applyNumberFormat="1" applyFont="1" applyFill="1" applyAlignment="1">
      <alignment horizontal="right" wrapText="1"/>
    </xf>
    <xf numFmtId="168" fontId="28" fillId="0" borderId="0" xfId="9" applyNumberFormat="1" applyFont="1" applyFill="1" applyAlignment="1">
      <alignment horizontal="right" wrapText="1"/>
    </xf>
    <xf numFmtId="170" fontId="28" fillId="0" borderId="0" xfId="10" applyNumberFormat="1" applyFont="1" applyFill="1" applyBorder="1" applyAlignment="1">
      <alignment horizontal="right" wrapText="1"/>
    </xf>
    <xf numFmtId="0" fontId="22" fillId="47" borderId="0" xfId="13" applyFont="1" applyFill="1" applyAlignment="1">
      <alignment horizontal="center" vertical="center" wrapText="1"/>
    </xf>
    <xf numFmtId="171" fontId="0" fillId="0" borderId="0" xfId="6" applyNumberFormat="1" applyFont="1"/>
    <xf numFmtId="0" fontId="26" fillId="0" borderId="0" xfId="4" applyNumberFormat="1" applyFont="1" applyFill="1" applyBorder="1" applyAlignment="1">
      <alignment horizontal="right" vertical="center" wrapText="1"/>
    </xf>
    <xf numFmtId="173" fontId="113" fillId="0" borderId="0" xfId="0" applyNumberFormat="1" applyFont="1"/>
    <xf numFmtId="168" fontId="19" fillId="0" borderId="0" xfId="8" applyNumberFormat="1" applyFont="1"/>
    <xf numFmtId="0" fontId="22" fillId="47" borderId="0" xfId="13" applyFont="1" applyFill="1" applyAlignment="1">
      <alignment horizontal="center" vertical="center" wrapText="1"/>
    </xf>
    <xf numFmtId="168" fontId="0" fillId="0" borderId="0" xfId="0" applyNumberFormat="1"/>
    <xf numFmtId="201" fontId="28" fillId="0" borderId="0" xfId="9" applyNumberFormat="1" applyFont="1" applyFill="1" applyAlignment="1">
      <alignment horizontal="right" wrapText="1"/>
    </xf>
    <xf numFmtId="173" fontId="26" fillId="0" borderId="0" xfId="8" applyNumberFormat="1" applyFont="1" applyFill="1"/>
    <xf numFmtId="168" fontId="19" fillId="0" borderId="0" xfId="8" applyNumberFormat="1" applyFont="1"/>
    <xf numFmtId="170" fontId="19" fillId="0" borderId="0" xfId="32152" applyNumberFormat="1" applyFont="1" applyFill="1" applyBorder="1" applyAlignment="1">
      <alignment horizontal="right" vertical="center" wrapText="1"/>
    </xf>
    <xf numFmtId="173" fontId="29" fillId="0" borderId="0" xfId="8" applyNumberFormat="1" applyFont="1" applyFill="1" applyBorder="1"/>
    <xf numFmtId="170" fontId="19" fillId="0" borderId="0" xfId="8" applyNumberFormat="1" applyFont="1" applyFill="1"/>
    <xf numFmtId="203" fontId="0" fillId="0" borderId="0" xfId="0" applyNumberFormat="1"/>
    <xf numFmtId="171" fontId="19" fillId="71" borderId="0" xfId="6" applyNumberFormat="1" applyFont="1" applyFill="1"/>
    <xf numFmtId="171" fontId="19" fillId="0" borderId="0" xfId="6" applyNumberFormat="1" applyFont="1" applyFill="1" applyBorder="1" applyAlignment="1">
      <alignment horizontal="right" vertical="center" wrapText="1"/>
    </xf>
    <xf numFmtId="0" fontId="119" fillId="0" borderId="0" xfId="0" applyFont="1" applyAlignment="1">
      <alignment horizontal="right" vertical="center"/>
    </xf>
    <xf numFmtId="200" fontId="12" fillId="73" borderId="0" xfId="4" applyNumberFormat="1" applyFont="1" applyFill="1" applyBorder="1" applyAlignment="1">
      <alignment horizontal="right" vertical="center" wrapText="1"/>
    </xf>
    <xf numFmtId="200" fontId="29" fillId="0" borderId="0" xfId="10" applyNumberFormat="1" applyFont="1" applyFill="1" applyBorder="1" applyAlignment="1">
      <alignment horizontal="right"/>
    </xf>
    <xf numFmtId="4" fontId="29" fillId="0" borderId="0" xfId="8" applyNumberFormat="1" applyFont="1" applyFill="1" applyBorder="1"/>
    <xf numFmtId="175" fontId="26" fillId="71" borderId="0" xfId="8" applyNumberFormat="1" applyFont="1" applyFill="1"/>
    <xf numFmtId="200" fontId="37" fillId="5" borderId="31" xfId="0" applyNumberFormat="1" applyFont="1" applyFill="1" applyBorder="1" applyAlignment="1">
      <alignment horizontal="right" vertical="center"/>
    </xf>
    <xf numFmtId="177" fontId="26" fillId="0" borderId="0" xfId="8" applyNumberFormat="1" applyFont="1" applyAlignment="1">
      <alignment horizontal="right" vertical="center" wrapText="1"/>
    </xf>
    <xf numFmtId="172" fontId="19" fillId="0" borderId="0" xfId="0" applyNumberFormat="1" applyFont="1" applyAlignment="1">
      <alignment horizontal="right" vertical="center" wrapText="1"/>
    </xf>
    <xf numFmtId="172" fontId="26" fillId="0" borderId="0" xfId="0" applyNumberFormat="1" applyFont="1" applyAlignment="1">
      <alignment horizontal="right" vertical="center" wrapText="1"/>
    </xf>
    <xf numFmtId="0" fontId="36" fillId="0" borderId="0" xfId="8" applyFont="1" applyAlignment="1">
      <alignment horizontal="left" wrapText="1"/>
    </xf>
    <xf numFmtId="0" fontId="22" fillId="47" borderId="0" xfId="13" applyFont="1" applyFill="1" applyAlignment="1">
      <alignment horizontal="center" vertical="center" wrapText="1"/>
    </xf>
  </cellXfs>
  <cellStyles count="32153">
    <cellStyle name="_x0002_" xfId="16" xr:uid="{00000000-0005-0000-0000-000010000000}"/>
    <cellStyle name="_x0004_" xfId="17" xr:uid="{00000000-0005-0000-0000-000011000000}"/>
    <cellStyle name="_x0006_" xfId="18" xr:uid="{00000000-0005-0000-0000-000012000000}"/>
    <cellStyle name=" 1" xfId="19" xr:uid="{00000000-0005-0000-0000-000013000000}"/>
    <cellStyle name=" 1 2" xfId="20" xr:uid="{00000000-0005-0000-0000-000014000000}"/>
    <cellStyle name=" 1 3" xfId="21" xr:uid="{00000000-0005-0000-0000-000015000000}"/>
    <cellStyle name=" 1 4" xfId="22" xr:uid="{00000000-0005-0000-0000-000016000000}"/>
    <cellStyle name=" 1 5" xfId="23" xr:uid="{00000000-0005-0000-0000-000017000000}"/>
    <cellStyle name=" 1_13-Endividamento" xfId="24" xr:uid="{00000000-0005-0000-0000-000018000000}"/>
    <cellStyle name="_x0002_ 10" xfId="25" xr:uid="{00000000-0005-0000-0000-000019000000}"/>
    <cellStyle name="_x0002_ 11" xfId="26" xr:uid="{00000000-0005-0000-0000-00001A000000}"/>
    <cellStyle name="_x0002_ 12" xfId="27" xr:uid="{00000000-0005-0000-0000-00001B000000}"/>
    <cellStyle name="_x0002_ 13" xfId="28" xr:uid="{00000000-0005-0000-0000-00001C000000}"/>
    <cellStyle name="_x0002_ 14" xfId="29" xr:uid="{00000000-0005-0000-0000-00001D000000}"/>
    <cellStyle name="_x0002_ 15" xfId="30" xr:uid="{00000000-0005-0000-0000-00001E000000}"/>
    <cellStyle name="_x0002_ 16" xfId="31" xr:uid="{00000000-0005-0000-0000-00001F000000}"/>
    <cellStyle name="_x0002_ 17" xfId="32" xr:uid="{00000000-0005-0000-0000-000020000000}"/>
    <cellStyle name="_x0002_ 18" xfId="33" xr:uid="{00000000-0005-0000-0000-000021000000}"/>
    <cellStyle name="_x0002_ 19" xfId="34" xr:uid="{00000000-0005-0000-0000-000022000000}"/>
    <cellStyle name="_x0002_ 2" xfId="35" xr:uid="{00000000-0005-0000-0000-000023000000}"/>
    <cellStyle name="_x0002_ 2 2" xfId="36" xr:uid="{00000000-0005-0000-0000-000024000000}"/>
    <cellStyle name="_x0002_ 2 2 2" xfId="37" xr:uid="{00000000-0005-0000-0000-000025000000}"/>
    <cellStyle name="_x0002_ 2 3" xfId="38" xr:uid="{00000000-0005-0000-0000-000026000000}"/>
    <cellStyle name="_x0002_ 2 3 2" xfId="39" xr:uid="{00000000-0005-0000-0000-000027000000}"/>
    <cellStyle name="_x0002_ 2 4" xfId="40" xr:uid="{00000000-0005-0000-0000-000028000000}"/>
    <cellStyle name="_x0002_ 2 5" xfId="41" xr:uid="{00000000-0005-0000-0000-000029000000}"/>
    <cellStyle name="_x0002_ 2_Plan1" xfId="42" xr:uid="{00000000-0005-0000-0000-00002A000000}"/>
    <cellStyle name="_x0002_ 20" xfId="43" xr:uid="{00000000-0005-0000-0000-00002B000000}"/>
    <cellStyle name="_x0002_ 21" xfId="44" xr:uid="{00000000-0005-0000-0000-00002C000000}"/>
    <cellStyle name="_x0002_ 22" xfId="45" xr:uid="{00000000-0005-0000-0000-00002D000000}"/>
    <cellStyle name="_x0002_ 23" xfId="46" xr:uid="{00000000-0005-0000-0000-00002E000000}"/>
    <cellStyle name="_x0002_ 24" xfId="47" xr:uid="{00000000-0005-0000-0000-00002F000000}"/>
    <cellStyle name="_x0002_ 25" xfId="48" xr:uid="{00000000-0005-0000-0000-000030000000}"/>
    <cellStyle name="_x0002_ 26" xfId="49" xr:uid="{00000000-0005-0000-0000-000031000000}"/>
    <cellStyle name="_x0002_ 27" xfId="50" xr:uid="{00000000-0005-0000-0000-000032000000}"/>
    <cellStyle name="_x0002_ 3" xfId="51" xr:uid="{00000000-0005-0000-0000-000033000000}"/>
    <cellStyle name="_x0002_ 3 2" xfId="52" xr:uid="{00000000-0005-0000-0000-000034000000}"/>
    <cellStyle name="_x0002_ 3_BP - Raízen Combustíveis" xfId="53" xr:uid="{00000000-0005-0000-0000-000035000000}"/>
    <cellStyle name="_x0002_ 4" xfId="54" xr:uid="{00000000-0005-0000-0000-000036000000}"/>
    <cellStyle name="_x0002_ 4 2" xfId="55" xr:uid="{00000000-0005-0000-0000-000037000000}"/>
    <cellStyle name="_x0002_ 5" xfId="56" xr:uid="{00000000-0005-0000-0000-000038000000}"/>
    <cellStyle name="_x0002_ 5 2" xfId="57" xr:uid="{00000000-0005-0000-0000-000039000000}"/>
    <cellStyle name="_x0002_ 6" xfId="58" xr:uid="{00000000-0005-0000-0000-00003A000000}"/>
    <cellStyle name="_x0002_ 6 2" xfId="59" xr:uid="{00000000-0005-0000-0000-00003B000000}"/>
    <cellStyle name="_x0002_ 7" xfId="60" xr:uid="{00000000-0005-0000-0000-00003C000000}"/>
    <cellStyle name="_x0002_ 7 2" xfId="61" xr:uid="{00000000-0005-0000-0000-00003D000000}"/>
    <cellStyle name="_x0002_ 8" xfId="62" xr:uid="{00000000-0005-0000-0000-00003E000000}"/>
    <cellStyle name="_x0002_ 8 2" xfId="63" xr:uid="{00000000-0005-0000-0000-00003F000000}"/>
    <cellStyle name="_x0002_ 9" xfId="64" xr:uid="{00000000-0005-0000-0000-000040000000}"/>
    <cellStyle name="_x0002_ 9 2" xfId="65" xr:uid="{00000000-0005-0000-0000-000041000000}"/>
    <cellStyle name="_x000d__x000a_JournalTemplate=C:\COMFO\CTALK\JOURSTD.TPL_x000d__x000a_LbStateAddress=3 3 0 251 1 89 2 311_x000d__x000a_LbStateJou" xfId="66" xr:uid="{00000000-0005-0000-0000-000042000000}"/>
    <cellStyle name="_x000d__x000a_JournalTemplate=C:\COMFO\CTALK\JOURSTD.TPL_x000d__x000a_LbStateAddress=3 3 0 251 1 89 2 311_x000d__x000a_LbStateJou 2" xfId="67" xr:uid="{00000000-0005-0000-0000-000043000000}"/>
    <cellStyle name="_x000d__x000a_JournalTemplate=C:\COMFO\CTALK\JOURSTD.TPL_x000d__x000a_LbStateAddress=3 3 0 251 1 89 2 311_x000d__x000a_LbStateJou_BP - Raízen Combustíveis" xfId="68" xr:uid="{00000000-0005-0000-0000-000044000000}"/>
    <cellStyle name="?? [0]_laroux" xfId="69" xr:uid="{00000000-0005-0000-0000-000045000000}"/>
    <cellStyle name="?_x001d_?w _x001a_??_x000c_??U_x0001_%_x0013_|)_x0007__x0001__x0001_" xfId="70" xr:uid="{00000000-0005-0000-0000-000046000000}"/>
    <cellStyle name="?_x001d_?w _x001a_??_x000c_??U_x0001_%_x0013_|)_x0007__x0001__x0001_ 2" xfId="75" xr:uid="{00000000-0005-0000-0000-00004B000000}"/>
    <cellStyle name="?_x001d_?w _x001a_??_x000c_??U_x0001_%_x0013_|)_x0007__x0001__x0001_ 2 2" xfId="71" xr:uid="{00000000-0005-0000-0000-000047000000}"/>
    <cellStyle name="?_x001d_?w _x001a_??_x000c_??U_x0001_%_x0013_|)_x0007__x0001__x0001_ 2 2 2" xfId="72" xr:uid="{00000000-0005-0000-0000-000048000000}"/>
    <cellStyle name="?_x001d_?w _x001a_??_x000c_??U_x0001_%_x0013_|)_x0007__x0001__x0001_ 3" xfId="73" xr:uid="{00000000-0005-0000-0000-000049000000}"/>
    <cellStyle name="?_x001d_?w _x001a_??_x000c_??U_x0001_%_x0013_|)_x0007__x0001__x0001__Apuração IRPJ_CSLL - Des6" xfId="74" xr:uid="{00000000-0005-0000-0000-00004A000000}"/>
    <cellStyle name="?Q\?1@" xfId="76" xr:uid="{00000000-0005-0000-0000-00004C000000}"/>
    <cellStyle name="?Q\?1@ 2" xfId="77" xr:uid="{00000000-0005-0000-0000-00004D000000}"/>
    <cellStyle name="?Q\?1@ 3" xfId="78" xr:uid="{00000000-0005-0000-0000-00004E000000}"/>
    <cellStyle name="?Q\?1@ 4" xfId="79" xr:uid="{00000000-0005-0000-0000-00004F000000}"/>
    <cellStyle name="?Q\?1@ 5" xfId="80" xr:uid="{00000000-0005-0000-0000-000050000000}"/>
    <cellStyle name="?Q\?1@_13-Endividamento" xfId="81" xr:uid="{00000000-0005-0000-0000-000051000000}"/>
    <cellStyle name="_100125-Templates Lubes Operações v3_Otavio" xfId="82" xr:uid="{00000000-0005-0000-0000-000052000000}"/>
    <cellStyle name="_100125-Templates Lubes Operações v3_Otavio 2" xfId="83" xr:uid="{00000000-0005-0000-0000-000053000000}"/>
    <cellStyle name="_100125-Templates Lubes Operações v3_Otavio_3-Balanço" xfId="84" xr:uid="{00000000-0005-0000-0000-000054000000}"/>
    <cellStyle name="_100125-Templates Lubes Operações v3_Otavio_Balanço" xfId="85" xr:uid="{00000000-0005-0000-0000-000055000000}"/>
    <cellStyle name="_100125-Templates Lubes Operações v3_Otavio_BP - Raízen Combustíveis" xfId="86" xr:uid="{00000000-0005-0000-0000-000056000000}"/>
    <cellStyle name="_100125-Templates Lubes Operações v3_Otavio_BP - Raízen Energia" xfId="87" xr:uid="{00000000-0005-0000-0000-000057000000}"/>
    <cellStyle name="_100125-Templates Lubes Operações v3_Otavio_DFC por Negócio" xfId="88" xr:uid="{00000000-0005-0000-0000-000058000000}"/>
    <cellStyle name="_100125-Templates Lubes Operações v3_Otavio_DRE Resumo" xfId="89" xr:uid="{00000000-0005-0000-0000-000059000000}"/>
    <cellStyle name="_100125-Templates Lubes Operações v3_Otavio_IR Diferido" xfId="90" xr:uid="{00000000-0005-0000-0000-00005A000000}"/>
    <cellStyle name="_100125-Templates Lubes Operações v3_Otavio_Métricas Op. e Finan. (PT)" xfId="91" xr:uid="{00000000-0005-0000-0000-00005B000000}"/>
    <cellStyle name="_100125-Templates Lubes Operações v3_Otavio_Other CLE" xfId="92" xr:uid="{00000000-0005-0000-0000-00005C000000}"/>
    <cellStyle name="_100125-Templates Lubes Operações v3_Otavio_P&amp;L Raízen Combs" xfId="93" xr:uid="{00000000-0005-0000-0000-00005D000000}"/>
    <cellStyle name="_100125-Templates Lubes Operações v3_Otavio_Plan1" xfId="94" xr:uid="{00000000-0005-0000-0000-00005E000000}"/>
    <cellStyle name="_100125-Templates Lubes Operações v3_Otavio_Plan1 2" xfId="95" xr:uid="{00000000-0005-0000-0000-00005F000000}"/>
    <cellStyle name="_100125-Templates Lubes Operações v3_Otavio_Plan1_3-Balanço" xfId="96" xr:uid="{00000000-0005-0000-0000-000060000000}"/>
    <cellStyle name="_100125-Templates Lubes Operações v3_Otavio_Plan1_Balanço" xfId="97" xr:uid="{00000000-0005-0000-0000-000061000000}"/>
    <cellStyle name="_100125-Templates Lubes Operações v3_Otavio_Plan1_BP - Raízen Combustíveis" xfId="98" xr:uid="{00000000-0005-0000-0000-000062000000}"/>
    <cellStyle name="_100125-Templates Lubes Operações v3_Otavio_Plan1_BP - Raízen Energia" xfId="99" xr:uid="{00000000-0005-0000-0000-000063000000}"/>
    <cellStyle name="_100125-Templates Lubes Operações v3_Otavio_Plan1_DFC por Negócio" xfId="100" xr:uid="{00000000-0005-0000-0000-000064000000}"/>
    <cellStyle name="_100125-Templates Lubes Operações v3_Otavio_Plan1_DRE Resumo" xfId="101" xr:uid="{00000000-0005-0000-0000-000065000000}"/>
    <cellStyle name="_100125-Templates Lubes Operações v3_Otavio_Plan1_IR Diferido" xfId="102" xr:uid="{00000000-0005-0000-0000-000066000000}"/>
    <cellStyle name="_100125-Templates Lubes Operações v3_Otavio_Plan1_Métricas Op. e Finan. (PT)" xfId="103" xr:uid="{00000000-0005-0000-0000-000067000000}"/>
    <cellStyle name="_100125-Templates Lubes Operações v3_Otavio_Plan1_Other CLE" xfId="104" xr:uid="{00000000-0005-0000-0000-000068000000}"/>
    <cellStyle name="_100125-Templates Lubes Operações v3_Otavio_Plan1_P&amp;L Raízen Combs" xfId="105" xr:uid="{00000000-0005-0000-0000-000069000000}"/>
    <cellStyle name="_100125-Templates Lubes Operações v3_Otavio_Plan1_Raízen Comb (PT)" xfId="106" xr:uid="{00000000-0005-0000-0000-00006A000000}"/>
    <cellStyle name="_100125-Templates Lubes Operações v3_Otavio_Plan1_Sheet1" xfId="107" xr:uid="{00000000-0005-0000-0000-00006B000000}"/>
    <cellStyle name="_100125-Templates Lubes Operações v3_Otavio_Raízen Comb (PT)" xfId="108" xr:uid="{00000000-0005-0000-0000-00006C000000}"/>
    <cellStyle name="_100125-Templates Lubes Operações v3_Otavio_Sheet1" xfId="109" xr:uid="{00000000-0005-0000-0000-00006D000000}"/>
    <cellStyle name="_100202-DBV-Templates_Lubes_v17" xfId="110" xr:uid="{00000000-0005-0000-0000-00006E000000}"/>
    <cellStyle name="_100202-DBV-Templates_Lubes_v17 2" xfId="111" xr:uid="{00000000-0005-0000-0000-00006F000000}"/>
    <cellStyle name="_100202-DBV-Templates_Lubes_v17_3-Balanço" xfId="112" xr:uid="{00000000-0005-0000-0000-000070000000}"/>
    <cellStyle name="_100202-DBV-Templates_Lubes_v17_Balanço" xfId="113" xr:uid="{00000000-0005-0000-0000-000071000000}"/>
    <cellStyle name="_100202-DBV-Templates_Lubes_v17_BP - Raízen Combustíveis" xfId="114" xr:uid="{00000000-0005-0000-0000-000072000000}"/>
    <cellStyle name="_100202-DBV-Templates_Lubes_v17_BP - Raízen Energia" xfId="115" xr:uid="{00000000-0005-0000-0000-000073000000}"/>
    <cellStyle name="_100202-DBV-Templates_Lubes_v17_DFC por Negócio" xfId="116" xr:uid="{00000000-0005-0000-0000-000074000000}"/>
    <cellStyle name="_100202-DBV-Templates_Lubes_v17_DRE Resumo" xfId="117" xr:uid="{00000000-0005-0000-0000-000075000000}"/>
    <cellStyle name="_100202-DBV-Templates_Lubes_v17_IR Diferido" xfId="118" xr:uid="{00000000-0005-0000-0000-000076000000}"/>
    <cellStyle name="_100202-DBV-Templates_Lubes_v17_Métricas Op. e Finan. (PT)" xfId="119" xr:uid="{00000000-0005-0000-0000-000077000000}"/>
    <cellStyle name="_100202-DBV-Templates_Lubes_v17_Other CLE" xfId="120" xr:uid="{00000000-0005-0000-0000-000078000000}"/>
    <cellStyle name="_100202-DBV-Templates_Lubes_v17_P&amp;L Raízen Combs" xfId="121" xr:uid="{00000000-0005-0000-0000-000079000000}"/>
    <cellStyle name="_100202-DBV-Templates_Lubes_v17_Plan1" xfId="122" xr:uid="{00000000-0005-0000-0000-00007A000000}"/>
    <cellStyle name="_100202-DBV-Templates_Lubes_v17_Plan1 2" xfId="123" xr:uid="{00000000-0005-0000-0000-00007B000000}"/>
    <cellStyle name="_100202-DBV-Templates_Lubes_v17_Plan1_3-Balanço" xfId="124" xr:uid="{00000000-0005-0000-0000-00007C000000}"/>
    <cellStyle name="_100202-DBV-Templates_Lubes_v17_Plan1_Balanço" xfId="125" xr:uid="{00000000-0005-0000-0000-00007D000000}"/>
    <cellStyle name="_100202-DBV-Templates_Lubes_v17_Plan1_BP - Raízen Combustíveis" xfId="126" xr:uid="{00000000-0005-0000-0000-00007E000000}"/>
    <cellStyle name="_100202-DBV-Templates_Lubes_v17_Plan1_BP - Raízen Energia" xfId="127" xr:uid="{00000000-0005-0000-0000-00007F000000}"/>
    <cellStyle name="_100202-DBV-Templates_Lubes_v17_Plan1_DFC por Negócio" xfId="128" xr:uid="{00000000-0005-0000-0000-000080000000}"/>
    <cellStyle name="_100202-DBV-Templates_Lubes_v17_Plan1_DRE Resumo" xfId="129" xr:uid="{00000000-0005-0000-0000-000081000000}"/>
    <cellStyle name="_100202-DBV-Templates_Lubes_v17_Plan1_IR Diferido" xfId="130" xr:uid="{00000000-0005-0000-0000-000082000000}"/>
    <cellStyle name="_100202-DBV-Templates_Lubes_v17_Plan1_Métricas Op. e Finan. (PT)" xfId="131" xr:uid="{00000000-0005-0000-0000-000083000000}"/>
    <cellStyle name="_100202-DBV-Templates_Lubes_v17_Plan1_Other CLE" xfId="132" xr:uid="{00000000-0005-0000-0000-000084000000}"/>
    <cellStyle name="_100202-DBV-Templates_Lubes_v17_Plan1_P&amp;L Raízen Combs" xfId="133" xr:uid="{00000000-0005-0000-0000-000085000000}"/>
    <cellStyle name="_100202-DBV-Templates_Lubes_v17_Plan1_Raízen Comb (PT)" xfId="134" xr:uid="{00000000-0005-0000-0000-000086000000}"/>
    <cellStyle name="_100202-DBV-Templates_Lubes_v17_Plan1_Sheet1" xfId="135" xr:uid="{00000000-0005-0000-0000-000087000000}"/>
    <cellStyle name="_100202-DBV-Templates_Lubes_v17_Raízen Comb (PT)" xfId="136" xr:uid="{00000000-0005-0000-0000-000088000000}"/>
    <cellStyle name="_100202-DBV-Templates_Lubes_v17_Sheet1" xfId="137" xr:uid="{00000000-0005-0000-0000-000089000000}"/>
    <cellStyle name="_100203-DBV-Template Outras Receitas v2" xfId="138" xr:uid="{00000000-0005-0000-0000-00008A000000}"/>
    <cellStyle name="_100203-DBV-Template Outras Receitas v2 2" xfId="139" xr:uid="{00000000-0005-0000-0000-00008B000000}"/>
    <cellStyle name="_100203-DBV-Template Outras Receitas v2_3-Balanço" xfId="140" xr:uid="{00000000-0005-0000-0000-00008C000000}"/>
    <cellStyle name="_100203-DBV-Template Outras Receitas v2_Balanço" xfId="141" xr:uid="{00000000-0005-0000-0000-00008D000000}"/>
    <cellStyle name="_100203-DBV-Template Outras Receitas v2_BP - Raízen Combustíveis" xfId="142" xr:uid="{00000000-0005-0000-0000-00008E000000}"/>
    <cellStyle name="_100203-DBV-Template Outras Receitas v2_BP - Raízen Energia" xfId="143" xr:uid="{00000000-0005-0000-0000-00008F000000}"/>
    <cellStyle name="_100203-DBV-Template Outras Receitas v2_DFC por Negócio" xfId="144" xr:uid="{00000000-0005-0000-0000-000090000000}"/>
    <cellStyle name="_100203-DBV-Template Outras Receitas v2_DRE Resumo" xfId="145" xr:uid="{00000000-0005-0000-0000-000091000000}"/>
    <cellStyle name="_100203-DBV-Template Outras Receitas v2_IR Diferido" xfId="146" xr:uid="{00000000-0005-0000-0000-000092000000}"/>
    <cellStyle name="_100203-DBV-Template Outras Receitas v2_Métricas Op. e Finan. (PT)" xfId="147" xr:uid="{00000000-0005-0000-0000-000093000000}"/>
    <cellStyle name="_100203-DBV-Template Outras Receitas v2_Other CLE" xfId="148" xr:uid="{00000000-0005-0000-0000-000094000000}"/>
    <cellStyle name="_100203-DBV-Template Outras Receitas v2_P&amp;L Raízen Combs" xfId="149" xr:uid="{00000000-0005-0000-0000-000095000000}"/>
    <cellStyle name="_100203-DBV-Template Outras Receitas v2_Plan1" xfId="150" xr:uid="{00000000-0005-0000-0000-000096000000}"/>
    <cellStyle name="_100203-DBV-Template Outras Receitas v2_Plan1 2" xfId="151" xr:uid="{00000000-0005-0000-0000-000097000000}"/>
    <cellStyle name="_100203-DBV-Template Outras Receitas v2_Plan1_3-Balanço" xfId="152" xr:uid="{00000000-0005-0000-0000-000098000000}"/>
    <cellStyle name="_100203-DBV-Template Outras Receitas v2_Plan1_Balanço" xfId="153" xr:uid="{00000000-0005-0000-0000-000099000000}"/>
    <cellStyle name="_100203-DBV-Template Outras Receitas v2_Plan1_BP - Raízen Combustíveis" xfId="154" xr:uid="{00000000-0005-0000-0000-00009A000000}"/>
    <cellStyle name="_100203-DBV-Template Outras Receitas v2_Plan1_BP - Raízen Energia" xfId="155" xr:uid="{00000000-0005-0000-0000-00009B000000}"/>
    <cellStyle name="_100203-DBV-Template Outras Receitas v2_Plan1_DFC por Negócio" xfId="156" xr:uid="{00000000-0005-0000-0000-00009C000000}"/>
    <cellStyle name="_100203-DBV-Template Outras Receitas v2_Plan1_DRE Resumo" xfId="157" xr:uid="{00000000-0005-0000-0000-00009D000000}"/>
    <cellStyle name="_100203-DBV-Template Outras Receitas v2_Plan1_IR Diferido" xfId="158" xr:uid="{00000000-0005-0000-0000-00009E000000}"/>
    <cellStyle name="_100203-DBV-Template Outras Receitas v2_Plan1_Métricas Op. e Finan. (PT)" xfId="159" xr:uid="{00000000-0005-0000-0000-00009F000000}"/>
    <cellStyle name="_100203-DBV-Template Outras Receitas v2_Plan1_Other CLE" xfId="160" xr:uid="{00000000-0005-0000-0000-0000A0000000}"/>
    <cellStyle name="_100203-DBV-Template Outras Receitas v2_Plan1_P&amp;L Raízen Combs" xfId="161" xr:uid="{00000000-0005-0000-0000-0000A1000000}"/>
    <cellStyle name="_100203-DBV-Template Outras Receitas v2_Plan1_Raízen Comb (PT)" xfId="162" xr:uid="{00000000-0005-0000-0000-0000A2000000}"/>
    <cellStyle name="_100203-DBV-Template Outras Receitas v2_Plan1_Sheet1" xfId="163" xr:uid="{00000000-0005-0000-0000-0000A3000000}"/>
    <cellStyle name="_100203-DBV-Template Outras Receitas v2_Raízen Comb (PT)" xfId="164" xr:uid="{00000000-0005-0000-0000-0000A4000000}"/>
    <cellStyle name="_100203-DBV-Template Outras Receitas v2_Sheet1" xfId="165" xr:uid="{00000000-0005-0000-0000-0000A5000000}"/>
    <cellStyle name="_Book11" xfId="166" xr:uid="{00000000-0005-0000-0000-0000A6000000}"/>
    <cellStyle name="_Book11 2" xfId="167" xr:uid="{00000000-0005-0000-0000-0000A7000000}"/>
    <cellStyle name="_Book11_3-Balanço" xfId="168" xr:uid="{00000000-0005-0000-0000-0000A8000000}"/>
    <cellStyle name="_Book11_Balanço" xfId="169" xr:uid="{00000000-0005-0000-0000-0000A9000000}"/>
    <cellStyle name="_Book11_BP - Raízen Combustíveis" xfId="170" xr:uid="{00000000-0005-0000-0000-0000AA000000}"/>
    <cellStyle name="_Book11_BP - Raízen Energia" xfId="171" xr:uid="{00000000-0005-0000-0000-0000AB000000}"/>
    <cellStyle name="_Book11_DFC por Negócio" xfId="172" xr:uid="{00000000-0005-0000-0000-0000AC000000}"/>
    <cellStyle name="_Book11_DRE Resumo" xfId="173" xr:uid="{00000000-0005-0000-0000-0000AD000000}"/>
    <cellStyle name="_Book11_IR Diferido" xfId="174" xr:uid="{00000000-0005-0000-0000-0000AE000000}"/>
    <cellStyle name="_Book11_Métricas Op. e Finan. (PT)" xfId="175" xr:uid="{00000000-0005-0000-0000-0000AF000000}"/>
    <cellStyle name="_Book11_Other CLE" xfId="176" xr:uid="{00000000-0005-0000-0000-0000B0000000}"/>
    <cellStyle name="_Book11_P&amp;L Raízen Combs" xfId="177" xr:uid="{00000000-0005-0000-0000-0000B1000000}"/>
    <cellStyle name="_Book11_Plan1" xfId="178" xr:uid="{00000000-0005-0000-0000-0000B2000000}"/>
    <cellStyle name="_Book11_Plan1 2" xfId="179" xr:uid="{00000000-0005-0000-0000-0000B3000000}"/>
    <cellStyle name="_Book11_Plan1_3-Balanço" xfId="180" xr:uid="{00000000-0005-0000-0000-0000B4000000}"/>
    <cellStyle name="_Book11_Plan1_Balanço" xfId="181" xr:uid="{00000000-0005-0000-0000-0000B5000000}"/>
    <cellStyle name="_Book11_Plan1_BP - Raízen Combustíveis" xfId="182" xr:uid="{00000000-0005-0000-0000-0000B6000000}"/>
    <cellStyle name="_Book11_Plan1_BP - Raízen Energia" xfId="183" xr:uid="{00000000-0005-0000-0000-0000B7000000}"/>
    <cellStyle name="_Book11_Plan1_DFC por Negócio" xfId="184" xr:uid="{00000000-0005-0000-0000-0000B8000000}"/>
    <cellStyle name="_Book11_Plan1_DRE Resumo" xfId="185" xr:uid="{00000000-0005-0000-0000-0000B9000000}"/>
    <cellStyle name="_Book11_Plan1_IR Diferido" xfId="186" xr:uid="{00000000-0005-0000-0000-0000BA000000}"/>
    <cellStyle name="_Book11_Plan1_Métricas Op. e Finan. (PT)" xfId="187" xr:uid="{00000000-0005-0000-0000-0000BB000000}"/>
    <cellStyle name="_Book11_Plan1_Other CLE" xfId="188" xr:uid="{00000000-0005-0000-0000-0000BC000000}"/>
    <cellStyle name="_Book11_Plan1_P&amp;L Raízen Combs" xfId="189" xr:uid="{00000000-0005-0000-0000-0000BD000000}"/>
    <cellStyle name="_Book11_Plan1_Raízen Comb (PT)" xfId="190" xr:uid="{00000000-0005-0000-0000-0000BE000000}"/>
    <cellStyle name="_Book11_Plan1_Sheet1" xfId="191" xr:uid="{00000000-0005-0000-0000-0000BF000000}"/>
    <cellStyle name="_Book11_Raízen Comb (PT)" xfId="192" xr:uid="{00000000-0005-0000-0000-0000C0000000}"/>
    <cellStyle name="_Book11_Sheet1" xfId="193" xr:uid="{00000000-0005-0000-0000-0000C1000000}"/>
    <cellStyle name="_Book12" xfId="194" xr:uid="{00000000-0005-0000-0000-0000C2000000}"/>
    <cellStyle name="_Book12 2" xfId="195" xr:uid="{00000000-0005-0000-0000-0000C3000000}"/>
    <cellStyle name="_Book12_3-Balanço" xfId="196" xr:uid="{00000000-0005-0000-0000-0000C4000000}"/>
    <cellStyle name="_Book12_Balanço" xfId="197" xr:uid="{00000000-0005-0000-0000-0000C5000000}"/>
    <cellStyle name="_Book12_BP - Raízen Combustíveis" xfId="198" xr:uid="{00000000-0005-0000-0000-0000C6000000}"/>
    <cellStyle name="_Book12_BP - Raízen Energia" xfId="199" xr:uid="{00000000-0005-0000-0000-0000C7000000}"/>
    <cellStyle name="_Book12_DFC por Negócio" xfId="200" xr:uid="{00000000-0005-0000-0000-0000C8000000}"/>
    <cellStyle name="_Book12_DRE Resumo" xfId="201" xr:uid="{00000000-0005-0000-0000-0000C9000000}"/>
    <cellStyle name="_Book12_IR Diferido" xfId="202" xr:uid="{00000000-0005-0000-0000-0000CA000000}"/>
    <cellStyle name="_Book12_Métricas Op. e Finan. (PT)" xfId="203" xr:uid="{00000000-0005-0000-0000-0000CB000000}"/>
    <cellStyle name="_Book12_Other CLE" xfId="204" xr:uid="{00000000-0005-0000-0000-0000CC000000}"/>
    <cellStyle name="_Book12_P&amp;L Raízen Combs" xfId="205" xr:uid="{00000000-0005-0000-0000-0000CD000000}"/>
    <cellStyle name="_Book12_Plan1" xfId="206" xr:uid="{00000000-0005-0000-0000-0000CE000000}"/>
    <cellStyle name="_Book12_Plan1 2" xfId="207" xr:uid="{00000000-0005-0000-0000-0000CF000000}"/>
    <cellStyle name="_Book12_Plan1_3-Balanço" xfId="208" xr:uid="{00000000-0005-0000-0000-0000D0000000}"/>
    <cellStyle name="_Book12_Plan1_Balanço" xfId="209" xr:uid="{00000000-0005-0000-0000-0000D1000000}"/>
    <cellStyle name="_Book12_Plan1_BP - Raízen Combustíveis" xfId="210" xr:uid="{00000000-0005-0000-0000-0000D2000000}"/>
    <cellStyle name="_Book12_Plan1_BP - Raízen Energia" xfId="211" xr:uid="{00000000-0005-0000-0000-0000D3000000}"/>
    <cellStyle name="_Book12_Plan1_DFC por Negócio" xfId="212" xr:uid="{00000000-0005-0000-0000-0000D4000000}"/>
    <cellStyle name="_Book12_Plan1_DRE Resumo" xfId="213" xr:uid="{00000000-0005-0000-0000-0000D5000000}"/>
    <cellStyle name="_Book12_Plan1_IR Diferido" xfId="214" xr:uid="{00000000-0005-0000-0000-0000D6000000}"/>
    <cellStyle name="_Book12_Plan1_Métricas Op. e Finan. (PT)" xfId="215" xr:uid="{00000000-0005-0000-0000-0000D7000000}"/>
    <cellStyle name="_Book12_Plan1_Other CLE" xfId="216" xr:uid="{00000000-0005-0000-0000-0000D8000000}"/>
    <cellStyle name="_Book12_Plan1_P&amp;L Raízen Combs" xfId="217" xr:uid="{00000000-0005-0000-0000-0000D9000000}"/>
    <cellStyle name="_Book12_Plan1_Raízen Comb (PT)" xfId="218" xr:uid="{00000000-0005-0000-0000-0000DA000000}"/>
    <cellStyle name="_Book12_Plan1_Sheet1" xfId="219" xr:uid="{00000000-0005-0000-0000-0000DB000000}"/>
    <cellStyle name="_Book12_Raízen Comb (PT)" xfId="220" xr:uid="{00000000-0005-0000-0000-0000DC000000}"/>
    <cellStyle name="_Book12_Sheet1" xfId="221" xr:uid="{00000000-0005-0000-0000-0000DD000000}"/>
    <cellStyle name="_Carga Fiscal Mensal 2006 TAC" xfId="222" xr:uid="{00000000-0005-0000-0000-0000DE000000}"/>
    <cellStyle name="_Carga Fiscal Mensal 2006 TAC_Mapa variáveis" xfId="223" xr:uid="{00000000-0005-0000-0000-0000DF000000}"/>
    <cellStyle name="_Carga Fiscal Mensal 2006 TAC_Mapa variáveis_1" xfId="224" xr:uid="{00000000-0005-0000-0000-0000E0000000}"/>
    <cellStyle name="_Carga Fiscal Mensal 2006 TAC_Variavel" xfId="225" xr:uid="{00000000-0005-0000-0000-0000E1000000}"/>
    <cellStyle name="_Conciliações TAC 12_2007 KPMG" xfId="226" xr:uid="{00000000-0005-0000-0000-0000E2000000}"/>
    <cellStyle name="_Conciliações TAC 12_2007 KPMG_Mapa variáveis" xfId="227" xr:uid="{00000000-0005-0000-0000-0000E3000000}"/>
    <cellStyle name="_Conciliações TAC 12_2007 KPMG_Mapa variáveis_1" xfId="228" xr:uid="{00000000-0005-0000-0000-0000E4000000}"/>
    <cellStyle name="_Conciliações TAC 12_2007 KPMG_Variavel" xfId="229" xr:uid="{00000000-0005-0000-0000-0000E5000000}"/>
    <cellStyle name="_Cosan S.AxCCl" xfId="230" xr:uid="{00000000-0005-0000-0000-0000E6000000}"/>
    <cellStyle name="_Cosan S.AxCCl_Extratos " xfId="231" xr:uid="{00000000-0005-0000-0000-0000E7000000}"/>
    <cellStyle name="_Cosan S.AxCCl_Resumo" xfId="232" xr:uid="{00000000-0005-0000-0000-0000E8000000}"/>
    <cellStyle name="_Cosan S.AxStandard " xfId="233" xr:uid="{00000000-0005-0000-0000-0000E9000000}"/>
    <cellStyle name="_Dados" xfId="234" xr:uid="{00000000-0005-0000-0000-0000EA000000}"/>
    <cellStyle name="_Dados 2" xfId="235" xr:uid="{00000000-0005-0000-0000-0000EB000000}"/>
    <cellStyle name="_Dados 2_Resumo" xfId="236" xr:uid="{00000000-0005-0000-0000-0000EC000000}"/>
    <cellStyle name="_Dados 2_Safra 10-11 Derivativo" xfId="237" xr:uid="{00000000-0005-0000-0000-0000ED000000}"/>
    <cellStyle name="_Dados 3" xfId="238" xr:uid="{00000000-0005-0000-0000-0000EE000000}"/>
    <cellStyle name="_Dados 3_Resumo" xfId="239" xr:uid="{00000000-0005-0000-0000-0000EF000000}"/>
    <cellStyle name="_Dados 3_Safra 10-11 Derivativo" xfId="240" xr:uid="{00000000-0005-0000-0000-0000F0000000}"/>
    <cellStyle name="_Dados 4" xfId="241" xr:uid="{00000000-0005-0000-0000-0000F1000000}"/>
    <cellStyle name="_Dados 4_Resumo" xfId="242" xr:uid="{00000000-0005-0000-0000-0000F2000000}"/>
    <cellStyle name="_Dados 4_Safra 10-11 Derivativo" xfId="243" xr:uid="{00000000-0005-0000-0000-0000F3000000}"/>
    <cellStyle name="_Dados 5" xfId="244" xr:uid="{00000000-0005-0000-0000-0000F4000000}"/>
    <cellStyle name="_Dados 5_Resumo" xfId="245" xr:uid="{00000000-0005-0000-0000-0000F5000000}"/>
    <cellStyle name="_Dados 5_Safra 10-11 Derivativo" xfId="246" xr:uid="{00000000-0005-0000-0000-0000F6000000}"/>
    <cellStyle name="_Dados 6" xfId="247" xr:uid="{00000000-0005-0000-0000-0000F7000000}"/>
    <cellStyle name="_Dados 6_Resumo" xfId="248" xr:uid="{00000000-0005-0000-0000-0000F8000000}"/>
    <cellStyle name="_Dados 6_Safra 10-11 Derivativo" xfId="249" xr:uid="{00000000-0005-0000-0000-0000F9000000}"/>
    <cellStyle name="_Dados 7" xfId="250" xr:uid="{00000000-0005-0000-0000-0000FA000000}"/>
    <cellStyle name="_Dados 7_Resumo" xfId="251" xr:uid="{00000000-0005-0000-0000-0000FB000000}"/>
    <cellStyle name="_Dados 7_Safra 10-11 Derivativo" xfId="252" xr:uid="{00000000-0005-0000-0000-0000FC000000}"/>
    <cellStyle name="_DRE ORC Fuel 2010" xfId="253" xr:uid="{00000000-0005-0000-0000-0000FD000000}"/>
    <cellStyle name="_DRE ORC Fuel 2010 2" xfId="254" xr:uid="{00000000-0005-0000-0000-0000FE000000}"/>
    <cellStyle name="_DRE ORC Fuel 2010 v46" xfId="255" xr:uid="{00000000-0005-0000-0000-0000FF000000}"/>
    <cellStyle name="_DRE ORC Fuel 2010 v46 2" xfId="256" xr:uid="{00000000-0005-0000-0000-000000010000}"/>
    <cellStyle name="_DRE ORC Fuel 2010 v46_3-Balanço" xfId="257" xr:uid="{00000000-0005-0000-0000-000001010000}"/>
    <cellStyle name="_DRE ORC Fuel 2010 v46_Balanço" xfId="258" xr:uid="{00000000-0005-0000-0000-000002010000}"/>
    <cellStyle name="_DRE ORC Fuel 2010 v46_BP - Raízen Combustíveis" xfId="259" xr:uid="{00000000-0005-0000-0000-000003010000}"/>
    <cellStyle name="_DRE ORC Fuel 2010 v46_BP - Raízen Energia" xfId="260" xr:uid="{00000000-0005-0000-0000-000004010000}"/>
    <cellStyle name="_DRE ORC Fuel 2010 v46_DFC por Negócio" xfId="261" xr:uid="{00000000-0005-0000-0000-000005010000}"/>
    <cellStyle name="_DRE ORC Fuel 2010 v46_IR Diferido" xfId="262" xr:uid="{00000000-0005-0000-0000-000006010000}"/>
    <cellStyle name="_DRE ORC Fuel 2010 v46_Métricas Op. e Finan. (PT)" xfId="263" xr:uid="{00000000-0005-0000-0000-000007010000}"/>
    <cellStyle name="_DRE ORC Fuel 2010 v46_Other CLE" xfId="264" xr:uid="{00000000-0005-0000-0000-000008010000}"/>
    <cellStyle name="_DRE ORC Fuel 2010 v46_P&amp;L Raízen Combs" xfId="265" xr:uid="{00000000-0005-0000-0000-000009010000}"/>
    <cellStyle name="_DRE ORC Fuel 2010 v46_Plan1" xfId="266" xr:uid="{00000000-0005-0000-0000-00000A010000}"/>
    <cellStyle name="_DRE ORC Fuel 2010 v46_Plan1 2" xfId="267" xr:uid="{00000000-0005-0000-0000-00000B010000}"/>
    <cellStyle name="_DRE ORC Fuel 2010 v46_Plan1_3-Balanço" xfId="268" xr:uid="{00000000-0005-0000-0000-00000C010000}"/>
    <cellStyle name="_DRE ORC Fuel 2010 v46_Plan1_Balanço" xfId="269" xr:uid="{00000000-0005-0000-0000-00000D010000}"/>
    <cellStyle name="_DRE ORC Fuel 2010 v46_Plan1_BP - Raízen Combustíveis" xfId="270" xr:uid="{00000000-0005-0000-0000-00000E010000}"/>
    <cellStyle name="_DRE ORC Fuel 2010 v46_Plan1_BP - Raízen Energia" xfId="271" xr:uid="{00000000-0005-0000-0000-00000F010000}"/>
    <cellStyle name="_DRE ORC Fuel 2010 v46_Plan1_DFC por Negócio" xfId="272" xr:uid="{00000000-0005-0000-0000-000010010000}"/>
    <cellStyle name="_DRE ORC Fuel 2010 v46_Plan1_IR Diferido" xfId="273" xr:uid="{00000000-0005-0000-0000-000011010000}"/>
    <cellStyle name="_DRE ORC Fuel 2010 v46_Plan1_Métricas Op. e Finan. (PT)" xfId="274" xr:uid="{00000000-0005-0000-0000-000012010000}"/>
    <cellStyle name="_DRE ORC Fuel 2010 v46_Plan1_Other CLE" xfId="275" xr:uid="{00000000-0005-0000-0000-000013010000}"/>
    <cellStyle name="_DRE ORC Fuel 2010 v46_Plan1_P&amp;L Raízen Combs" xfId="276" xr:uid="{00000000-0005-0000-0000-000014010000}"/>
    <cellStyle name="_DRE ORC Fuel 2010 v46_Plan1_Raízen Comb (PT)" xfId="277" xr:uid="{00000000-0005-0000-0000-000015010000}"/>
    <cellStyle name="_DRE ORC Fuel 2010 v46_Plan1_Sheet1" xfId="278" xr:uid="{00000000-0005-0000-0000-000016010000}"/>
    <cellStyle name="_DRE ORC Fuel 2010 v46_Raízen Comb (PT)" xfId="279" xr:uid="{00000000-0005-0000-0000-000017010000}"/>
    <cellStyle name="_DRE ORC Fuel 2010 v46_Sheet1" xfId="280" xr:uid="{00000000-0005-0000-0000-000018010000}"/>
    <cellStyle name="_DRE ORC Fuel 2010_3-Balanço" xfId="281" xr:uid="{00000000-0005-0000-0000-000019010000}"/>
    <cellStyle name="_DRE ORC Fuel 2010_Balanço" xfId="282" xr:uid="{00000000-0005-0000-0000-00001A010000}"/>
    <cellStyle name="_DRE ORC Fuel 2010_BP - Raízen Combustíveis" xfId="283" xr:uid="{00000000-0005-0000-0000-00001B010000}"/>
    <cellStyle name="_DRE ORC Fuel 2010_BP - Raízen Energia" xfId="284" xr:uid="{00000000-0005-0000-0000-00001C010000}"/>
    <cellStyle name="_DRE ORC Fuel 2010_DFC por Negócio" xfId="285" xr:uid="{00000000-0005-0000-0000-00001D010000}"/>
    <cellStyle name="_DRE ORC Fuel 2010_IR Diferido" xfId="286" xr:uid="{00000000-0005-0000-0000-00001E010000}"/>
    <cellStyle name="_DRE ORC Fuel 2010_Métricas Op. e Finan. (PT)" xfId="287" xr:uid="{00000000-0005-0000-0000-00001F010000}"/>
    <cellStyle name="_DRE ORC Fuel 2010_Other CLE" xfId="288" xr:uid="{00000000-0005-0000-0000-000020010000}"/>
    <cellStyle name="_DRE ORC Fuel 2010_P&amp;L Raízen Combs" xfId="289" xr:uid="{00000000-0005-0000-0000-000021010000}"/>
    <cellStyle name="_DRE ORC Fuel 2010_Plan1" xfId="290" xr:uid="{00000000-0005-0000-0000-000022010000}"/>
    <cellStyle name="_DRE ORC Fuel 2010_Plan1 2" xfId="291" xr:uid="{00000000-0005-0000-0000-000023010000}"/>
    <cellStyle name="_DRE ORC Fuel 2010_Plan1_3-Balanço" xfId="292" xr:uid="{00000000-0005-0000-0000-000024010000}"/>
    <cellStyle name="_DRE ORC Fuel 2010_Plan1_Balanço" xfId="293" xr:uid="{00000000-0005-0000-0000-000025010000}"/>
    <cellStyle name="_DRE ORC Fuel 2010_Plan1_BP - Raízen Combustíveis" xfId="294" xr:uid="{00000000-0005-0000-0000-000026010000}"/>
    <cellStyle name="_DRE ORC Fuel 2010_Plan1_BP - Raízen Energia" xfId="295" xr:uid="{00000000-0005-0000-0000-000027010000}"/>
    <cellStyle name="_DRE ORC Fuel 2010_Plan1_DFC por Negócio" xfId="296" xr:uid="{00000000-0005-0000-0000-000028010000}"/>
    <cellStyle name="_DRE ORC Fuel 2010_Plan1_IR Diferido" xfId="297" xr:uid="{00000000-0005-0000-0000-000029010000}"/>
    <cellStyle name="_DRE ORC Fuel 2010_Plan1_Métricas Op. e Finan. (PT)" xfId="298" xr:uid="{00000000-0005-0000-0000-00002A010000}"/>
    <cellStyle name="_DRE ORC Fuel 2010_Plan1_Other CLE" xfId="299" xr:uid="{00000000-0005-0000-0000-00002B010000}"/>
    <cellStyle name="_DRE ORC Fuel 2010_Plan1_P&amp;L Raízen Combs" xfId="300" xr:uid="{00000000-0005-0000-0000-00002C010000}"/>
    <cellStyle name="_DRE ORC Fuel 2010_Plan1_Raízen Comb (PT)" xfId="301" xr:uid="{00000000-0005-0000-0000-00002D010000}"/>
    <cellStyle name="_DRE ORC Fuel 2010_Plan1_Sheet1" xfId="302" xr:uid="{00000000-0005-0000-0000-00002E010000}"/>
    <cellStyle name="_DRE ORC Fuel 2010_Raízen Comb (PT)" xfId="303" xr:uid="{00000000-0005-0000-0000-00002F010000}"/>
    <cellStyle name="_DRE ORC Fuel 2010_Sheet1" xfId="304" xr:uid="{00000000-0005-0000-0000-000030010000}"/>
    <cellStyle name="_DRE ORC S&amp;D 2010 V7" xfId="305" xr:uid="{00000000-0005-0000-0000-000031010000}"/>
    <cellStyle name="_DRE ORC S&amp;D 2010 V7 2" xfId="306" xr:uid="{00000000-0005-0000-0000-000032010000}"/>
    <cellStyle name="_DRE ORC S&amp;D 2010 V7_3-Balanço" xfId="307" xr:uid="{00000000-0005-0000-0000-000033010000}"/>
    <cellStyle name="_DRE ORC S&amp;D 2010 V7_Balanço" xfId="308" xr:uid="{00000000-0005-0000-0000-000034010000}"/>
    <cellStyle name="_DRE ORC S&amp;D 2010 V7_BP - Raízen Combustíveis" xfId="309" xr:uid="{00000000-0005-0000-0000-000035010000}"/>
    <cellStyle name="_DRE ORC S&amp;D 2010 V7_BP - Raízen Energia" xfId="310" xr:uid="{00000000-0005-0000-0000-000036010000}"/>
    <cellStyle name="_DRE ORC S&amp;D 2010 V7_DFC por Negócio" xfId="311" xr:uid="{00000000-0005-0000-0000-000037010000}"/>
    <cellStyle name="_DRE ORC S&amp;D 2010 V7_IR Diferido" xfId="312" xr:uid="{00000000-0005-0000-0000-000038010000}"/>
    <cellStyle name="_DRE ORC S&amp;D 2010 V7_Métricas Op. e Finan. (PT)" xfId="313" xr:uid="{00000000-0005-0000-0000-000039010000}"/>
    <cellStyle name="_DRE ORC S&amp;D 2010 V7_Other CLE" xfId="314" xr:uid="{00000000-0005-0000-0000-00003A010000}"/>
    <cellStyle name="_DRE ORC S&amp;D 2010 V7_P&amp;L Raízen Combs" xfId="315" xr:uid="{00000000-0005-0000-0000-00003B010000}"/>
    <cellStyle name="_DRE ORC S&amp;D 2010 V7_Plan1" xfId="316" xr:uid="{00000000-0005-0000-0000-00003C010000}"/>
    <cellStyle name="_DRE ORC S&amp;D 2010 V7_Plan1 2" xfId="317" xr:uid="{00000000-0005-0000-0000-00003D010000}"/>
    <cellStyle name="_DRE ORC S&amp;D 2010 V7_Plan1_3-Balanço" xfId="318" xr:uid="{00000000-0005-0000-0000-00003E010000}"/>
    <cellStyle name="_DRE ORC S&amp;D 2010 V7_Plan1_Balanço" xfId="319" xr:uid="{00000000-0005-0000-0000-00003F010000}"/>
    <cellStyle name="_DRE ORC S&amp;D 2010 V7_Plan1_BP - Raízen Combustíveis" xfId="320" xr:uid="{00000000-0005-0000-0000-000040010000}"/>
    <cellStyle name="_DRE ORC S&amp;D 2010 V7_Plan1_BP - Raízen Energia" xfId="321" xr:uid="{00000000-0005-0000-0000-000041010000}"/>
    <cellStyle name="_DRE ORC S&amp;D 2010 V7_Plan1_DFC por Negócio" xfId="322" xr:uid="{00000000-0005-0000-0000-000042010000}"/>
    <cellStyle name="_DRE ORC S&amp;D 2010 V7_Plan1_IR Diferido" xfId="323" xr:uid="{00000000-0005-0000-0000-000043010000}"/>
    <cellStyle name="_DRE ORC S&amp;D 2010 V7_Plan1_Métricas Op. e Finan. (PT)" xfId="324" xr:uid="{00000000-0005-0000-0000-000044010000}"/>
    <cellStyle name="_DRE ORC S&amp;D 2010 V7_Plan1_Other CLE" xfId="325" xr:uid="{00000000-0005-0000-0000-000045010000}"/>
    <cellStyle name="_DRE ORC S&amp;D 2010 V7_Plan1_P&amp;L Raízen Combs" xfId="326" xr:uid="{00000000-0005-0000-0000-000046010000}"/>
    <cellStyle name="_DRE ORC S&amp;D 2010 V7_Plan1_Raízen Comb (PT)" xfId="327" xr:uid="{00000000-0005-0000-0000-000047010000}"/>
    <cellStyle name="_DRE ORC S&amp;D 2010 V7_Plan1_Sheet1" xfId="328" xr:uid="{00000000-0005-0000-0000-000048010000}"/>
    <cellStyle name="_DRE ORC S&amp;D 2010 V7_Raízen Comb (PT)" xfId="329" xr:uid="{00000000-0005-0000-0000-000049010000}"/>
    <cellStyle name="_DRE ORC S&amp;D 2010 V7_Sheet1" xfId="330" xr:uid="{00000000-0005-0000-0000-00004A010000}"/>
    <cellStyle name="_Lojas Conveniência" xfId="331" xr:uid="{00000000-0005-0000-0000-00004B010000}"/>
    <cellStyle name="_Lojas Conveniência 2" xfId="332" xr:uid="{00000000-0005-0000-0000-00004C010000}"/>
    <cellStyle name="_Lojas Conveniência_3-Balanço" xfId="333" xr:uid="{00000000-0005-0000-0000-00004D010000}"/>
    <cellStyle name="_Lojas Conveniência_Balanço" xfId="334" xr:uid="{00000000-0005-0000-0000-00004E010000}"/>
    <cellStyle name="_Lojas Conveniência_BP - Raízen Combustíveis" xfId="335" xr:uid="{00000000-0005-0000-0000-00004F010000}"/>
    <cellStyle name="_Lojas Conveniência_BP - Raízen Energia" xfId="336" xr:uid="{00000000-0005-0000-0000-000050010000}"/>
    <cellStyle name="_Lojas Conveniência_DFC por Negócio" xfId="337" xr:uid="{00000000-0005-0000-0000-000051010000}"/>
    <cellStyle name="_Lojas Conveniência_DRE Resumo" xfId="338" xr:uid="{00000000-0005-0000-0000-000052010000}"/>
    <cellStyle name="_Lojas Conveniência_IR Diferido" xfId="339" xr:uid="{00000000-0005-0000-0000-000053010000}"/>
    <cellStyle name="_Lojas Conveniência_Métricas Op. e Finan. (PT)" xfId="340" xr:uid="{00000000-0005-0000-0000-000054010000}"/>
    <cellStyle name="_Lojas Conveniência_Other CLE" xfId="341" xr:uid="{00000000-0005-0000-0000-000055010000}"/>
    <cellStyle name="_Lojas Conveniência_P&amp;L Raízen Combs" xfId="342" xr:uid="{00000000-0005-0000-0000-000056010000}"/>
    <cellStyle name="_Lojas Conveniência_Plan1" xfId="343" xr:uid="{00000000-0005-0000-0000-000057010000}"/>
    <cellStyle name="_Lojas Conveniência_Plan1 2" xfId="344" xr:uid="{00000000-0005-0000-0000-000058010000}"/>
    <cellStyle name="_Lojas Conveniência_Plan1_3-Balanço" xfId="345" xr:uid="{00000000-0005-0000-0000-000059010000}"/>
    <cellStyle name="_Lojas Conveniência_Plan1_Balanço" xfId="346" xr:uid="{00000000-0005-0000-0000-00005A010000}"/>
    <cellStyle name="_Lojas Conveniência_Plan1_BP - Raízen Combustíveis" xfId="347" xr:uid="{00000000-0005-0000-0000-00005B010000}"/>
    <cellStyle name="_Lojas Conveniência_Plan1_BP - Raízen Energia" xfId="348" xr:uid="{00000000-0005-0000-0000-00005C010000}"/>
    <cellStyle name="_Lojas Conveniência_Plan1_DFC por Negócio" xfId="349" xr:uid="{00000000-0005-0000-0000-00005D010000}"/>
    <cellStyle name="_Lojas Conveniência_Plan1_DRE Resumo" xfId="350" xr:uid="{00000000-0005-0000-0000-00005E010000}"/>
    <cellStyle name="_Lojas Conveniência_Plan1_IR Diferido" xfId="351" xr:uid="{00000000-0005-0000-0000-00005F010000}"/>
    <cellStyle name="_Lojas Conveniência_Plan1_Métricas Op. e Finan. (PT)" xfId="352" xr:uid="{00000000-0005-0000-0000-000060010000}"/>
    <cellStyle name="_Lojas Conveniência_Plan1_Other CLE" xfId="353" xr:uid="{00000000-0005-0000-0000-000061010000}"/>
    <cellStyle name="_Lojas Conveniência_Plan1_P&amp;L Raízen Combs" xfId="354" xr:uid="{00000000-0005-0000-0000-000062010000}"/>
    <cellStyle name="_Lojas Conveniência_Plan1_Raízen Comb (PT)" xfId="355" xr:uid="{00000000-0005-0000-0000-000063010000}"/>
    <cellStyle name="_Lojas Conveniência_Plan1_Sheet1" xfId="356" xr:uid="{00000000-0005-0000-0000-000064010000}"/>
    <cellStyle name="_Lojas Conveniência_Raízen Comb (PT)" xfId="357" xr:uid="{00000000-0005-0000-0000-000065010000}"/>
    <cellStyle name="_Lojas Conveniência_Sheet1" xfId="358" xr:uid="{00000000-0005-0000-0000-000066010000}"/>
    <cellStyle name="_Multiterminais - recolhimentos IRPJ - CSLL" xfId="359" xr:uid="{00000000-0005-0000-0000-000067010000}"/>
    <cellStyle name="_Multiterminais - recolhimentos IRPJ - CSLL_IR_CS Recolhimentos" xfId="360" xr:uid="{00000000-0005-0000-0000-000068010000}"/>
    <cellStyle name="_Multiterminais - recolhimentos IRPJ - CSLL_Lead" xfId="361" xr:uid="{00000000-0005-0000-0000-000069010000}"/>
    <cellStyle name="_NOVEMBRO 09" xfId="362" xr:uid="{00000000-0005-0000-0000-00006A010000}"/>
    <cellStyle name="_Randon Consórcio - PIR 30.06.07" xfId="363" xr:uid="{00000000-0005-0000-0000-00006B010000}"/>
    <cellStyle name="_Randon Consórcio - PIR 30.06.07_IR_CS Recolhimentos" xfId="364" xr:uid="{00000000-0005-0000-0000-00006C010000}"/>
    <cellStyle name="_Randon Consórcio - PIR 30.06.07_Lead" xfId="365" xr:uid="{00000000-0005-0000-0000-00006D010000}"/>
    <cellStyle name="_Sheet2" xfId="366" xr:uid="{00000000-0005-0000-0000-00006E010000}"/>
    <cellStyle name="_Sheet2 2" xfId="367" xr:uid="{00000000-0005-0000-0000-00006F010000}"/>
    <cellStyle name="_Sheet2 2_Resumo" xfId="368" xr:uid="{00000000-0005-0000-0000-000070010000}"/>
    <cellStyle name="_Sheet2 2_Safra 10-11 Derivativo" xfId="369" xr:uid="{00000000-0005-0000-0000-000071010000}"/>
    <cellStyle name="_Sheet2 3" xfId="370" xr:uid="{00000000-0005-0000-0000-000072010000}"/>
    <cellStyle name="_Sheet2 3_Resumo" xfId="371" xr:uid="{00000000-0005-0000-0000-000073010000}"/>
    <cellStyle name="_Sheet2 3_Safra 10-11 Derivativo" xfId="372" xr:uid="{00000000-0005-0000-0000-000074010000}"/>
    <cellStyle name="_Sheet2 4" xfId="373" xr:uid="{00000000-0005-0000-0000-000075010000}"/>
    <cellStyle name="_Sheet2 4_Resumo" xfId="374" xr:uid="{00000000-0005-0000-0000-000076010000}"/>
    <cellStyle name="_Sheet2 4_Safra 10-11 Derivativo" xfId="375" xr:uid="{00000000-0005-0000-0000-000077010000}"/>
    <cellStyle name="_Sheet2 5" xfId="376" xr:uid="{00000000-0005-0000-0000-000078010000}"/>
    <cellStyle name="_Sheet2 5_Resumo" xfId="377" xr:uid="{00000000-0005-0000-0000-000079010000}"/>
    <cellStyle name="_Sheet2 5_Safra 10-11 Derivativo" xfId="378" xr:uid="{00000000-0005-0000-0000-00007A010000}"/>
    <cellStyle name="_Sheet2 6" xfId="379" xr:uid="{00000000-0005-0000-0000-00007B010000}"/>
    <cellStyle name="_Sheet2 6_Resumo" xfId="380" xr:uid="{00000000-0005-0000-0000-00007C010000}"/>
    <cellStyle name="_Sheet2 6_Safra 10-11 Derivativo" xfId="381" xr:uid="{00000000-0005-0000-0000-00007D010000}"/>
    <cellStyle name="_Sheet2 7" xfId="382" xr:uid="{00000000-0005-0000-0000-00007E010000}"/>
    <cellStyle name="_Sheet2 7_Resumo" xfId="383" xr:uid="{00000000-0005-0000-0000-00007F010000}"/>
    <cellStyle name="_Sheet2 7_Safra 10-11 Derivativo" xfId="384" xr:uid="{00000000-0005-0000-0000-000080010000}"/>
    <cellStyle name="_Sheet2_Extratos " xfId="385" xr:uid="{00000000-0005-0000-0000-000081010000}"/>
    <cellStyle name="_Sheet2_Resumo" xfId="386" xr:uid="{00000000-0005-0000-0000-000082010000}"/>
    <cellStyle name="_Swap - CCL 01 - Dezembro-09" xfId="387" xr:uid="{00000000-0005-0000-0000-000083010000}"/>
    <cellStyle name="_Swap - CCL 01 - Dezembro-09 2" xfId="388" xr:uid="{00000000-0005-0000-0000-000084010000}"/>
    <cellStyle name="_Swap - CCL 01 - Dezembro-09 2_Resumo" xfId="389" xr:uid="{00000000-0005-0000-0000-000085010000}"/>
    <cellStyle name="_Swap - CCL 01 - Dezembro-09 2_Safra 10-11 Derivativo" xfId="390" xr:uid="{00000000-0005-0000-0000-000086010000}"/>
    <cellStyle name="_Swap - CCL 01 - Dezembro-09 3" xfId="391" xr:uid="{00000000-0005-0000-0000-000087010000}"/>
    <cellStyle name="_Swap - CCL 01 - Dezembro-09 3_Resumo" xfId="392" xr:uid="{00000000-0005-0000-0000-000088010000}"/>
    <cellStyle name="_Swap - CCL 01 - Dezembro-09 3_Safra 10-11 Derivativo" xfId="393" xr:uid="{00000000-0005-0000-0000-000089010000}"/>
    <cellStyle name="_Swap - CCL 01 - Dezembro-09 4" xfId="394" xr:uid="{00000000-0005-0000-0000-00008A010000}"/>
    <cellStyle name="_Swap - CCL 01 - Dezembro-09 4_Resumo" xfId="395" xr:uid="{00000000-0005-0000-0000-00008B010000}"/>
    <cellStyle name="_Swap - CCL 01 - Dezembro-09 4_Safra 10-11 Derivativo" xfId="396" xr:uid="{00000000-0005-0000-0000-00008C010000}"/>
    <cellStyle name="_Swap - CCL 01 - Dezembro-09 5" xfId="397" xr:uid="{00000000-0005-0000-0000-00008D010000}"/>
    <cellStyle name="_Swap - CCL 01 - Dezembro-09 5_Resumo" xfId="398" xr:uid="{00000000-0005-0000-0000-00008E010000}"/>
    <cellStyle name="_Swap - CCL 01 - Dezembro-09 5_Safra 10-11 Derivativo" xfId="399" xr:uid="{00000000-0005-0000-0000-00008F010000}"/>
    <cellStyle name="_Swap - CCL 01 - Dezembro-09 6" xfId="400" xr:uid="{00000000-0005-0000-0000-000090010000}"/>
    <cellStyle name="_Swap - CCL 01 - Dezembro-09 6_Resumo" xfId="401" xr:uid="{00000000-0005-0000-0000-000091010000}"/>
    <cellStyle name="_Swap - CCL 01 - Dezembro-09 6_Safra 10-11 Derivativo" xfId="402" xr:uid="{00000000-0005-0000-0000-000092010000}"/>
    <cellStyle name="_Swap - CCL 01 - Dezembro-09 7" xfId="403" xr:uid="{00000000-0005-0000-0000-000093010000}"/>
    <cellStyle name="_Swap - CCL 01 - Dezembro-09 7_Resumo" xfId="404" xr:uid="{00000000-0005-0000-0000-000094010000}"/>
    <cellStyle name="_Swap - CCL 01 - Dezembro-09 7_Safra 10-11 Derivativo" xfId="405" xr:uid="{00000000-0005-0000-0000-000095010000}"/>
    <cellStyle name="_Swap - CCL 01 - Dezembro-09_Extratos " xfId="406" xr:uid="{00000000-0005-0000-0000-000096010000}"/>
    <cellStyle name="_Swap - CCL 01 - Dezembro-09_Resumo" xfId="407" xr:uid="{00000000-0005-0000-0000-000097010000}"/>
    <cellStyle name="_Swap - CCL 02 - Dezembro-09" xfId="408" xr:uid="{00000000-0005-0000-0000-000098010000}"/>
    <cellStyle name="_Swap - CCL 02 - Dezembro-09 2" xfId="409" xr:uid="{00000000-0005-0000-0000-000099010000}"/>
    <cellStyle name="_Swap - CCL 02 - Dezembro-09 2_Resumo" xfId="410" xr:uid="{00000000-0005-0000-0000-00009A010000}"/>
    <cellStyle name="_Swap - CCL 02 - Dezembro-09 2_Safra 10-11 Derivativo" xfId="411" xr:uid="{00000000-0005-0000-0000-00009B010000}"/>
    <cellStyle name="_Swap - CCL 02 - Dezembro-09 3" xfId="412" xr:uid="{00000000-0005-0000-0000-00009C010000}"/>
    <cellStyle name="_Swap - CCL 02 - Dezembro-09 3_Resumo" xfId="413" xr:uid="{00000000-0005-0000-0000-00009D010000}"/>
    <cellStyle name="_Swap - CCL 02 - Dezembro-09 3_Safra 10-11 Derivativo" xfId="414" xr:uid="{00000000-0005-0000-0000-00009E010000}"/>
    <cellStyle name="_Swap - CCL 02 - Dezembro-09 4" xfId="415" xr:uid="{00000000-0005-0000-0000-00009F010000}"/>
    <cellStyle name="_Swap - CCL 02 - Dezembro-09 4_Resumo" xfId="416" xr:uid="{00000000-0005-0000-0000-0000A0010000}"/>
    <cellStyle name="_Swap - CCL 02 - Dezembro-09 4_Safra 10-11 Derivativo" xfId="417" xr:uid="{00000000-0005-0000-0000-0000A1010000}"/>
    <cellStyle name="_Swap - CCL 02 - Dezembro-09 5" xfId="418" xr:uid="{00000000-0005-0000-0000-0000A2010000}"/>
    <cellStyle name="_Swap - CCL 02 - Dezembro-09 5_Resumo" xfId="419" xr:uid="{00000000-0005-0000-0000-0000A3010000}"/>
    <cellStyle name="_Swap - CCL 02 - Dezembro-09 5_Safra 10-11 Derivativo" xfId="420" xr:uid="{00000000-0005-0000-0000-0000A4010000}"/>
    <cellStyle name="_Swap - CCL 02 - Dezembro-09 6" xfId="421" xr:uid="{00000000-0005-0000-0000-0000A5010000}"/>
    <cellStyle name="_Swap - CCL 02 - Dezembro-09 6_Resumo" xfId="422" xr:uid="{00000000-0005-0000-0000-0000A6010000}"/>
    <cellStyle name="_Swap - CCL 02 - Dezembro-09 6_Safra 10-11 Derivativo" xfId="423" xr:uid="{00000000-0005-0000-0000-0000A7010000}"/>
    <cellStyle name="_Swap - CCL 02 - Dezembro-09 7" xfId="424" xr:uid="{00000000-0005-0000-0000-0000A8010000}"/>
    <cellStyle name="_Swap - CCL 02 - Dezembro-09 7_Resumo" xfId="425" xr:uid="{00000000-0005-0000-0000-0000A9010000}"/>
    <cellStyle name="_Swap - CCL 02 - Dezembro-09 7_Safra 10-11 Derivativo" xfId="426" xr:uid="{00000000-0005-0000-0000-0000AA010000}"/>
    <cellStyle name="_Swap - CCL 02 - Dezembro-09_Extratos " xfId="427" xr:uid="{00000000-0005-0000-0000-0000AB010000}"/>
    <cellStyle name="_Swap - CCL 02 - Dezembro-09_Resumo" xfId="428" xr:uid="{00000000-0005-0000-0000-0000AC010000}"/>
    <cellStyle name="_Swap - CCL 03 - Dezembro-09" xfId="429" xr:uid="{00000000-0005-0000-0000-0000AD010000}"/>
    <cellStyle name="_Swap - CCL 03 - Dezembro-09 2" xfId="430" xr:uid="{00000000-0005-0000-0000-0000AE010000}"/>
    <cellStyle name="_Swap - CCL 03 - Dezembro-09 2_Resumo" xfId="431" xr:uid="{00000000-0005-0000-0000-0000AF010000}"/>
    <cellStyle name="_Swap - CCL 03 - Dezembro-09 2_Safra 10-11 Derivativo" xfId="432" xr:uid="{00000000-0005-0000-0000-0000B0010000}"/>
    <cellStyle name="_Swap - CCL 03 - Dezembro-09 3" xfId="433" xr:uid="{00000000-0005-0000-0000-0000B1010000}"/>
    <cellStyle name="_Swap - CCL 03 - Dezembro-09 3_Resumo" xfId="434" xr:uid="{00000000-0005-0000-0000-0000B2010000}"/>
    <cellStyle name="_Swap - CCL 03 - Dezembro-09 3_Safra 10-11 Derivativo" xfId="435" xr:uid="{00000000-0005-0000-0000-0000B3010000}"/>
    <cellStyle name="_Swap - CCL 03 - Dezembro-09 4" xfId="436" xr:uid="{00000000-0005-0000-0000-0000B4010000}"/>
    <cellStyle name="_Swap - CCL 03 - Dezembro-09 4_Resumo" xfId="437" xr:uid="{00000000-0005-0000-0000-0000B5010000}"/>
    <cellStyle name="_Swap - CCL 03 - Dezembro-09 4_Safra 10-11 Derivativo" xfId="438" xr:uid="{00000000-0005-0000-0000-0000B6010000}"/>
    <cellStyle name="_Swap - CCL 03 - Dezembro-09 5" xfId="439" xr:uid="{00000000-0005-0000-0000-0000B7010000}"/>
    <cellStyle name="_Swap - CCL 03 - Dezembro-09 5_Resumo" xfId="440" xr:uid="{00000000-0005-0000-0000-0000B8010000}"/>
    <cellStyle name="_Swap - CCL 03 - Dezembro-09 5_Safra 10-11 Derivativo" xfId="441" xr:uid="{00000000-0005-0000-0000-0000B9010000}"/>
    <cellStyle name="_Swap - CCL 03 - Dezembro-09 6" xfId="442" xr:uid="{00000000-0005-0000-0000-0000BA010000}"/>
    <cellStyle name="_Swap - CCL 03 - Dezembro-09 6_Resumo" xfId="443" xr:uid="{00000000-0005-0000-0000-0000BB010000}"/>
    <cellStyle name="_Swap - CCL 03 - Dezembro-09 6_Safra 10-11 Derivativo" xfId="444" xr:uid="{00000000-0005-0000-0000-0000BC010000}"/>
    <cellStyle name="_Swap - CCL 03 - Dezembro-09 7" xfId="445" xr:uid="{00000000-0005-0000-0000-0000BD010000}"/>
    <cellStyle name="_Swap - CCL 03 - Dezembro-09 7_Resumo" xfId="446" xr:uid="{00000000-0005-0000-0000-0000BE010000}"/>
    <cellStyle name="_Swap - CCL 03 - Dezembro-09 7_Safra 10-11 Derivativo" xfId="447" xr:uid="{00000000-0005-0000-0000-0000BF010000}"/>
    <cellStyle name="_Swap - CCL 03 - Dezembro-09_Extratos " xfId="448" xr:uid="{00000000-0005-0000-0000-0000C0010000}"/>
    <cellStyle name="_Swap - CCL 03 - Dezembro-09_Resumo" xfId="449" xr:uid="{00000000-0005-0000-0000-0000C1010000}"/>
    <cellStyle name="_Swap - CCL 04 - Dezembro-09" xfId="450" xr:uid="{00000000-0005-0000-0000-0000C2010000}"/>
    <cellStyle name="_Swap - CCL 04 - Dezembro-09 2" xfId="451" xr:uid="{00000000-0005-0000-0000-0000C3010000}"/>
    <cellStyle name="_Swap - CCL 04 - Dezembro-09 2_Resumo" xfId="452" xr:uid="{00000000-0005-0000-0000-0000C4010000}"/>
    <cellStyle name="_Swap - CCL 04 - Dezembro-09 2_Safra 10-11 Derivativo" xfId="453" xr:uid="{00000000-0005-0000-0000-0000C5010000}"/>
    <cellStyle name="_Swap - CCL 04 - Dezembro-09 3" xfId="454" xr:uid="{00000000-0005-0000-0000-0000C6010000}"/>
    <cellStyle name="_Swap - CCL 04 - Dezembro-09 3_Resumo" xfId="455" xr:uid="{00000000-0005-0000-0000-0000C7010000}"/>
    <cellStyle name="_Swap - CCL 04 - Dezembro-09 3_Safra 10-11 Derivativo" xfId="456" xr:uid="{00000000-0005-0000-0000-0000C8010000}"/>
    <cellStyle name="_Swap - CCL 04 - Dezembro-09 4" xfId="457" xr:uid="{00000000-0005-0000-0000-0000C9010000}"/>
    <cellStyle name="_Swap - CCL 04 - Dezembro-09 4_Resumo" xfId="458" xr:uid="{00000000-0005-0000-0000-0000CA010000}"/>
    <cellStyle name="_Swap - CCL 04 - Dezembro-09 4_Safra 10-11 Derivativo" xfId="459" xr:uid="{00000000-0005-0000-0000-0000CB010000}"/>
    <cellStyle name="_Swap - CCL 04 - Dezembro-09 5" xfId="460" xr:uid="{00000000-0005-0000-0000-0000CC010000}"/>
    <cellStyle name="_Swap - CCL 04 - Dezembro-09 5_Resumo" xfId="461" xr:uid="{00000000-0005-0000-0000-0000CD010000}"/>
    <cellStyle name="_Swap - CCL 04 - Dezembro-09 5_Safra 10-11 Derivativo" xfId="462" xr:uid="{00000000-0005-0000-0000-0000CE010000}"/>
    <cellStyle name="_Swap - CCL 04 - Dezembro-09 6" xfId="463" xr:uid="{00000000-0005-0000-0000-0000CF010000}"/>
    <cellStyle name="_Swap - CCL 04 - Dezembro-09 6_Resumo" xfId="464" xr:uid="{00000000-0005-0000-0000-0000D0010000}"/>
    <cellStyle name="_Swap - CCL 04 - Dezembro-09 6_Safra 10-11 Derivativo" xfId="465" xr:uid="{00000000-0005-0000-0000-0000D1010000}"/>
    <cellStyle name="_Swap - CCL 04 - Dezembro-09 7" xfId="466" xr:uid="{00000000-0005-0000-0000-0000D2010000}"/>
    <cellStyle name="_Swap - CCL 04 - Dezembro-09 7_Resumo" xfId="467" xr:uid="{00000000-0005-0000-0000-0000D3010000}"/>
    <cellStyle name="_Swap - CCL 04 - Dezembro-09 7_Safra 10-11 Derivativo" xfId="468" xr:uid="{00000000-0005-0000-0000-0000D4010000}"/>
    <cellStyle name="_Swap - CCL 04 - Dezembro-09_Extratos " xfId="469" xr:uid="{00000000-0005-0000-0000-0000D5010000}"/>
    <cellStyle name="_Swap - CCL 04 - Dezembro-09_Resumo" xfId="470" xr:uid="{00000000-0005-0000-0000-0000D6010000}"/>
    <cellStyle name="_Swap - CCL 04 - Janeiro-10" xfId="471" xr:uid="{00000000-0005-0000-0000-0000D7010000}"/>
    <cellStyle name="_Swap - CCL 04 - Janeiro-10 2" xfId="472" xr:uid="{00000000-0005-0000-0000-0000D8010000}"/>
    <cellStyle name="_Swap - CCL 04 - Janeiro-10 2_Resumo" xfId="473" xr:uid="{00000000-0005-0000-0000-0000D9010000}"/>
    <cellStyle name="_Swap - CCL 04 - Janeiro-10 2_Safra 10-11 Derivativo" xfId="474" xr:uid="{00000000-0005-0000-0000-0000DA010000}"/>
    <cellStyle name="_Swap - CCL 04 - Janeiro-10 3" xfId="475" xr:uid="{00000000-0005-0000-0000-0000DB010000}"/>
    <cellStyle name="_Swap - CCL 04 - Janeiro-10 3_Resumo" xfId="476" xr:uid="{00000000-0005-0000-0000-0000DC010000}"/>
    <cellStyle name="_Swap - CCL 04 - Janeiro-10 3_Safra 10-11 Derivativo" xfId="477" xr:uid="{00000000-0005-0000-0000-0000DD010000}"/>
    <cellStyle name="_Swap - CCL 04 - Janeiro-10 4" xfId="478" xr:uid="{00000000-0005-0000-0000-0000DE010000}"/>
    <cellStyle name="_Swap - CCL 04 - Janeiro-10 4_Resumo" xfId="479" xr:uid="{00000000-0005-0000-0000-0000DF010000}"/>
    <cellStyle name="_Swap - CCL 04 - Janeiro-10 4_Safra 10-11 Derivativo" xfId="480" xr:uid="{00000000-0005-0000-0000-0000E0010000}"/>
    <cellStyle name="_Swap - CCL 04 - Janeiro-10 5" xfId="481" xr:uid="{00000000-0005-0000-0000-0000E1010000}"/>
    <cellStyle name="_Swap - CCL 04 - Janeiro-10 5_Resumo" xfId="482" xr:uid="{00000000-0005-0000-0000-0000E2010000}"/>
    <cellStyle name="_Swap - CCL 04 - Janeiro-10 5_Safra 10-11 Derivativo" xfId="483" xr:uid="{00000000-0005-0000-0000-0000E3010000}"/>
    <cellStyle name="_Swap - CCL 04 - Janeiro-10 6" xfId="484" xr:uid="{00000000-0005-0000-0000-0000E4010000}"/>
    <cellStyle name="_Swap - CCL 04 - Janeiro-10 6_Resumo" xfId="485" xr:uid="{00000000-0005-0000-0000-0000E5010000}"/>
    <cellStyle name="_Swap - CCL 04 - Janeiro-10 6_Safra 10-11 Derivativo" xfId="486" xr:uid="{00000000-0005-0000-0000-0000E6010000}"/>
    <cellStyle name="_Swap - CCL 04 - Janeiro-10 7" xfId="487" xr:uid="{00000000-0005-0000-0000-0000E7010000}"/>
    <cellStyle name="_Swap - CCL 04 - Janeiro-10 7_Resumo" xfId="488" xr:uid="{00000000-0005-0000-0000-0000E8010000}"/>
    <cellStyle name="_Swap - CCL 04 - Janeiro-10 7_Safra 10-11 Derivativo" xfId="489" xr:uid="{00000000-0005-0000-0000-0000E9010000}"/>
    <cellStyle name="_Swap - CCL 04 - Janeiro-10_Extratos " xfId="490" xr:uid="{00000000-0005-0000-0000-0000EA010000}"/>
    <cellStyle name="_Swap - CCL 04 - Janeiro-10_Resumo" xfId="491" xr:uid="{00000000-0005-0000-0000-0000EB010000}"/>
    <cellStyle name="_Swap - CCL 05 - Janeiro-10" xfId="492" xr:uid="{00000000-0005-0000-0000-0000EC010000}"/>
    <cellStyle name="_Swap - CCL 05 - Janeiro-10 2" xfId="493" xr:uid="{00000000-0005-0000-0000-0000ED010000}"/>
    <cellStyle name="_Swap - CCL 05 - Janeiro-10 2_Resumo" xfId="494" xr:uid="{00000000-0005-0000-0000-0000EE010000}"/>
    <cellStyle name="_Swap - CCL 05 - Janeiro-10 2_Safra 10-11 Derivativo" xfId="495" xr:uid="{00000000-0005-0000-0000-0000EF010000}"/>
    <cellStyle name="_Swap - CCL 05 - Janeiro-10 3" xfId="496" xr:uid="{00000000-0005-0000-0000-0000F0010000}"/>
    <cellStyle name="_Swap - CCL 05 - Janeiro-10 3_Resumo" xfId="497" xr:uid="{00000000-0005-0000-0000-0000F1010000}"/>
    <cellStyle name="_Swap - CCL 05 - Janeiro-10 3_Safra 10-11 Derivativo" xfId="498" xr:uid="{00000000-0005-0000-0000-0000F2010000}"/>
    <cellStyle name="_Swap - CCL 05 - Janeiro-10 4" xfId="499" xr:uid="{00000000-0005-0000-0000-0000F3010000}"/>
    <cellStyle name="_Swap - CCL 05 - Janeiro-10 4_Resumo" xfId="500" xr:uid="{00000000-0005-0000-0000-0000F4010000}"/>
    <cellStyle name="_Swap - CCL 05 - Janeiro-10 4_Safra 10-11 Derivativo" xfId="501" xr:uid="{00000000-0005-0000-0000-0000F5010000}"/>
    <cellStyle name="_Swap - CCL 05 - Janeiro-10 5" xfId="502" xr:uid="{00000000-0005-0000-0000-0000F6010000}"/>
    <cellStyle name="_Swap - CCL 05 - Janeiro-10 5_Resumo" xfId="503" xr:uid="{00000000-0005-0000-0000-0000F7010000}"/>
    <cellStyle name="_Swap - CCL 05 - Janeiro-10 5_Safra 10-11 Derivativo" xfId="504" xr:uid="{00000000-0005-0000-0000-0000F8010000}"/>
    <cellStyle name="_Swap - CCL 05 - Janeiro-10 6" xfId="505" xr:uid="{00000000-0005-0000-0000-0000F9010000}"/>
    <cellStyle name="_Swap - CCL 05 - Janeiro-10 6_Resumo" xfId="506" xr:uid="{00000000-0005-0000-0000-0000FA010000}"/>
    <cellStyle name="_Swap - CCL 05 - Janeiro-10 6_Safra 10-11 Derivativo" xfId="507" xr:uid="{00000000-0005-0000-0000-0000FB010000}"/>
    <cellStyle name="_Swap - CCL 05 - Janeiro-10 7" xfId="508" xr:uid="{00000000-0005-0000-0000-0000FC010000}"/>
    <cellStyle name="_Swap - CCL 05 - Janeiro-10 7_Resumo" xfId="509" xr:uid="{00000000-0005-0000-0000-0000FD010000}"/>
    <cellStyle name="_Swap - CCL 05 - Janeiro-10 7_Safra 10-11 Derivativo" xfId="510" xr:uid="{00000000-0005-0000-0000-0000FE010000}"/>
    <cellStyle name="_Swap - CCL 05 - Janeiro-10_Extratos " xfId="511" xr:uid="{00000000-0005-0000-0000-0000FF010000}"/>
    <cellStyle name="_Swap - CCL 05 - Janeiro-10_Resumo" xfId="512" xr:uid="{00000000-0005-0000-0000-000000020000}"/>
    <cellStyle name="_Swap - CCL 05 - Novembro-09" xfId="513" xr:uid="{00000000-0005-0000-0000-000001020000}"/>
    <cellStyle name="_Swap - CCL 05 - Novembro-09 2" xfId="514" xr:uid="{00000000-0005-0000-0000-000002020000}"/>
    <cellStyle name="_Swap - CCL 05 - Novembro-09_Extratos " xfId="515" xr:uid="{00000000-0005-0000-0000-000003020000}"/>
    <cellStyle name="_Swap - CCL 05 - Novembro-09_Resumo" xfId="516" xr:uid="{00000000-0005-0000-0000-000004020000}"/>
    <cellStyle name="_Swap - CCL 06 - Janeiro-10" xfId="517" xr:uid="{00000000-0005-0000-0000-000005020000}"/>
    <cellStyle name="_Swap - CCL 06 - Janeiro-10_Extratos " xfId="518" xr:uid="{00000000-0005-0000-0000-000006020000}"/>
    <cellStyle name="_Swap - CCL 06 - Janeiro-10_Resumo" xfId="519" xr:uid="{00000000-0005-0000-0000-000007020000}"/>
    <cellStyle name="_Swap - CCL 06 - Novembro-09" xfId="520" xr:uid="{00000000-0005-0000-0000-000008020000}"/>
    <cellStyle name="_Swap - CCL 06 - Novembro-09_Extratos " xfId="521" xr:uid="{00000000-0005-0000-0000-000009020000}"/>
    <cellStyle name="_Swap - CCL 06 - Novembro-09_Resumo" xfId="522" xr:uid="{00000000-0005-0000-0000-00000A020000}"/>
    <cellStyle name="_Swap - CCL 07 - Dezembro-09" xfId="523" xr:uid="{00000000-0005-0000-0000-00000B020000}"/>
    <cellStyle name="_Swap - CCL 07 - Dezembro-09 (2)" xfId="524" xr:uid="{00000000-0005-0000-0000-00000C020000}"/>
    <cellStyle name="_Swap - CCL 07 - Dezembro-09 (2)_Extratos " xfId="525" xr:uid="{00000000-0005-0000-0000-00000D020000}"/>
    <cellStyle name="_Swap - CCL 07 - Dezembro-09 (2)_Resumo" xfId="526" xr:uid="{00000000-0005-0000-0000-00000E020000}"/>
    <cellStyle name="_Swap - CCL 07 - Dezembro-09_Extratos " xfId="527" xr:uid="{00000000-0005-0000-0000-00000F020000}"/>
    <cellStyle name="_Swap - CCL 07 - Dezembro-09_Resumo" xfId="528" xr:uid="{00000000-0005-0000-0000-000010020000}"/>
    <cellStyle name="_Swap - CCL 07 - Janeiro-10" xfId="529" xr:uid="{00000000-0005-0000-0000-000011020000}"/>
    <cellStyle name="_Swap - CCL 07 - Janeiro-10 (2)" xfId="530" xr:uid="{00000000-0005-0000-0000-000012020000}"/>
    <cellStyle name="_Swap - CCL 07 - Janeiro-10 (2)_Extratos " xfId="531" xr:uid="{00000000-0005-0000-0000-000013020000}"/>
    <cellStyle name="_Swap - CCL 07 - Janeiro-10 (2)_Resumo" xfId="532" xr:uid="{00000000-0005-0000-0000-000014020000}"/>
    <cellStyle name="_Swap - CCL 07 - Janeiro-10_Extratos " xfId="533" xr:uid="{00000000-0005-0000-0000-000015020000}"/>
    <cellStyle name="_Swap - CCL 07 - Janeiro-10_Resumo" xfId="534" xr:uid="{00000000-0005-0000-0000-000016020000}"/>
    <cellStyle name="_Swap - CCL 08 - Dezembro-09 (2)" xfId="535" xr:uid="{00000000-0005-0000-0000-000017020000}"/>
    <cellStyle name="_Swap - CCL 08 - Dezembro-09 (2)_Extratos " xfId="536" xr:uid="{00000000-0005-0000-0000-000018020000}"/>
    <cellStyle name="_Swap - CCL 08 - Dezembro-09 (2)_Resumo" xfId="537" xr:uid="{00000000-0005-0000-0000-000019020000}"/>
    <cellStyle name="_Swap - CCL 09 - Novembro-09" xfId="538" xr:uid="{00000000-0005-0000-0000-00001A020000}"/>
    <cellStyle name="_Swap - CCL 09 - Novembro-09 (2)" xfId="539" xr:uid="{00000000-0005-0000-0000-00001B020000}"/>
    <cellStyle name="_Swap - CCL 09 - Novembro-09 (2)_Extratos " xfId="540" xr:uid="{00000000-0005-0000-0000-00001C020000}"/>
    <cellStyle name="_Swap - CCL 09 - Novembro-09 (2)_Resumo" xfId="541" xr:uid="{00000000-0005-0000-0000-00001D020000}"/>
    <cellStyle name="_Swap - CCL 09 - Novembro-09_Extratos " xfId="542" xr:uid="{00000000-0005-0000-0000-00001E020000}"/>
    <cellStyle name="_Swap - CCL 09 - Novembro-09_Resumo" xfId="543" xr:uid="{00000000-0005-0000-0000-00001F020000}"/>
    <cellStyle name="_Swap - CCL 10 - Dezembro-09" xfId="544" xr:uid="{00000000-0005-0000-0000-000020020000}"/>
    <cellStyle name="_Swap - CCL 10 - Dezembro-09_Extratos " xfId="545" xr:uid="{00000000-0005-0000-0000-000021020000}"/>
    <cellStyle name="_Swap - CCL 10 - Dezembro-09_Resumo" xfId="546" xr:uid="{00000000-0005-0000-0000-000022020000}"/>
    <cellStyle name="_Swap - CCL 11 - Dezembro-09" xfId="547" xr:uid="{00000000-0005-0000-0000-000023020000}"/>
    <cellStyle name="_Swap - CCL 11 - Dezembro-09_Extratos " xfId="548" xr:uid="{00000000-0005-0000-0000-000024020000}"/>
    <cellStyle name="_Swap - CCL 11 - Dezembro-09_Resumo" xfId="549" xr:uid="{00000000-0005-0000-0000-000025020000}"/>
    <cellStyle name="_Swap - CCL 11 - Janeiro-10" xfId="550" xr:uid="{00000000-0005-0000-0000-000026020000}"/>
    <cellStyle name="_Swap - CCL 11 - Janeiro-10 (2)" xfId="551" xr:uid="{00000000-0005-0000-0000-000027020000}"/>
    <cellStyle name="_Swap - CCL 11 - Janeiro-10 (2)_Extratos " xfId="552" xr:uid="{00000000-0005-0000-0000-000028020000}"/>
    <cellStyle name="_Swap - CCL 11 - Janeiro-10 (2)_Resumo" xfId="553" xr:uid="{00000000-0005-0000-0000-000029020000}"/>
    <cellStyle name="_Swap - CCL 11 - Janeiro-10_Extratos " xfId="554" xr:uid="{00000000-0005-0000-0000-00002A020000}"/>
    <cellStyle name="_Swap - CCL 11 - Janeiro-10_Resumo" xfId="555" xr:uid="{00000000-0005-0000-0000-00002B020000}"/>
    <cellStyle name="_Swap - CCL 12 - Novembro-09" xfId="556" xr:uid="{00000000-0005-0000-0000-00002C020000}"/>
    <cellStyle name="_Swap - CCL 12 - Novembro-09_Extratos " xfId="557" xr:uid="{00000000-0005-0000-0000-00002D020000}"/>
    <cellStyle name="_Swap - CCL 12 - Novembro-09_Resumo" xfId="558" xr:uid="{00000000-0005-0000-0000-00002E020000}"/>
    <cellStyle name="_Swap - CCL 13 - Janeiro-10" xfId="559" xr:uid="{00000000-0005-0000-0000-00002F020000}"/>
    <cellStyle name="_Swap - CCL 13 - Janeiro-10_Extratos " xfId="560" xr:uid="{00000000-0005-0000-0000-000030020000}"/>
    <cellStyle name="_Swap - CCL 13 - Janeiro-10_Resumo" xfId="561" xr:uid="{00000000-0005-0000-0000-000031020000}"/>
    <cellStyle name="_Swap - CCL 13 - Novembro-09" xfId="562" xr:uid="{00000000-0005-0000-0000-000032020000}"/>
    <cellStyle name="_Swap - CCL 13 - Novembro-09_Extratos " xfId="563" xr:uid="{00000000-0005-0000-0000-000033020000}"/>
    <cellStyle name="_Swap - CCL 13 - Novembro-09_Resumo" xfId="564" xr:uid="{00000000-0005-0000-0000-000034020000}"/>
    <cellStyle name="_Swap - CCL 14 - Dezembro-09" xfId="565" xr:uid="{00000000-0005-0000-0000-000035020000}"/>
    <cellStyle name="_Swap - CCL 14 - Dezembro-09_Extratos " xfId="566" xr:uid="{00000000-0005-0000-0000-000036020000}"/>
    <cellStyle name="_Swap - CCL 14 - Dezembro-09_Resumo" xfId="567" xr:uid="{00000000-0005-0000-0000-000037020000}"/>
    <cellStyle name="_Swap - CCL 15 - Dezembro-09" xfId="568" xr:uid="{00000000-0005-0000-0000-000038020000}"/>
    <cellStyle name="_Swap - CCL 15 - Dezembro-09_Extratos " xfId="569" xr:uid="{00000000-0005-0000-0000-000039020000}"/>
    <cellStyle name="_Swap - CCL 15 - Dezembro-09_Resumo" xfId="570" xr:uid="{00000000-0005-0000-0000-00003A020000}"/>
    <cellStyle name="_Swap - CCL 15 - Janeiro-10" xfId="571" xr:uid="{00000000-0005-0000-0000-00003B020000}"/>
    <cellStyle name="_Swap - CCL 15 - Janeiro-10_Extratos " xfId="572" xr:uid="{00000000-0005-0000-0000-00003C020000}"/>
    <cellStyle name="_Swap - CCL 15 - Janeiro-10_Resumo" xfId="573" xr:uid="{00000000-0005-0000-0000-00003D020000}"/>
    <cellStyle name="_Swap - CCL 16 - Dezembro-09" xfId="574" xr:uid="{00000000-0005-0000-0000-00003E020000}"/>
    <cellStyle name="_Swap - CCL 16 - Dezembro-09_Extratos " xfId="575" xr:uid="{00000000-0005-0000-0000-00003F020000}"/>
    <cellStyle name="_Swap - CCL 16 - Dezembro-09_Resumo" xfId="576" xr:uid="{00000000-0005-0000-0000-000040020000}"/>
    <cellStyle name="_Swap - CCL 16 - Novembro-09" xfId="577" xr:uid="{00000000-0005-0000-0000-000041020000}"/>
    <cellStyle name="_Swap - CCL 16 - Novembro-09_Extratos " xfId="578" xr:uid="{00000000-0005-0000-0000-000042020000}"/>
    <cellStyle name="_Swap - CCL 16 - Novembro-09_Resumo" xfId="579" xr:uid="{00000000-0005-0000-0000-000043020000}"/>
    <cellStyle name="_Swap - CCL 17 - Dezembro-09" xfId="580" xr:uid="{00000000-0005-0000-0000-000044020000}"/>
    <cellStyle name="_Swap - CCL 17 - Dezembro-09_Extratos " xfId="581" xr:uid="{00000000-0005-0000-0000-000045020000}"/>
    <cellStyle name="_Swap - CCL 17 - Dezembro-09_Resumo" xfId="582" xr:uid="{00000000-0005-0000-0000-000046020000}"/>
    <cellStyle name="_Swap - CCL 17 - Novembro-09" xfId="583" xr:uid="{00000000-0005-0000-0000-000047020000}"/>
    <cellStyle name="_Swap - CCL 17 - Novembro-09_Extratos " xfId="584" xr:uid="{00000000-0005-0000-0000-000048020000}"/>
    <cellStyle name="_Swap - CCL 17 - Novembro-09_Resumo" xfId="585" xr:uid="{00000000-0005-0000-0000-000049020000}"/>
    <cellStyle name="_Swap - CCL 18 - Dezembro-09" xfId="586" xr:uid="{00000000-0005-0000-0000-00004A020000}"/>
    <cellStyle name="_Swap - CCL 18 - Dezembro-09_Extratos " xfId="587" xr:uid="{00000000-0005-0000-0000-00004B020000}"/>
    <cellStyle name="_Swap - CCL 18 - Dezembro-09_Resumo" xfId="588" xr:uid="{00000000-0005-0000-0000-00004C020000}"/>
    <cellStyle name="_Swap - CCL 18 - Janeiro-10" xfId="589" xr:uid="{00000000-0005-0000-0000-00004D020000}"/>
    <cellStyle name="_Swap - CCL 18 - Janeiro-10_Extratos " xfId="590" xr:uid="{00000000-0005-0000-0000-00004E020000}"/>
    <cellStyle name="_Swap - CCL 18 - Janeiro-10_Resumo" xfId="591" xr:uid="{00000000-0005-0000-0000-00004F020000}"/>
    <cellStyle name="_Swap - CCL 18 - Novembro-09" xfId="592" xr:uid="{00000000-0005-0000-0000-000050020000}"/>
    <cellStyle name="_Swap - CCL 18 - Novembro-09_Extratos " xfId="593" xr:uid="{00000000-0005-0000-0000-000051020000}"/>
    <cellStyle name="_Swap - CCL 18 - Novembro-09_Resumo" xfId="594" xr:uid="{00000000-0005-0000-0000-000052020000}"/>
    <cellStyle name="_Swap - CCL 20 - Janeiro-10" xfId="595" xr:uid="{00000000-0005-0000-0000-000053020000}"/>
    <cellStyle name="_Swap - CCL 20 - Janeiro-10_Extratos " xfId="596" xr:uid="{00000000-0005-0000-0000-000054020000}"/>
    <cellStyle name="_Swap - CCL 20 - Janeiro-10_Resumo" xfId="597" xr:uid="{00000000-0005-0000-0000-000055020000}"/>
    <cellStyle name="_Swap - CCL 21 - Dezembro-09" xfId="598" xr:uid="{00000000-0005-0000-0000-000056020000}"/>
    <cellStyle name="_Swap - CCL 21 - Dezembro-09_Extratos " xfId="599" xr:uid="{00000000-0005-0000-0000-000057020000}"/>
    <cellStyle name="_Swap - CCL 21 - Dezembro-09_Resumo" xfId="600" xr:uid="{00000000-0005-0000-0000-000058020000}"/>
    <cellStyle name="_Swap - CCL 21 - Janeiro-10" xfId="601" xr:uid="{00000000-0005-0000-0000-000059020000}"/>
    <cellStyle name="_Swap - CCL 21 - Janeiro-10_Extratos " xfId="602" xr:uid="{00000000-0005-0000-0000-00005A020000}"/>
    <cellStyle name="_Swap - CCL 21 - Janeiro-10_Resumo" xfId="603" xr:uid="{00000000-0005-0000-0000-00005B020000}"/>
    <cellStyle name="_Swap - CCL 22 - Dezembro-09" xfId="604" xr:uid="{00000000-0005-0000-0000-00005C020000}"/>
    <cellStyle name="_Swap - CCL 22 - Dezembro-09_Extratos " xfId="605" xr:uid="{00000000-0005-0000-0000-00005D020000}"/>
    <cellStyle name="_Swap - CCL 22 - Dezembro-09_Resumo" xfId="606" xr:uid="{00000000-0005-0000-0000-00005E020000}"/>
    <cellStyle name="_Swap - CCL 23 - Dezembro-09" xfId="607" xr:uid="{00000000-0005-0000-0000-00005F020000}"/>
    <cellStyle name="_Swap - CCL 23 - Dezembro-09_Extratos " xfId="608" xr:uid="{00000000-0005-0000-0000-000060020000}"/>
    <cellStyle name="_Swap - CCL 23 - Dezembro-09_Resumo" xfId="609" xr:uid="{00000000-0005-0000-0000-000061020000}"/>
    <cellStyle name="_Swap - CCL 24 - Dezembro-09" xfId="610" xr:uid="{00000000-0005-0000-0000-000062020000}"/>
    <cellStyle name="_Swap - CCL 24 - Dezembro-09_Extratos " xfId="611" xr:uid="{00000000-0005-0000-0000-000063020000}"/>
    <cellStyle name="_Swap - CCL 24 - Dezembro-09_Resumo" xfId="612" xr:uid="{00000000-0005-0000-0000-000064020000}"/>
    <cellStyle name="_Swap - CCL 28 - Dezembro-09" xfId="613" xr:uid="{00000000-0005-0000-0000-000065020000}"/>
    <cellStyle name="_Swap - CCL 28 - Dezembro-09_Extratos " xfId="614" xr:uid="{00000000-0005-0000-0000-000066020000}"/>
    <cellStyle name="_Swap - CCL 28 - Dezembro-09_Resumo" xfId="615" xr:uid="{00000000-0005-0000-0000-000067020000}"/>
    <cellStyle name="_Swap - CCL 29 - Dezembro-09" xfId="616" xr:uid="{00000000-0005-0000-0000-000068020000}"/>
    <cellStyle name="_Swap - CCL 29 - Dezembro-09_Extratos " xfId="617" xr:uid="{00000000-0005-0000-0000-000069020000}"/>
    <cellStyle name="_Swap - CCL 29 - Dezembro-09_Resumo" xfId="618" xr:uid="{00000000-0005-0000-0000-00006A020000}"/>
    <cellStyle name="_Swap - CCL 30 - Novembro-09" xfId="619" xr:uid="{00000000-0005-0000-0000-00006B020000}"/>
    <cellStyle name="_Swap - CCL 30 - Novembro-09_Extratos " xfId="620" xr:uid="{00000000-0005-0000-0000-00006C020000}"/>
    <cellStyle name="_Swap - CCL 30 - Novembro-09_Resumo" xfId="621" xr:uid="{00000000-0005-0000-0000-00006D020000}"/>
    <cellStyle name="_Swap-Standard 14-Janeiro-10" xfId="622" xr:uid="{00000000-0005-0000-0000-00006E020000}"/>
    <cellStyle name="_Swap-Standard 14-Janeiro-10_Extratos " xfId="623" xr:uid="{00000000-0005-0000-0000-00006F020000}"/>
    <cellStyle name="_Swap-Standard 14-Janeiro-10_Resumo" xfId="624" xr:uid="{00000000-0005-0000-0000-000070020000}"/>
    <cellStyle name="_Tabela Consolidação v9" xfId="625" xr:uid="{00000000-0005-0000-0000-000071020000}"/>
    <cellStyle name="_Tabela Consolidação v9 2" xfId="626" xr:uid="{00000000-0005-0000-0000-000072020000}"/>
    <cellStyle name="_Tabela Consolidação v9_3-Balanço" xfId="627" xr:uid="{00000000-0005-0000-0000-000073020000}"/>
    <cellStyle name="_Tabela Consolidação v9_Balanço" xfId="628" xr:uid="{00000000-0005-0000-0000-000074020000}"/>
    <cellStyle name="_Tabela Consolidação v9_BP - Raízen Combustíveis" xfId="629" xr:uid="{00000000-0005-0000-0000-000075020000}"/>
    <cellStyle name="_Tabela Consolidação v9_BP - Raízen Energia" xfId="630" xr:uid="{00000000-0005-0000-0000-000076020000}"/>
    <cellStyle name="_Tabela Consolidação v9_DFC por Negócio" xfId="631" xr:uid="{00000000-0005-0000-0000-000077020000}"/>
    <cellStyle name="_Tabela Consolidação v9_DRE Resumo" xfId="632" xr:uid="{00000000-0005-0000-0000-000078020000}"/>
    <cellStyle name="_Tabela Consolidação v9_IR Diferido" xfId="633" xr:uid="{00000000-0005-0000-0000-000079020000}"/>
    <cellStyle name="_Tabela Consolidação v9_Métricas Op. e Finan. (PT)" xfId="634" xr:uid="{00000000-0005-0000-0000-00007A020000}"/>
    <cellStyle name="_Tabela Consolidação v9_Other CLE" xfId="635" xr:uid="{00000000-0005-0000-0000-00007B020000}"/>
    <cellStyle name="_Tabela Consolidação v9_P&amp;L Raízen Combs" xfId="636" xr:uid="{00000000-0005-0000-0000-00007C020000}"/>
    <cellStyle name="_Tabela Consolidação v9_Plan1" xfId="637" xr:uid="{00000000-0005-0000-0000-00007D020000}"/>
    <cellStyle name="_Tabela Consolidação v9_Plan1 2" xfId="638" xr:uid="{00000000-0005-0000-0000-00007E020000}"/>
    <cellStyle name="_Tabela Consolidação v9_Plan1_3-Balanço" xfId="639" xr:uid="{00000000-0005-0000-0000-00007F020000}"/>
    <cellStyle name="_Tabela Consolidação v9_Plan1_Balanço" xfId="640" xr:uid="{00000000-0005-0000-0000-000080020000}"/>
    <cellStyle name="_Tabela Consolidação v9_Plan1_BP - Raízen Combustíveis" xfId="641" xr:uid="{00000000-0005-0000-0000-000081020000}"/>
    <cellStyle name="_Tabela Consolidação v9_Plan1_BP - Raízen Energia" xfId="642" xr:uid="{00000000-0005-0000-0000-000082020000}"/>
    <cellStyle name="_Tabela Consolidação v9_Plan1_DFC por Negócio" xfId="643" xr:uid="{00000000-0005-0000-0000-000083020000}"/>
    <cellStyle name="_Tabela Consolidação v9_Plan1_DRE Resumo" xfId="644" xr:uid="{00000000-0005-0000-0000-000084020000}"/>
    <cellStyle name="_Tabela Consolidação v9_Plan1_IR Diferido" xfId="645" xr:uid="{00000000-0005-0000-0000-000085020000}"/>
    <cellStyle name="_Tabela Consolidação v9_Plan1_Métricas Op. e Finan. (PT)" xfId="646" xr:uid="{00000000-0005-0000-0000-000086020000}"/>
    <cellStyle name="_Tabela Consolidação v9_Plan1_Other CLE" xfId="647" xr:uid="{00000000-0005-0000-0000-000087020000}"/>
    <cellStyle name="_Tabela Consolidação v9_Plan1_P&amp;L Raízen Combs" xfId="648" xr:uid="{00000000-0005-0000-0000-000088020000}"/>
    <cellStyle name="_Tabela Consolidação v9_Plan1_Raízen Comb (PT)" xfId="649" xr:uid="{00000000-0005-0000-0000-000089020000}"/>
    <cellStyle name="_Tabela Consolidação v9_Plan1_Sheet1" xfId="650" xr:uid="{00000000-0005-0000-0000-00008A020000}"/>
    <cellStyle name="_Tabela Consolidação v9_Raízen Comb (PT)" xfId="651" xr:uid="{00000000-0005-0000-0000-00008B020000}"/>
    <cellStyle name="_Tabela Consolidação v9_Sheet1" xfId="652" xr:uid="{00000000-0005-0000-0000-00008C020000}"/>
    <cellStyle name="_Tanques 25102007s" xfId="653" xr:uid="{00000000-0005-0000-0000-00008D020000}"/>
    <cellStyle name="_Template - Tax Timing Shell 2010 2" xfId="654" xr:uid="{00000000-0005-0000-0000-00008E020000}"/>
    <cellStyle name="_Template - Tax Timing Shell 2010 2_Template - Tax Timing Shell 2010" xfId="655" xr:uid="{00000000-0005-0000-0000-00008F020000}"/>
    <cellStyle name="_Template - Tax Timing Shell 2010 2_Template - Tax Timing Shell 20104" xfId="656" xr:uid="{00000000-0005-0000-0000-000090020000}"/>
    <cellStyle name="_x005f_x0002_" xfId="657" xr:uid="{00000000-0005-0000-0000-000091020000}"/>
    <cellStyle name="_x005f_x0002_ 2" xfId="658" xr:uid="{00000000-0005-0000-0000-000092020000}"/>
    <cellStyle name="_x005f_x005f_x005f_x005f_x005f_x005f_x005f_x0002_" xfId="659" xr:uid="{00000000-0005-0000-0000-000093020000}"/>
    <cellStyle name="_x005f_x005f_x005f_x005f_x005f_x005f_x005f_x0002_ 2" xfId="660" xr:uid="{00000000-0005-0000-0000-000094020000}"/>
    <cellStyle name="_x005f_x005f_x005f_x005f_x005f_x005f_x005f_x0002_ 2 2" xfId="661" xr:uid="{00000000-0005-0000-0000-000095020000}"/>
    <cellStyle name="_x005f_x005f_x005f_x005f_x005f_x005f_x005f_x0002_ 3" xfId="662" xr:uid="{00000000-0005-0000-0000-000096020000}"/>
    <cellStyle name="_x005f_x005f_x005f_x005f_x005f_x005f_x005f_x005f_x005f_x005f_x005f_x005f_x005f_x005f_x005f_x005f_x005f_x005f_x005f_x005f_x005f_x005f_x005f_x005f_x005f_x005f_x005f_x005f_x005f_x005f_x005f_x0002_" xfId="663" xr:uid="{00000000-0005-0000-0000-000097020000}"/>
    <cellStyle name="_x005f_x005f_x005f_x005f_x005f_x005f_x005f_x005f_x005f_x005f_x005f_x005f_x005f_x005f_x005f_x005f_x005f_x005f_x005f_x005f_x005f_x005f_x005f_x005f_x005f_x005f_x005f_x005f_x005f_x005f_x005f_x0002_ 2" xfId="664" xr:uid="{00000000-0005-0000-0000-000098020000}"/>
    <cellStyle name="£ BP" xfId="665" xr:uid="{00000000-0005-0000-0000-000099020000}"/>
    <cellStyle name="£ BP 2" xfId="666" xr:uid="{00000000-0005-0000-0000-00009A020000}"/>
    <cellStyle name="£ BP 2 2" xfId="667" xr:uid="{00000000-0005-0000-0000-00009B020000}"/>
    <cellStyle name="£ BP 2 2 2" xfId="668" xr:uid="{00000000-0005-0000-0000-00009C020000}"/>
    <cellStyle name="£ BP 2 2 2 2" xfId="669" xr:uid="{00000000-0005-0000-0000-00009D020000}"/>
    <cellStyle name="£ BP 2 2 2 3" xfId="670" xr:uid="{00000000-0005-0000-0000-00009E020000}"/>
    <cellStyle name="£ BP 2 2 2 4" xfId="671" xr:uid="{00000000-0005-0000-0000-00009F020000}"/>
    <cellStyle name="£ BP 2 2 3" xfId="672" xr:uid="{00000000-0005-0000-0000-0000A0020000}"/>
    <cellStyle name="£ BP 2 2 4" xfId="673" xr:uid="{00000000-0005-0000-0000-0000A1020000}"/>
    <cellStyle name="£ BP 2 2 5" xfId="674" xr:uid="{00000000-0005-0000-0000-0000A2020000}"/>
    <cellStyle name="£ BP 2 3" xfId="675" xr:uid="{00000000-0005-0000-0000-0000A3020000}"/>
    <cellStyle name="£ BP 2 4" xfId="676" xr:uid="{00000000-0005-0000-0000-0000A4020000}"/>
    <cellStyle name="£ BP 2 5" xfId="677" xr:uid="{00000000-0005-0000-0000-0000A5020000}"/>
    <cellStyle name="£ BP 2_BP - Raízen Combustíveis" xfId="678" xr:uid="{00000000-0005-0000-0000-0000A6020000}"/>
    <cellStyle name="£ BP 3" xfId="679" xr:uid="{00000000-0005-0000-0000-0000A7020000}"/>
    <cellStyle name="£ BP 4" xfId="680" xr:uid="{00000000-0005-0000-0000-0000A8020000}"/>
    <cellStyle name="£ BP 5" xfId="681" xr:uid="{00000000-0005-0000-0000-0000A9020000}"/>
    <cellStyle name="£ BP 6" xfId="682" xr:uid="{00000000-0005-0000-0000-0000AA020000}"/>
    <cellStyle name="£ BP_13-Endividamento" xfId="683" xr:uid="{00000000-0005-0000-0000-0000AB020000}"/>
    <cellStyle name="¥ JY" xfId="684" xr:uid="{00000000-0005-0000-0000-0000AC020000}"/>
    <cellStyle name="¥ JY 2" xfId="685" xr:uid="{00000000-0005-0000-0000-0000AD020000}"/>
    <cellStyle name="¥ JY 2 2" xfId="686" xr:uid="{00000000-0005-0000-0000-0000AE020000}"/>
    <cellStyle name="¥ JY 2 2 2" xfId="687" xr:uid="{00000000-0005-0000-0000-0000AF020000}"/>
    <cellStyle name="¥ JY 2 2 2 2" xfId="688" xr:uid="{00000000-0005-0000-0000-0000B0020000}"/>
    <cellStyle name="¥ JY 2 2 2 3" xfId="689" xr:uid="{00000000-0005-0000-0000-0000B1020000}"/>
    <cellStyle name="¥ JY 2 2 2 4" xfId="690" xr:uid="{00000000-0005-0000-0000-0000B2020000}"/>
    <cellStyle name="¥ JY 2 2 3" xfId="691" xr:uid="{00000000-0005-0000-0000-0000B3020000}"/>
    <cellStyle name="¥ JY 2 2 4" xfId="692" xr:uid="{00000000-0005-0000-0000-0000B4020000}"/>
    <cellStyle name="¥ JY 2 2 5" xfId="693" xr:uid="{00000000-0005-0000-0000-0000B5020000}"/>
    <cellStyle name="¥ JY 2 3" xfId="694" xr:uid="{00000000-0005-0000-0000-0000B6020000}"/>
    <cellStyle name="¥ JY 2 4" xfId="695" xr:uid="{00000000-0005-0000-0000-0000B7020000}"/>
    <cellStyle name="¥ JY 2 5" xfId="696" xr:uid="{00000000-0005-0000-0000-0000B8020000}"/>
    <cellStyle name="¥ JY 2_BP - Raízen Combustíveis" xfId="697" xr:uid="{00000000-0005-0000-0000-0000B9020000}"/>
    <cellStyle name="¥ JY 3" xfId="698" xr:uid="{00000000-0005-0000-0000-0000BA020000}"/>
    <cellStyle name="¥ JY 4" xfId="699" xr:uid="{00000000-0005-0000-0000-0000BB020000}"/>
    <cellStyle name="¥ JY 5" xfId="700" xr:uid="{00000000-0005-0000-0000-0000BC020000}"/>
    <cellStyle name="¥ JY 6" xfId="701" xr:uid="{00000000-0005-0000-0000-0000BD020000}"/>
    <cellStyle name="¥ JY_13-Endividamento" xfId="702" xr:uid="{00000000-0005-0000-0000-0000BE020000}"/>
    <cellStyle name="+/-" xfId="703" xr:uid="{00000000-0005-0000-0000-0000BF020000}"/>
    <cellStyle name="1o.nível" xfId="704" xr:uid="{00000000-0005-0000-0000-0000C0020000}"/>
    <cellStyle name="20% - Accent1 10" xfId="705" xr:uid="{00000000-0005-0000-0000-0000C1020000}"/>
    <cellStyle name="20% - Accent1 11" xfId="706" xr:uid="{00000000-0005-0000-0000-0000C2020000}"/>
    <cellStyle name="20% - Accent1 12" xfId="707" xr:uid="{00000000-0005-0000-0000-0000C3020000}"/>
    <cellStyle name="20% - Accent1 13" xfId="708" xr:uid="{00000000-0005-0000-0000-0000C4020000}"/>
    <cellStyle name="20% - Accent1 14" xfId="709" xr:uid="{00000000-0005-0000-0000-0000C5020000}"/>
    <cellStyle name="20% - Accent1 15" xfId="710" xr:uid="{00000000-0005-0000-0000-0000C6020000}"/>
    <cellStyle name="20% - Accent1 16" xfId="711" xr:uid="{00000000-0005-0000-0000-0000C7020000}"/>
    <cellStyle name="20% - Accent1 17" xfId="712" xr:uid="{00000000-0005-0000-0000-0000C8020000}"/>
    <cellStyle name="20% - Accent1 18" xfId="713" xr:uid="{00000000-0005-0000-0000-0000C9020000}"/>
    <cellStyle name="20% - Accent1 19" xfId="714" xr:uid="{00000000-0005-0000-0000-0000CA020000}"/>
    <cellStyle name="20% - Accent1 2" xfId="715" xr:uid="{00000000-0005-0000-0000-0000CB020000}"/>
    <cellStyle name="20% - Accent1 2 10" xfId="716" xr:uid="{00000000-0005-0000-0000-0000CC020000}"/>
    <cellStyle name="20% - Accent1 2 11" xfId="717" xr:uid="{00000000-0005-0000-0000-0000CD020000}"/>
    <cellStyle name="20% - Accent1 2 11 2" xfId="718" xr:uid="{00000000-0005-0000-0000-0000CE020000}"/>
    <cellStyle name="20% - Accent1 2 12" xfId="719" xr:uid="{00000000-0005-0000-0000-0000CF020000}"/>
    <cellStyle name="20% - Accent1 2 12 2" xfId="720" xr:uid="{00000000-0005-0000-0000-0000D0020000}"/>
    <cellStyle name="20% - Accent1 2 12_COSAN SA - IFRS" xfId="31969" xr:uid="{00000000-0005-0000-0000-0000E17C0000}"/>
    <cellStyle name="20% - Accent1 2 13" xfId="721" xr:uid="{00000000-0005-0000-0000-0000D1020000}"/>
    <cellStyle name="20% - Accent1 2 14" xfId="722" xr:uid="{00000000-0005-0000-0000-0000D2020000}"/>
    <cellStyle name="20% - Accent1 2 15" xfId="723" xr:uid="{00000000-0005-0000-0000-0000D3020000}"/>
    <cellStyle name="20% - Accent1 2 2" xfId="724" xr:uid="{00000000-0005-0000-0000-0000D4020000}"/>
    <cellStyle name="20% - Accent1 2 2 2" xfId="725" xr:uid="{00000000-0005-0000-0000-0000D5020000}"/>
    <cellStyle name="20% - Accent1 2 2 3" xfId="726" xr:uid="{00000000-0005-0000-0000-0000D6020000}"/>
    <cellStyle name="20% - Accent1 2 2 4" xfId="727" xr:uid="{00000000-0005-0000-0000-0000D7020000}"/>
    <cellStyle name="20% - Accent1 2 2 5" xfId="728" xr:uid="{00000000-0005-0000-0000-0000D8020000}"/>
    <cellStyle name="20% - Accent1 2 2 5 2" xfId="729" xr:uid="{00000000-0005-0000-0000-0000D9020000}"/>
    <cellStyle name="20% - Accent1 2 2 6" xfId="730" xr:uid="{00000000-0005-0000-0000-0000DA020000}"/>
    <cellStyle name="20% - Accent1 2 2_IR Diferido" xfId="731" xr:uid="{00000000-0005-0000-0000-0000DB020000}"/>
    <cellStyle name="20% - Accent1 2 3" xfId="732" xr:uid="{00000000-0005-0000-0000-0000DC020000}"/>
    <cellStyle name="20% - Accent1 2 3 2" xfId="733" xr:uid="{00000000-0005-0000-0000-0000DD020000}"/>
    <cellStyle name="20% - Accent1 2 3 3" xfId="734" xr:uid="{00000000-0005-0000-0000-0000DE020000}"/>
    <cellStyle name="20% - Accent1 2 3 4" xfId="735" xr:uid="{00000000-0005-0000-0000-0000DF020000}"/>
    <cellStyle name="20% - Accent1 2 3_IR Diferido" xfId="736" xr:uid="{00000000-0005-0000-0000-0000E0020000}"/>
    <cellStyle name="20% - Accent1 2 4" xfId="737" xr:uid="{00000000-0005-0000-0000-0000E1020000}"/>
    <cellStyle name="20% - Accent1 2 4 2" xfId="738" xr:uid="{00000000-0005-0000-0000-0000E2020000}"/>
    <cellStyle name="20% - Accent1 2 4 3" xfId="739" xr:uid="{00000000-0005-0000-0000-0000E3020000}"/>
    <cellStyle name="20% - Accent1 2 4 4" xfId="740" xr:uid="{00000000-0005-0000-0000-0000E4020000}"/>
    <cellStyle name="20% - Accent1 2 5" xfId="741" xr:uid="{00000000-0005-0000-0000-0000E5020000}"/>
    <cellStyle name="20% - Accent1 2 5 2" xfId="742" xr:uid="{00000000-0005-0000-0000-0000E6020000}"/>
    <cellStyle name="20% - Accent1 2 5 3" xfId="743" xr:uid="{00000000-0005-0000-0000-0000E7020000}"/>
    <cellStyle name="20% - Accent1 2 5 4" xfId="744" xr:uid="{00000000-0005-0000-0000-0000E8020000}"/>
    <cellStyle name="20% - Accent1 2 6" xfId="745" xr:uid="{00000000-0005-0000-0000-0000E9020000}"/>
    <cellStyle name="20% - Accent1 2 7" xfId="746" xr:uid="{00000000-0005-0000-0000-0000EA020000}"/>
    <cellStyle name="20% - Accent1 2 8" xfId="747" xr:uid="{00000000-0005-0000-0000-0000EB020000}"/>
    <cellStyle name="20% - Accent1 2 9" xfId="748" xr:uid="{00000000-0005-0000-0000-0000EC020000}"/>
    <cellStyle name="20% - Accent1 2_13-Endividamento" xfId="749" xr:uid="{00000000-0005-0000-0000-0000ED020000}"/>
    <cellStyle name="20% - Accent1 20" xfId="750" xr:uid="{00000000-0005-0000-0000-0000EE020000}"/>
    <cellStyle name="20% - Accent1 20 2" xfId="751" xr:uid="{00000000-0005-0000-0000-0000EF020000}"/>
    <cellStyle name="20% - Accent1 21" xfId="752" xr:uid="{00000000-0005-0000-0000-0000F0020000}"/>
    <cellStyle name="20% - Accent1 21 2" xfId="753" xr:uid="{00000000-0005-0000-0000-0000F1020000}"/>
    <cellStyle name="20% - Accent1 21_COSAN SA - IFRS" xfId="31970" xr:uid="{00000000-0005-0000-0000-0000E27C0000}"/>
    <cellStyle name="20% - Accent1 22" xfId="754" xr:uid="{00000000-0005-0000-0000-0000F2020000}"/>
    <cellStyle name="20% - Accent1 23" xfId="755" xr:uid="{00000000-0005-0000-0000-0000F3020000}"/>
    <cellStyle name="20% - Accent1 24" xfId="756" xr:uid="{00000000-0005-0000-0000-0000F4020000}"/>
    <cellStyle name="20% - Accent1 25" xfId="757" xr:uid="{00000000-0005-0000-0000-0000F5020000}"/>
    <cellStyle name="20% - Accent1 3" xfId="758" xr:uid="{00000000-0005-0000-0000-0000F6020000}"/>
    <cellStyle name="20% - Accent1 3 10" xfId="759" xr:uid="{00000000-0005-0000-0000-0000F7020000}"/>
    <cellStyle name="20% - Accent1 3 10 2" xfId="760" xr:uid="{00000000-0005-0000-0000-0000F8020000}"/>
    <cellStyle name="20% - Accent1 3 11" xfId="761" xr:uid="{00000000-0005-0000-0000-0000F9020000}"/>
    <cellStyle name="20% - Accent1 3 12" xfId="762" xr:uid="{00000000-0005-0000-0000-0000FA020000}"/>
    <cellStyle name="20% - Accent1 3 13" xfId="763" xr:uid="{00000000-0005-0000-0000-0000FB020000}"/>
    <cellStyle name="20% - Accent1 3 14" xfId="764" xr:uid="{00000000-0005-0000-0000-0000FC020000}"/>
    <cellStyle name="20% - Accent1 3 2" xfId="765" xr:uid="{00000000-0005-0000-0000-0000FD020000}"/>
    <cellStyle name="20% - Accent1 3 2 2" xfId="766" xr:uid="{00000000-0005-0000-0000-0000FE020000}"/>
    <cellStyle name="20% - Accent1 3 2 3" xfId="767" xr:uid="{00000000-0005-0000-0000-0000FF020000}"/>
    <cellStyle name="20% - Accent1 3 2 4" xfId="768" xr:uid="{00000000-0005-0000-0000-000000030000}"/>
    <cellStyle name="20% - Accent1 3 2 5" xfId="769" xr:uid="{00000000-0005-0000-0000-000001030000}"/>
    <cellStyle name="20% - Accent1 3 2 6" xfId="770" xr:uid="{00000000-0005-0000-0000-000002030000}"/>
    <cellStyle name="20% - Accent1 3 2 7" xfId="771" xr:uid="{00000000-0005-0000-0000-000003030000}"/>
    <cellStyle name="20% - Accent1 3 2_Display" xfId="772" xr:uid="{00000000-0005-0000-0000-000004030000}"/>
    <cellStyle name="20% - Accent1 3 3" xfId="773" xr:uid="{00000000-0005-0000-0000-000005030000}"/>
    <cellStyle name="20% - Accent1 3 3 2" xfId="774" xr:uid="{00000000-0005-0000-0000-000006030000}"/>
    <cellStyle name="20% - Accent1 3 3 3" xfId="775" xr:uid="{00000000-0005-0000-0000-000007030000}"/>
    <cellStyle name="20% - Accent1 3 3 4" xfId="776" xr:uid="{00000000-0005-0000-0000-000008030000}"/>
    <cellStyle name="20% - Accent1 3 4" xfId="777" xr:uid="{00000000-0005-0000-0000-000009030000}"/>
    <cellStyle name="20% - Accent1 3 4 2" xfId="778" xr:uid="{00000000-0005-0000-0000-00000A030000}"/>
    <cellStyle name="20% - Accent1 3 4 3" xfId="779" xr:uid="{00000000-0005-0000-0000-00000B030000}"/>
    <cellStyle name="20% - Accent1 3 4 4" xfId="780" xr:uid="{00000000-0005-0000-0000-00000C030000}"/>
    <cellStyle name="20% - Accent1 3 5" xfId="781" xr:uid="{00000000-0005-0000-0000-00000D030000}"/>
    <cellStyle name="20% - Accent1 3 5 2" xfId="782" xr:uid="{00000000-0005-0000-0000-00000E030000}"/>
    <cellStyle name="20% - Accent1 3 5 3" xfId="783" xr:uid="{00000000-0005-0000-0000-00000F030000}"/>
    <cellStyle name="20% - Accent1 3 5 4" xfId="784" xr:uid="{00000000-0005-0000-0000-000010030000}"/>
    <cellStyle name="20% - Accent1 3 6" xfId="785" xr:uid="{00000000-0005-0000-0000-000011030000}"/>
    <cellStyle name="20% - Accent1 3 7" xfId="786" xr:uid="{00000000-0005-0000-0000-000012030000}"/>
    <cellStyle name="20% - Accent1 3 8" xfId="787" xr:uid="{00000000-0005-0000-0000-000013030000}"/>
    <cellStyle name="20% - Accent1 3 9" xfId="788" xr:uid="{00000000-0005-0000-0000-000014030000}"/>
    <cellStyle name="20% - Accent1 4" xfId="789" xr:uid="{00000000-0005-0000-0000-000015030000}"/>
    <cellStyle name="20% - Accent1 4 2" xfId="790" xr:uid="{00000000-0005-0000-0000-000016030000}"/>
    <cellStyle name="20% - Accent1 4_IR Diferido" xfId="791" xr:uid="{00000000-0005-0000-0000-000017030000}"/>
    <cellStyle name="20% - Accent1 5" xfId="792" xr:uid="{00000000-0005-0000-0000-000018030000}"/>
    <cellStyle name="20% - Accent1 5 2" xfId="793" xr:uid="{00000000-0005-0000-0000-000019030000}"/>
    <cellStyle name="20% - Accent1 5_IR Diferido" xfId="794" xr:uid="{00000000-0005-0000-0000-00001A030000}"/>
    <cellStyle name="20% - Accent1 6" xfId="795" xr:uid="{00000000-0005-0000-0000-00001B030000}"/>
    <cellStyle name="20% - Accent1 7" xfId="796" xr:uid="{00000000-0005-0000-0000-00001C030000}"/>
    <cellStyle name="20% - Accent1 8" xfId="797" xr:uid="{00000000-0005-0000-0000-00001D030000}"/>
    <cellStyle name="20% - Accent1 9" xfId="798" xr:uid="{00000000-0005-0000-0000-00001E030000}"/>
    <cellStyle name="20% - Accent2 10" xfId="799" xr:uid="{00000000-0005-0000-0000-00001F030000}"/>
    <cellStyle name="20% - Accent2 11" xfId="800" xr:uid="{00000000-0005-0000-0000-000020030000}"/>
    <cellStyle name="20% - Accent2 12" xfId="801" xr:uid="{00000000-0005-0000-0000-000021030000}"/>
    <cellStyle name="20% - Accent2 13" xfId="802" xr:uid="{00000000-0005-0000-0000-000022030000}"/>
    <cellStyle name="20% - Accent2 14" xfId="803" xr:uid="{00000000-0005-0000-0000-000023030000}"/>
    <cellStyle name="20% - Accent2 15" xfId="804" xr:uid="{00000000-0005-0000-0000-000024030000}"/>
    <cellStyle name="20% - Accent2 16" xfId="805" xr:uid="{00000000-0005-0000-0000-000025030000}"/>
    <cellStyle name="20% - Accent2 17" xfId="806" xr:uid="{00000000-0005-0000-0000-000026030000}"/>
    <cellStyle name="20% - Accent2 18" xfId="807" xr:uid="{00000000-0005-0000-0000-000027030000}"/>
    <cellStyle name="20% - Accent2 19" xfId="808" xr:uid="{00000000-0005-0000-0000-000028030000}"/>
    <cellStyle name="20% - Accent2 2" xfId="809" xr:uid="{00000000-0005-0000-0000-000029030000}"/>
    <cellStyle name="20% - Accent2 2 10" xfId="810" xr:uid="{00000000-0005-0000-0000-00002A030000}"/>
    <cellStyle name="20% - Accent2 2 11" xfId="811" xr:uid="{00000000-0005-0000-0000-00002B030000}"/>
    <cellStyle name="20% - Accent2 2 11 2" xfId="812" xr:uid="{00000000-0005-0000-0000-00002C030000}"/>
    <cellStyle name="20% - Accent2 2 12" xfId="813" xr:uid="{00000000-0005-0000-0000-00002D030000}"/>
    <cellStyle name="20% - Accent2 2 12 2" xfId="814" xr:uid="{00000000-0005-0000-0000-00002E030000}"/>
    <cellStyle name="20% - Accent2 2 12_COSAN SA - IFRS" xfId="31971" xr:uid="{00000000-0005-0000-0000-0000E37C0000}"/>
    <cellStyle name="20% - Accent2 2 13" xfId="815" xr:uid="{00000000-0005-0000-0000-00002F030000}"/>
    <cellStyle name="20% - Accent2 2 14" xfId="816" xr:uid="{00000000-0005-0000-0000-000030030000}"/>
    <cellStyle name="20% - Accent2 2 15" xfId="817" xr:uid="{00000000-0005-0000-0000-000031030000}"/>
    <cellStyle name="20% - Accent2 2 2" xfId="818" xr:uid="{00000000-0005-0000-0000-000032030000}"/>
    <cellStyle name="20% - Accent2 2 2 2" xfId="819" xr:uid="{00000000-0005-0000-0000-000033030000}"/>
    <cellStyle name="20% - Accent2 2 2 3" xfId="820" xr:uid="{00000000-0005-0000-0000-000034030000}"/>
    <cellStyle name="20% - Accent2 2 2 4" xfId="821" xr:uid="{00000000-0005-0000-0000-000035030000}"/>
    <cellStyle name="20% - Accent2 2 2 5" xfId="822" xr:uid="{00000000-0005-0000-0000-000036030000}"/>
    <cellStyle name="20% - Accent2 2 2 5 2" xfId="823" xr:uid="{00000000-0005-0000-0000-000037030000}"/>
    <cellStyle name="20% - Accent2 2 2 6" xfId="824" xr:uid="{00000000-0005-0000-0000-000038030000}"/>
    <cellStyle name="20% - Accent2 2 2_IR Diferido" xfId="825" xr:uid="{00000000-0005-0000-0000-000039030000}"/>
    <cellStyle name="20% - Accent2 2 3" xfId="826" xr:uid="{00000000-0005-0000-0000-00003A030000}"/>
    <cellStyle name="20% - Accent2 2 3 2" xfId="827" xr:uid="{00000000-0005-0000-0000-00003B030000}"/>
    <cellStyle name="20% - Accent2 2 3 3" xfId="828" xr:uid="{00000000-0005-0000-0000-00003C030000}"/>
    <cellStyle name="20% - Accent2 2 3 4" xfId="829" xr:uid="{00000000-0005-0000-0000-00003D030000}"/>
    <cellStyle name="20% - Accent2 2 3_IR Diferido" xfId="830" xr:uid="{00000000-0005-0000-0000-00003E030000}"/>
    <cellStyle name="20% - Accent2 2 4" xfId="831" xr:uid="{00000000-0005-0000-0000-00003F030000}"/>
    <cellStyle name="20% - Accent2 2 4 2" xfId="832" xr:uid="{00000000-0005-0000-0000-000040030000}"/>
    <cellStyle name="20% - Accent2 2 4 3" xfId="833" xr:uid="{00000000-0005-0000-0000-000041030000}"/>
    <cellStyle name="20% - Accent2 2 4 4" xfId="834" xr:uid="{00000000-0005-0000-0000-000042030000}"/>
    <cellStyle name="20% - Accent2 2 5" xfId="835" xr:uid="{00000000-0005-0000-0000-000043030000}"/>
    <cellStyle name="20% - Accent2 2 5 2" xfId="836" xr:uid="{00000000-0005-0000-0000-000044030000}"/>
    <cellStyle name="20% - Accent2 2 5 3" xfId="837" xr:uid="{00000000-0005-0000-0000-000045030000}"/>
    <cellStyle name="20% - Accent2 2 5 4" xfId="838" xr:uid="{00000000-0005-0000-0000-000046030000}"/>
    <cellStyle name="20% - Accent2 2 6" xfId="839" xr:uid="{00000000-0005-0000-0000-000047030000}"/>
    <cellStyle name="20% - Accent2 2 7" xfId="840" xr:uid="{00000000-0005-0000-0000-000048030000}"/>
    <cellStyle name="20% - Accent2 2 8" xfId="841" xr:uid="{00000000-0005-0000-0000-000049030000}"/>
    <cellStyle name="20% - Accent2 2 9" xfId="842" xr:uid="{00000000-0005-0000-0000-00004A030000}"/>
    <cellStyle name="20% - Accent2 2_13-Endividamento" xfId="843" xr:uid="{00000000-0005-0000-0000-00004B030000}"/>
    <cellStyle name="20% - Accent2 20" xfId="844" xr:uid="{00000000-0005-0000-0000-00004C030000}"/>
    <cellStyle name="20% - Accent2 20 2" xfId="845" xr:uid="{00000000-0005-0000-0000-00004D030000}"/>
    <cellStyle name="20% - Accent2 21" xfId="846" xr:uid="{00000000-0005-0000-0000-00004E030000}"/>
    <cellStyle name="20% - Accent2 21 2" xfId="847" xr:uid="{00000000-0005-0000-0000-00004F030000}"/>
    <cellStyle name="20% - Accent2 21_COSAN SA - IFRS" xfId="31972" xr:uid="{00000000-0005-0000-0000-0000E47C0000}"/>
    <cellStyle name="20% - Accent2 22" xfId="848" xr:uid="{00000000-0005-0000-0000-000050030000}"/>
    <cellStyle name="20% - Accent2 23" xfId="849" xr:uid="{00000000-0005-0000-0000-000051030000}"/>
    <cellStyle name="20% - Accent2 24" xfId="850" xr:uid="{00000000-0005-0000-0000-000052030000}"/>
    <cellStyle name="20% - Accent2 25" xfId="851" xr:uid="{00000000-0005-0000-0000-000053030000}"/>
    <cellStyle name="20% - Accent2 3" xfId="852" xr:uid="{00000000-0005-0000-0000-000054030000}"/>
    <cellStyle name="20% - Accent2 3 10" xfId="853" xr:uid="{00000000-0005-0000-0000-000055030000}"/>
    <cellStyle name="20% - Accent2 3 10 2" xfId="854" xr:uid="{00000000-0005-0000-0000-000056030000}"/>
    <cellStyle name="20% - Accent2 3 11" xfId="855" xr:uid="{00000000-0005-0000-0000-000057030000}"/>
    <cellStyle name="20% - Accent2 3 12" xfId="856" xr:uid="{00000000-0005-0000-0000-000058030000}"/>
    <cellStyle name="20% - Accent2 3 13" xfId="857" xr:uid="{00000000-0005-0000-0000-000059030000}"/>
    <cellStyle name="20% - Accent2 3 14" xfId="858" xr:uid="{00000000-0005-0000-0000-00005A030000}"/>
    <cellStyle name="20% - Accent2 3 2" xfId="859" xr:uid="{00000000-0005-0000-0000-00005B030000}"/>
    <cellStyle name="20% - Accent2 3 2 2" xfId="860" xr:uid="{00000000-0005-0000-0000-00005C030000}"/>
    <cellStyle name="20% - Accent2 3 2 3" xfId="861" xr:uid="{00000000-0005-0000-0000-00005D030000}"/>
    <cellStyle name="20% - Accent2 3 2 4" xfId="862" xr:uid="{00000000-0005-0000-0000-00005E030000}"/>
    <cellStyle name="20% - Accent2 3 2 5" xfId="863" xr:uid="{00000000-0005-0000-0000-00005F030000}"/>
    <cellStyle name="20% - Accent2 3 2 6" xfId="864" xr:uid="{00000000-0005-0000-0000-000060030000}"/>
    <cellStyle name="20% - Accent2 3 2 7" xfId="865" xr:uid="{00000000-0005-0000-0000-000061030000}"/>
    <cellStyle name="20% - Accent2 3 2_Display" xfId="866" xr:uid="{00000000-0005-0000-0000-000062030000}"/>
    <cellStyle name="20% - Accent2 3 3" xfId="867" xr:uid="{00000000-0005-0000-0000-000063030000}"/>
    <cellStyle name="20% - Accent2 3 3 2" xfId="868" xr:uid="{00000000-0005-0000-0000-000064030000}"/>
    <cellStyle name="20% - Accent2 3 3 3" xfId="869" xr:uid="{00000000-0005-0000-0000-000065030000}"/>
    <cellStyle name="20% - Accent2 3 3 4" xfId="870" xr:uid="{00000000-0005-0000-0000-000066030000}"/>
    <cellStyle name="20% - Accent2 3 4" xfId="871" xr:uid="{00000000-0005-0000-0000-000067030000}"/>
    <cellStyle name="20% - Accent2 3 4 2" xfId="872" xr:uid="{00000000-0005-0000-0000-000068030000}"/>
    <cellStyle name="20% - Accent2 3 4 3" xfId="873" xr:uid="{00000000-0005-0000-0000-000069030000}"/>
    <cellStyle name="20% - Accent2 3 4 4" xfId="874" xr:uid="{00000000-0005-0000-0000-00006A030000}"/>
    <cellStyle name="20% - Accent2 3 5" xfId="875" xr:uid="{00000000-0005-0000-0000-00006B030000}"/>
    <cellStyle name="20% - Accent2 3 5 2" xfId="876" xr:uid="{00000000-0005-0000-0000-00006C030000}"/>
    <cellStyle name="20% - Accent2 3 5 3" xfId="877" xr:uid="{00000000-0005-0000-0000-00006D030000}"/>
    <cellStyle name="20% - Accent2 3 5 4" xfId="878" xr:uid="{00000000-0005-0000-0000-00006E030000}"/>
    <cellStyle name="20% - Accent2 3 6" xfId="879" xr:uid="{00000000-0005-0000-0000-00006F030000}"/>
    <cellStyle name="20% - Accent2 3 7" xfId="880" xr:uid="{00000000-0005-0000-0000-000070030000}"/>
    <cellStyle name="20% - Accent2 3 8" xfId="881" xr:uid="{00000000-0005-0000-0000-000071030000}"/>
    <cellStyle name="20% - Accent2 3 9" xfId="882" xr:uid="{00000000-0005-0000-0000-000072030000}"/>
    <cellStyle name="20% - Accent2 4" xfId="883" xr:uid="{00000000-0005-0000-0000-000073030000}"/>
    <cellStyle name="20% - Accent2 4 2" xfId="884" xr:uid="{00000000-0005-0000-0000-000074030000}"/>
    <cellStyle name="20% - Accent2 4_IR Diferido" xfId="885" xr:uid="{00000000-0005-0000-0000-000075030000}"/>
    <cellStyle name="20% - Accent2 5" xfId="886" xr:uid="{00000000-0005-0000-0000-000076030000}"/>
    <cellStyle name="20% - Accent2 5 2" xfId="887" xr:uid="{00000000-0005-0000-0000-000077030000}"/>
    <cellStyle name="20% - Accent2 5_IR Diferido" xfId="888" xr:uid="{00000000-0005-0000-0000-000078030000}"/>
    <cellStyle name="20% - Accent2 6" xfId="889" xr:uid="{00000000-0005-0000-0000-000079030000}"/>
    <cellStyle name="20% - Accent2 7" xfId="890" xr:uid="{00000000-0005-0000-0000-00007A030000}"/>
    <cellStyle name="20% - Accent2 8" xfId="891" xr:uid="{00000000-0005-0000-0000-00007B030000}"/>
    <cellStyle name="20% - Accent2 9" xfId="892" xr:uid="{00000000-0005-0000-0000-00007C030000}"/>
    <cellStyle name="20% - Accent3 10" xfId="893" xr:uid="{00000000-0005-0000-0000-00007D030000}"/>
    <cellStyle name="20% - Accent3 11" xfId="894" xr:uid="{00000000-0005-0000-0000-00007E030000}"/>
    <cellStyle name="20% - Accent3 12" xfId="895" xr:uid="{00000000-0005-0000-0000-00007F030000}"/>
    <cellStyle name="20% - Accent3 13" xfId="896" xr:uid="{00000000-0005-0000-0000-000080030000}"/>
    <cellStyle name="20% - Accent3 14" xfId="897" xr:uid="{00000000-0005-0000-0000-000081030000}"/>
    <cellStyle name="20% - Accent3 15" xfId="898" xr:uid="{00000000-0005-0000-0000-000082030000}"/>
    <cellStyle name="20% - Accent3 16" xfId="899" xr:uid="{00000000-0005-0000-0000-000083030000}"/>
    <cellStyle name="20% - Accent3 17" xfId="900" xr:uid="{00000000-0005-0000-0000-000084030000}"/>
    <cellStyle name="20% - Accent3 18" xfId="901" xr:uid="{00000000-0005-0000-0000-000085030000}"/>
    <cellStyle name="20% - Accent3 19" xfId="902" xr:uid="{00000000-0005-0000-0000-000086030000}"/>
    <cellStyle name="20% - Accent3 2" xfId="903" xr:uid="{00000000-0005-0000-0000-000087030000}"/>
    <cellStyle name="20% - Accent3 2 10" xfId="904" xr:uid="{00000000-0005-0000-0000-000088030000}"/>
    <cellStyle name="20% - Accent3 2 11" xfId="905" xr:uid="{00000000-0005-0000-0000-000089030000}"/>
    <cellStyle name="20% - Accent3 2 11 2" xfId="906" xr:uid="{00000000-0005-0000-0000-00008A030000}"/>
    <cellStyle name="20% - Accent3 2 12" xfId="907" xr:uid="{00000000-0005-0000-0000-00008B030000}"/>
    <cellStyle name="20% - Accent3 2 12 2" xfId="908" xr:uid="{00000000-0005-0000-0000-00008C030000}"/>
    <cellStyle name="20% - Accent3 2 12_COSAN SA - IFRS" xfId="31973" xr:uid="{00000000-0005-0000-0000-0000E57C0000}"/>
    <cellStyle name="20% - Accent3 2 13" xfId="909" xr:uid="{00000000-0005-0000-0000-00008D030000}"/>
    <cellStyle name="20% - Accent3 2 14" xfId="910" xr:uid="{00000000-0005-0000-0000-00008E030000}"/>
    <cellStyle name="20% - Accent3 2 15" xfId="911" xr:uid="{00000000-0005-0000-0000-00008F030000}"/>
    <cellStyle name="20% - Accent3 2 2" xfId="912" xr:uid="{00000000-0005-0000-0000-000090030000}"/>
    <cellStyle name="20% - Accent3 2 2 2" xfId="913" xr:uid="{00000000-0005-0000-0000-000091030000}"/>
    <cellStyle name="20% - Accent3 2 2 3" xfId="914" xr:uid="{00000000-0005-0000-0000-000092030000}"/>
    <cellStyle name="20% - Accent3 2 2 4" xfId="915" xr:uid="{00000000-0005-0000-0000-000093030000}"/>
    <cellStyle name="20% - Accent3 2 2 5" xfId="916" xr:uid="{00000000-0005-0000-0000-000094030000}"/>
    <cellStyle name="20% - Accent3 2 2 5 2" xfId="917" xr:uid="{00000000-0005-0000-0000-000095030000}"/>
    <cellStyle name="20% - Accent3 2 2 6" xfId="918" xr:uid="{00000000-0005-0000-0000-000096030000}"/>
    <cellStyle name="20% - Accent3 2 2_IR Diferido" xfId="919" xr:uid="{00000000-0005-0000-0000-000097030000}"/>
    <cellStyle name="20% - Accent3 2 3" xfId="920" xr:uid="{00000000-0005-0000-0000-000098030000}"/>
    <cellStyle name="20% - Accent3 2 3 2" xfId="921" xr:uid="{00000000-0005-0000-0000-000099030000}"/>
    <cellStyle name="20% - Accent3 2 3 3" xfId="922" xr:uid="{00000000-0005-0000-0000-00009A030000}"/>
    <cellStyle name="20% - Accent3 2 3 4" xfId="923" xr:uid="{00000000-0005-0000-0000-00009B030000}"/>
    <cellStyle name="20% - Accent3 2 3_IR Diferido" xfId="924" xr:uid="{00000000-0005-0000-0000-00009C030000}"/>
    <cellStyle name="20% - Accent3 2 4" xfId="925" xr:uid="{00000000-0005-0000-0000-00009D030000}"/>
    <cellStyle name="20% - Accent3 2 4 2" xfId="926" xr:uid="{00000000-0005-0000-0000-00009E030000}"/>
    <cellStyle name="20% - Accent3 2 4 3" xfId="927" xr:uid="{00000000-0005-0000-0000-00009F030000}"/>
    <cellStyle name="20% - Accent3 2 4 4" xfId="928" xr:uid="{00000000-0005-0000-0000-0000A0030000}"/>
    <cellStyle name="20% - Accent3 2 5" xfId="929" xr:uid="{00000000-0005-0000-0000-0000A1030000}"/>
    <cellStyle name="20% - Accent3 2 5 2" xfId="930" xr:uid="{00000000-0005-0000-0000-0000A2030000}"/>
    <cellStyle name="20% - Accent3 2 5 3" xfId="931" xr:uid="{00000000-0005-0000-0000-0000A3030000}"/>
    <cellStyle name="20% - Accent3 2 5 4" xfId="932" xr:uid="{00000000-0005-0000-0000-0000A4030000}"/>
    <cellStyle name="20% - Accent3 2 6" xfId="933" xr:uid="{00000000-0005-0000-0000-0000A5030000}"/>
    <cellStyle name="20% - Accent3 2 7" xfId="934" xr:uid="{00000000-0005-0000-0000-0000A6030000}"/>
    <cellStyle name="20% - Accent3 2 8" xfId="935" xr:uid="{00000000-0005-0000-0000-0000A7030000}"/>
    <cellStyle name="20% - Accent3 2 9" xfId="936" xr:uid="{00000000-0005-0000-0000-0000A8030000}"/>
    <cellStyle name="20% - Accent3 2_13-Endividamento" xfId="937" xr:uid="{00000000-0005-0000-0000-0000A9030000}"/>
    <cellStyle name="20% - Accent3 20" xfId="938" xr:uid="{00000000-0005-0000-0000-0000AA030000}"/>
    <cellStyle name="20% - Accent3 20 2" xfId="939" xr:uid="{00000000-0005-0000-0000-0000AB030000}"/>
    <cellStyle name="20% - Accent3 21" xfId="940" xr:uid="{00000000-0005-0000-0000-0000AC030000}"/>
    <cellStyle name="20% - Accent3 21 2" xfId="941" xr:uid="{00000000-0005-0000-0000-0000AD030000}"/>
    <cellStyle name="20% - Accent3 21_COSAN SA - IFRS" xfId="31974" xr:uid="{00000000-0005-0000-0000-0000E67C0000}"/>
    <cellStyle name="20% - Accent3 22" xfId="942" xr:uid="{00000000-0005-0000-0000-0000AE030000}"/>
    <cellStyle name="20% - Accent3 23" xfId="943" xr:uid="{00000000-0005-0000-0000-0000AF030000}"/>
    <cellStyle name="20% - Accent3 24" xfId="944" xr:uid="{00000000-0005-0000-0000-0000B0030000}"/>
    <cellStyle name="20% - Accent3 25" xfId="945" xr:uid="{00000000-0005-0000-0000-0000B1030000}"/>
    <cellStyle name="20% - Accent3 3" xfId="946" xr:uid="{00000000-0005-0000-0000-0000B2030000}"/>
    <cellStyle name="20% - Accent3 3 10" xfId="947" xr:uid="{00000000-0005-0000-0000-0000B3030000}"/>
    <cellStyle name="20% - Accent3 3 10 2" xfId="948" xr:uid="{00000000-0005-0000-0000-0000B4030000}"/>
    <cellStyle name="20% - Accent3 3 11" xfId="949" xr:uid="{00000000-0005-0000-0000-0000B5030000}"/>
    <cellStyle name="20% - Accent3 3 12" xfId="950" xr:uid="{00000000-0005-0000-0000-0000B6030000}"/>
    <cellStyle name="20% - Accent3 3 13" xfId="951" xr:uid="{00000000-0005-0000-0000-0000B7030000}"/>
    <cellStyle name="20% - Accent3 3 14" xfId="952" xr:uid="{00000000-0005-0000-0000-0000B8030000}"/>
    <cellStyle name="20% - Accent3 3 2" xfId="953" xr:uid="{00000000-0005-0000-0000-0000B9030000}"/>
    <cellStyle name="20% - Accent3 3 2 2" xfId="954" xr:uid="{00000000-0005-0000-0000-0000BA030000}"/>
    <cellStyle name="20% - Accent3 3 2 3" xfId="955" xr:uid="{00000000-0005-0000-0000-0000BB030000}"/>
    <cellStyle name="20% - Accent3 3 2 4" xfId="956" xr:uid="{00000000-0005-0000-0000-0000BC030000}"/>
    <cellStyle name="20% - Accent3 3 2 5" xfId="957" xr:uid="{00000000-0005-0000-0000-0000BD030000}"/>
    <cellStyle name="20% - Accent3 3 2 6" xfId="958" xr:uid="{00000000-0005-0000-0000-0000BE030000}"/>
    <cellStyle name="20% - Accent3 3 2 7" xfId="959" xr:uid="{00000000-0005-0000-0000-0000BF030000}"/>
    <cellStyle name="20% - Accent3 3 2_Display" xfId="960" xr:uid="{00000000-0005-0000-0000-0000C0030000}"/>
    <cellStyle name="20% - Accent3 3 3" xfId="961" xr:uid="{00000000-0005-0000-0000-0000C1030000}"/>
    <cellStyle name="20% - Accent3 3 3 2" xfId="962" xr:uid="{00000000-0005-0000-0000-0000C2030000}"/>
    <cellStyle name="20% - Accent3 3 3 3" xfId="963" xr:uid="{00000000-0005-0000-0000-0000C3030000}"/>
    <cellStyle name="20% - Accent3 3 3 4" xfId="964" xr:uid="{00000000-0005-0000-0000-0000C4030000}"/>
    <cellStyle name="20% - Accent3 3 4" xfId="965" xr:uid="{00000000-0005-0000-0000-0000C5030000}"/>
    <cellStyle name="20% - Accent3 3 4 2" xfId="966" xr:uid="{00000000-0005-0000-0000-0000C6030000}"/>
    <cellStyle name="20% - Accent3 3 4 3" xfId="967" xr:uid="{00000000-0005-0000-0000-0000C7030000}"/>
    <cellStyle name="20% - Accent3 3 4 4" xfId="968" xr:uid="{00000000-0005-0000-0000-0000C8030000}"/>
    <cellStyle name="20% - Accent3 3 5" xfId="969" xr:uid="{00000000-0005-0000-0000-0000C9030000}"/>
    <cellStyle name="20% - Accent3 3 5 2" xfId="970" xr:uid="{00000000-0005-0000-0000-0000CA030000}"/>
    <cellStyle name="20% - Accent3 3 5 3" xfId="971" xr:uid="{00000000-0005-0000-0000-0000CB030000}"/>
    <cellStyle name="20% - Accent3 3 5 4" xfId="972" xr:uid="{00000000-0005-0000-0000-0000CC030000}"/>
    <cellStyle name="20% - Accent3 3 6" xfId="973" xr:uid="{00000000-0005-0000-0000-0000CD030000}"/>
    <cellStyle name="20% - Accent3 3 7" xfId="974" xr:uid="{00000000-0005-0000-0000-0000CE030000}"/>
    <cellStyle name="20% - Accent3 3 8" xfId="975" xr:uid="{00000000-0005-0000-0000-0000CF030000}"/>
    <cellStyle name="20% - Accent3 3 9" xfId="976" xr:uid="{00000000-0005-0000-0000-0000D0030000}"/>
    <cellStyle name="20% - Accent3 4" xfId="977" xr:uid="{00000000-0005-0000-0000-0000D1030000}"/>
    <cellStyle name="20% - Accent3 4 2" xfId="978" xr:uid="{00000000-0005-0000-0000-0000D2030000}"/>
    <cellStyle name="20% - Accent3 4_IR Diferido" xfId="979" xr:uid="{00000000-0005-0000-0000-0000D3030000}"/>
    <cellStyle name="20% - Accent3 5" xfId="980" xr:uid="{00000000-0005-0000-0000-0000D4030000}"/>
    <cellStyle name="20% - Accent3 5 2" xfId="981" xr:uid="{00000000-0005-0000-0000-0000D5030000}"/>
    <cellStyle name="20% - Accent3 5_IR Diferido" xfId="982" xr:uid="{00000000-0005-0000-0000-0000D6030000}"/>
    <cellStyle name="20% - Accent3 6" xfId="983" xr:uid="{00000000-0005-0000-0000-0000D7030000}"/>
    <cellStyle name="20% - Accent3 7" xfId="984" xr:uid="{00000000-0005-0000-0000-0000D8030000}"/>
    <cellStyle name="20% - Accent3 8" xfId="985" xr:uid="{00000000-0005-0000-0000-0000D9030000}"/>
    <cellStyle name="20% - Accent3 9" xfId="986" xr:uid="{00000000-0005-0000-0000-0000DA030000}"/>
    <cellStyle name="20% - Accent4 10" xfId="987" xr:uid="{00000000-0005-0000-0000-0000DB030000}"/>
    <cellStyle name="20% - Accent4 11" xfId="988" xr:uid="{00000000-0005-0000-0000-0000DC030000}"/>
    <cellStyle name="20% - Accent4 12" xfId="989" xr:uid="{00000000-0005-0000-0000-0000DD030000}"/>
    <cellStyle name="20% - Accent4 13" xfId="990" xr:uid="{00000000-0005-0000-0000-0000DE030000}"/>
    <cellStyle name="20% - Accent4 14" xfId="991" xr:uid="{00000000-0005-0000-0000-0000DF030000}"/>
    <cellStyle name="20% - Accent4 15" xfId="992" xr:uid="{00000000-0005-0000-0000-0000E0030000}"/>
    <cellStyle name="20% - Accent4 16" xfId="993" xr:uid="{00000000-0005-0000-0000-0000E1030000}"/>
    <cellStyle name="20% - Accent4 17" xfId="994" xr:uid="{00000000-0005-0000-0000-0000E2030000}"/>
    <cellStyle name="20% - Accent4 18" xfId="995" xr:uid="{00000000-0005-0000-0000-0000E3030000}"/>
    <cellStyle name="20% - Accent4 19" xfId="996" xr:uid="{00000000-0005-0000-0000-0000E4030000}"/>
    <cellStyle name="20% - Accent4 2" xfId="997" xr:uid="{00000000-0005-0000-0000-0000E5030000}"/>
    <cellStyle name="20% - Accent4 2 10" xfId="998" xr:uid="{00000000-0005-0000-0000-0000E6030000}"/>
    <cellStyle name="20% - Accent4 2 11" xfId="999" xr:uid="{00000000-0005-0000-0000-0000E7030000}"/>
    <cellStyle name="20% - Accent4 2 11 2" xfId="1000" xr:uid="{00000000-0005-0000-0000-0000E8030000}"/>
    <cellStyle name="20% - Accent4 2 12" xfId="1001" xr:uid="{00000000-0005-0000-0000-0000E9030000}"/>
    <cellStyle name="20% - Accent4 2 12 2" xfId="1002" xr:uid="{00000000-0005-0000-0000-0000EA030000}"/>
    <cellStyle name="20% - Accent4 2 12_COSAN SA - IFRS" xfId="31975" xr:uid="{00000000-0005-0000-0000-0000E77C0000}"/>
    <cellStyle name="20% - Accent4 2 13" xfId="1003" xr:uid="{00000000-0005-0000-0000-0000EB030000}"/>
    <cellStyle name="20% - Accent4 2 14" xfId="1004" xr:uid="{00000000-0005-0000-0000-0000EC030000}"/>
    <cellStyle name="20% - Accent4 2 15" xfId="1005" xr:uid="{00000000-0005-0000-0000-0000ED030000}"/>
    <cellStyle name="20% - Accent4 2 2" xfId="1006" xr:uid="{00000000-0005-0000-0000-0000EE030000}"/>
    <cellStyle name="20% - Accent4 2 2 2" xfId="1007" xr:uid="{00000000-0005-0000-0000-0000EF030000}"/>
    <cellStyle name="20% - Accent4 2 2 3" xfId="1008" xr:uid="{00000000-0005-0000-0000-0000F0030000}"/>
    <cellStyle name="20% - Accent4 2 2 4" xfId="1009" xr:uid="{00000000-0005-0000-0000-0000F1030000}"/>
    <cellStyle name="20% - Accent4 2 2 5" xfId="1010" xr:uid="{00000000-0005-0000-0000-0000F2030000}"/>
    <cellStyle name="20% - Accent4 2 2 5 2" xfId="1011" xr:uid="{00000000-0005-0000-0000-0000F3030000}"/>
    <cellStyle name="20% - Accent4 2 2 6" xfId="1012" xr:uid="{00000000-0005-0000-0000-0000F4030000}"/>
    <cellStyle name="20% - Accent4 2 2_IR Diferido" xfId="1013" xr:uid="{00000000-0005-0000-0000-0000F5030000}"/>
    <cellStyle name="20% - Accent4 2 3" xfId="1014" xr:uid="{00000000-0005-0000-0000-0000F6030000}"/>
    <cellStyle name="20% - Accent4 2 3 2" xfId="1015" xr:uid="{00000000-0005-0000-0000-0000F7030000}"/>
    <cellStyle name="20% - Accent4 2 3 3" xfId="1016" xr:uid="{00000000-0005-0000-0000-0000F8030000}"/>
    <cellStyle name="20% - Accent4 2 3 4" xfId="1017" xr:uid="{00000000-0005-0000-0000-0000F9030000}"/>
    <cellStyle name="20% - Accent4 2 3_IR Diferido" xfId="1018" xr:uid="{00000000-0005-0000-0000-0000FA030000}"/>
    <cellStyle name="20% - Accent4 2 4" xfId="1019" xr:uid="{00000000-0005-0000-0000-0000FB030000}"/>
    <cellStyle name="20% - Accent4 2 4 2" xfId="1020" xr:uid="{00000000-0005-0000-0000-0000FC030000}"/>
    <cellStyle name="20% - Accent4 2 4 3" xfId="1021" xr:uid="{00000000-0005-0000-0000-0000FD030000}"/>
    <cellStyle name="20% - Accent4 2 4 4" xfId="1022" xr:uid="{00000000-0005-0000-0000-0000FE030000}"/>
    <cellStyle name="20% - Accent4 2 5" xfId="1023" xr:uid="{00000000-0005-0000-0000-0000FF030000}"/>
    <cellStyle name="20% - Accent4 2 5 2" xfId="1024" xr:uid="{00000000-0005-0000-0000-000000040000}"/>
    <cellStyle name="20% - Accent4 2 5 3" xfId="1025" xr:uid="{00000000-0005-0000-0000-000001040000}"/>
    <cellStyle name="20% - Accent4 2 5 4" xfId="1026" xr:uid="{00000000-0005-0000-0000-000002040000}"/>
    <cellStyle name="20% - Accent4 2 6" xfId="1027" xr:uid="{00000000-0005-0000-0000-000003040000}"/>
    <cellStyle name="20% - Accent4 2 7" xfId="1028" xr:uid="{00000000-0005-0000-0000-000004040000}"/>
    <cellStyle name="20% - Accent4 2 8" xfId="1029" xr:uid="{00000000-0005-0000-0000-000005040000}"/>
    <cellStyle name="20% - Accent4 2 9" xfId="1030" xr:uid="{00000000-0005-0000-0000-000006040000}"/>
    <cellStyle name="20% - Accent4 2_13-Endividamento" xfId="1031" xr:uid="{00000000-0005-0000-0000-000007040000}"/>
    <cellStyle name="20% - Accent4 20" xfId="1032" xr:uid="{00000000-0005-0000-0000-000008040000}"/>
    <cellStyle name="20% - Accent4 20 2" xfId="1033" xr:uid="{00000000-0005-0000-0000-000009040000}"/>
    <cellStyle name="20% - Accent4 21" xfId="1034" xr:uid="{00000000-0005-0000-0000-00000A040000}"/>
    <cellStyle name="20% - Accent4 21 2" xfId="1035" xr:uid="{00000000-0005-0000-0000-00000B040000}"/>
    <cellStyle name="20% - Accent4 21_COSAN SA - IFRS" xfId="31976" xr:uid="{00000000-0005-0000-0000-0000E87C0000}"/>
    <cellStyle name="20% - Accent4 22" xfId="1036" xr:uid="{00000000-0005-0000-0000-00000C040000}"/>
    <cellStyle name="20% - Accent4 23" xfId="1037" xr:uid="{00000000-0005-0000-0000-00000D040000}"/>
    <cellStyle name="20% - Accent4 24" xfId="1038" xr:uid="{00000000-0005-0000-0000-00000E040000}"/>
    <cellStyle name="20% - Accent4 25" xfId="1039" xr:uid="{00000000-0005-0000-0000-00000F040000}"/>
    <cellStyle name="20% - Accent4 3" xfId="1040" xr:uid="{00000000-0005-0000-0000-000010040000}"/>
    <cellStyle name="20% - Accent4 3 10" xfId="1041" xr:uid="{00000000-0005-0000-0000-000011040000}"/>
    <cellStyle name="20% - Accent4 3 10 2" xfId="1042" xr:uid="{00000000-0005-0000-0000-000012040000}"/>
    <cellStyle name="20% - Accent4 3 11" xfId="1043" xr:uid="{00000000-0005-0000-0000-000013040000}"/>
    <cellStyle name="20% - Accent4 3 12" xfId="1044" xr:uid="{00000000-0005-0000-0000-000014040000}"/>
    <cellStyle name="20% - Accent4 3 13" xfId="1045" xr:uid="{00000000-0005-0000-0000-000015040000}"/>
    <cellStyle name="20% - Accent4 3 14" xfId="1046" xr:uid="{00000000-0005-0000-0000-000016040000}"/>
    <cellStyle name="20% - Accent4 3 2" xfId="1047" xr:uid="{00000000-0005-0000-0000-000017040000}"/>
    <cellStyle name="20% - Accent4 3 2 2" xfId="1048" xr:uid="{00000000-0005-0000-0000-000018040000}"/>
    <cellStyle name="20% - Accent4 3 2 3" xfId="1049" xr:uid="{00000000-0005-0000-0000-000019040000}"/>
    <cellStyle name="20% - Accent4 3 2 4" xfId="1050" xr:uid="{00000000-0005-0000-0000-00001A040000}"/>
    <cellStyle name="20% - Accent4 3 2 5" xfId="1051" xr:uid="{00000000-0005-0000-0000-00001B040000}"/>
    <cellStyle name="20% - Accent4 3 2 6" xfId="1052" xr:uid="{00000000-0005-0000-0000-00001C040000}"/>
    <cellStyle name="20% - Accent4 3 2 7" xfId="1053" xr:uid="{00000000-0005-0000-0000-00001D040000}"/>
    <cellStyle name="20% - Accent4 3 2_Display" xfId="1054" xr:uid="{00000000-0005-0000-0000-00001E040000}"/>
    <cellStyle name="20% - Accent4 3 3" xfId="1055" xr:uid="{00000000-0005-0000-0000-00001F040000}"/>
    <cellStyle name="20% - Accent4 3 3 2" xfId="1056" xr:uid="{00000000-0005-0000-0000-000020040000}"/>
    <cellStyle name="20% - Accent4 3 3 3" xfId="1057" xr:uid="{00000000-0005-0000-0000-000021040000}"/>
    <cellStyle name="20% - Accent4 3 3 4" xfId="1058" xr:uid="{00000000-0005-0000-0000-000022040000}"/>
    <cellStyle name="20% - Accent4 3 4" xfId="1059" xr:uid="{00000000-0005-0000-0000-000023040000}"/>
    <cellStyle name="20% - Accent4 3 4 2" xfId="1060" xr:uid="{00000000-0005-0000-0000-000024040000}"/>
    <cellStyle name="20% - Accent4 3 4 3" xfId="1061" xr:uid="{00000000-0005-0000-0000-000025040000}"/>
    <cellStyle name="20% - Accent4 3 4 4" xfId="1062" xr:uid="{00000000-0005-0000-0000-000026040000}"/>
    <cellStyle name="20% - Accent4 3 5" xfId="1063" xr:uid="{00000000-0005-0000-0000-000027040000}"/>
    <cellStyle name="20% - Accent4 3 5 2" xfId="1064" xr:uid="{00000000-0005-0000-0000-000028040000}"/>
    <cellStyle name="20% - Accent4 3 5 3" xfId="1065" xr:uid="{00000000-0005-0000-0000-000029040000}"/>
    <cellStyle name="20% - Accent4 3 5 4" xfId="1066" xr:uid="{00000000-0005-0000-0000-00002A040000}"/>
    <cellStyle name="20% - Accent4 3 6" xfId="1067" xr:uid="{00000000-0005-0000-0000-00002B040000}"/>
    <cellStyle name="20% - Accent4 3 7" xfId="1068" xr:uid="{00000000-0005-0000-0000-00002C040000}"/>
    <cellStyle name="20% - Accent4 3 8" xfId="1069" xr:uid="{00000000-0005-0000-0000-00002D040000}"/>
    <cellStyle name="20% - Accent4 3 9" xfId="1070" xr:uid="{00000000-0005-0000-0000-00002E040000}"/>
    <cellStyle name="20% - Accent4 4" xfId="1071" xr:uid="{00000000-0005-0000-0000-00002F040000}"/>
    <cellStyle name="20% - Accent4 4 2" xfId="1072" xr:uid="{00000000-0005-0000-0000-000030040000}"/>
    <cellStyle name="20% - Accent4 4_IR Diferido" xfId="1073" xr:uid="{00000000-0005-0000-0000-000031040000}"/>
    <cellStyle name="20% - Accent4 5" xfId="1074" xr:uid="{00000000-0005-0000-0000-000032040000}"/>
    <cellStyle name="20% - Accent4 5 2" xfId="1075" xr:uid="{00000000-0005-0000-0000-000033040000}"/>
    <cellStyle name="20% - Accent4 5_IR Diferido" xfId="1076" xr:uid="{00000000-0005-0000-0000-000034040000}"/>
    <cellStyle name="20% - Accent4 6" xfId="1077" xr:uid="{00000000-0005-0000-0000-000035040000}"/>
    <cellStyle name="20% - Accent4 7" xfId="1078" xr:uid="{00000000-0005-0000-0000-000036040000}"/>
    <cellStyle name="20% - Accent4 8" xfId="1079" xr:uid="{00000000-0005-0000-0000-000037040000}"/>
    <cellStyle name="20% - Accent4 9" xfId="1080" xr:uid="{00000000-0005-0000-0000-000038040000}"/>
    <cellStyle name="20% - Accent5 10" xfId="1081" xr:uid="{00000000-0005-0000-0000-000039040000}"/>
    <cellStyle name="20% - Accent5 11" xfId="1082" xr:uid="{00000000-0005-0000-0000-00003A040000}"/>
    <cellStyle name="20% - Accent5 12" xfId="1083" xr:uid="{00000000-0005-0000-0000-00003B040000}"/>
    <cellStyle name="20% - Accent5 13" xfId="1084" xr:uid="{00000000-0005-0000-0000-00003C040000}"/>
    <cellStyle name="20% - Accent5 14" xfId="1085" xr:uid="{00000000-0005-0000-0000-00003D040000}"/>
    <cellStyle name="20% - Accent5 15" xfId="1086" xr:uid="{00000000-0005-0000-0000-00003E040000}"/>
    <cellStyle name="20% - Accent5 16" xfId="1087" xr:uid="{00000000-0005-0000-0000-00003F040000}"/>
    <cellStyle name="20% - Accent5 17" xfId="1088" xr:uid="{00000000-0005-0000-0000-000040040000}"/>
    <cellStyle name="20% - Accent5 18" xfId="1089" xr:uid="{00000000-0005-0000-0000-000041040000}"/>
    <cellStyle name="20% - Accent5 19" xfId="1090" xr:uid="{00000000-0005-0000-0000-000042040000}"/>
    <cellStyle name="20% - Accent5 2" xfId="1091" xr:uid="{00000000-0005-0000-0000-000043040000}"/>
    <cellStyle name="20% - Accent5 2 10" xfId="1092" xr:uid="{00000000-0005-0000-0000-000044040000}"/>
    <cellStyle name="20% - Accent5 2 11" xfId="1093" xr:uid="{00000000-0005-0000-0000-000045040000}"/>
    <cellStyle name="20% - Accent5 2 11 2" xfId="1094" xr:uid="{00000000-0005-0000-0000-000046040000}"/>
    <cellStyle name="20% - Accent5 2 12" xfId="1095" xr:uid="{00000000-0005-0000-0000-000047040000}"/>
    <cellStyle name="20% - Accent5 2 12 2" xfId="1096" xr:uid="{00000000-0005-0000-0000-000048040000}"/>
    <cellStyle name="20% - Accent5 2 12_COSAN SA - IFRS" xfId="31977" xr:uid="{00000000-0005-0000-0000-0000E97C0000}"/>
    <cellStyle name="20% - Accent5 2 13" xfId="1097" xr:uid="{00000000-0005-0000-0000-000049040000}"/>
    <cellStyle name="20% - Accent5 2 14" xfId="1098" xr:uid="{00000000-0005-0000-0000-00004A040000}"/>
    <cellStyle name="20% - Accent5 2 15" xfId="1099" xr:uid="{00000000-0005-0000-0000-00004B040000}"/>
    <cellStyle name="20% - Accent5 2 2" xfId="1100" xr:uid="{00000000-0005-0000-0000-00004C040000}"/>
    <cellStyle name="20% - Accent5 2 2 2" xfId="1101" xr:uid="{00000000-0005-0000-0000-00004D040000}"/>
    <cellStyle name="20% - Accent5 2 2 3" xfId="1102" xr:uid="{00000000-0005-0000-0000-00004E040000}"/>
    <cellStyle name="20% - Accent5 2 2 4" xfId="1103" xr:uid="{00000000-0005-0000-0000-00004F040000}"/>
    <cellStyle name="20% - Accent5 2 2 5" xfId="1104" xr:uid="{00000000-0005-0000-0000-000050040000}"/>
    <cellStyle name="20% - Accent5 2 2 5 2" xfId="1105" xr:uid="{00000000-0005-0000-0000-000051040000}"/>
    <cellStyle name="20% - Accent5 2 2 6" xfId="1106" xr:uid="{00000000-0005-0000-0000-000052040000}"/>
    <cellStyle name="20% - Accent5 2 2_IR Diferido" xfId="1107" xr:uid="{00000000-0005-0000-0000-000053040000}"/>
    <cellStyle name="20% - Accent5 2 3" xfId="1108" xr:uid="{00000000-0005-0000-0000-000054040000}"/>
    <cellStyle name="20% - Accent5 2 3 2" xfId="1109" xr:uid="{00000000-0005-0000-0000-000055040000}"/>
    <cellStyle name="20% - Accent5 2 3 3" xfId="1110" xr:uid="{00000000-0005-0000-0000-000056040000}"/>
    <cellStyle name="20% - Accent5 2 3 4" xfId="1111" xr:uid="{00000000-0005-0000-0000-000057040000}"/>
    <cellStyle name="20% - Accent5 2 3_IR Diferido" xfId="1112" xr:uid="{00000000-0005-0000-0000-000058040000}"/>
    <cellStyle name="20% - Accent5 2 4" xfId="1113" xr:uid="{00000000-0005-0000-0000-000059040000}"/>
    <cellStyle name="20% - Accent5 2 4 2" xfId="1114" xr:uid="{00000000-0005-0000-0000-00005A040000}"/>
    <cellStyle name="20% - Accent5 2 4 3" xfId="1115" xr:uid="{00000000-0005-0000-0000-00005B040000}"/>
    <cellStyle name="20% - Accent5 2 4 4" xfId="1116" xr:uid="{00000000-0005-0000-0000-00005C040000}"/>
    <cellStyle name="20% - Accent5 2 5" xfId="1117" xr:uid="{00000000-0005-0000-0000-00005D040000}"/>
    <cellStyle name="20% - Accent5 2 5 2" xfId="1118" xr:uid="{00000000-0005-0000-0000-00005E040000}"/>
    <cellStyle name="20% - Accent5 2 5 3" xfId="1119" xr:uid="{00000000-0005-0000-0000-00005F040000}"/>
    <cellStyle name="20% - Accent5 2 5 4" xfId="1120" xr:uid="{00000000-0005-0000-0000-000060040000}"/>
    <cellStyle name="20% - Accent5 2 6" xfId="1121" xr:uid="{00000000-0005-0000-0000-000061040000}"/>
    <cellStyle name="20% - Accent5 2 7" xfId="1122" xr:uid="{00000000-0005-0000-0000-000062040000}"/>
    <cellStyle name="20% - Accent5 2 8" xfId="1123" xr:uid="{00000000-0005-0000-0000-000063040000}"/>
    <cellStyle name="20% - Accent5 2 9" xfId="1124" xr:uid="{00000000-0005-0000-0000-000064040000}"/>
    <cellStyle name="20% - Accent5 2_13-Endividamento" xfId="1125" xr:uid="{00000000-0005-0000-0000-000065040000}"/>
    <cellStyle name="20% - Accent5 20" xfId="1126" xr:uid="{00000000-0005-0000-0000-000066040000}"/>
    <cellStyle name="20% - Accent5 20 2" xfId="1127" xr:uid="{00000000-0005-0000-0000-000067040000}"/>
    <cellStyle name="20% - Accent5 21" xfId="1128" xr:uid="{00000000-0005-0000-0000-000068040000}"/>
    <cellStyle name="20% - Accent5 21 2" xfId="1129" xr:uid="{00000000-0005-0000-0000-000069040000}"/>
    <cellStyle name="20% - Accent5 21_COSAN SA - IFRS" xfId="31978" xr:uid="{00000000-0005-0000-0000-0000EA7C0000}"/>
    <cellStyle name="20% - Accent5 22" xfId="1130" xr:uid="{00000000-0005-0000-0000-00006A040000}"/>
    <cellStyle name="20% - Accent5 23" xfId="1131" xr:uid="{00000000-0005-0000-0000-00006B040000}"/>
    <cellStyle name="20% - Accent5 24" xfId="1132" xr:uid="{00000000-0005-0000-0000-00006C040000}"/>
    <cellStyle name="20% - Accent5 25" xfId="1133" xr:uid="{00000000-0005-0000-0000-00006D040000}"/>
    <cellStyle name="20% - Accent5 3" xfId="1134" xr:uid="{00000000-0005-0000-0000-00006E040000}"/>
    <cellStyle name="20% - Accent5 3 10" xfId="1135" xr:uid="{00000000-0005-0000-0000-00006F040000}"/>
    <cellStyle name="20% - Accent5 3 10 2" xfId="1136" xr:uid="{00000000-0005-0000-0000-000070040000}"/>
    <cellStyle name="20% - Accent5 3 11" xfId="1137" xr:uid="{00000000-0005-0000-0000-000071040000}"/>
    <cellStyle name="20% - Accent5 3 12" xfId="1138" xr:uid="{00000000-0005-0000-0000-000072040000}"/>
    <cellStyle name="20% - Accent5 3 13" xfId="1139" xr:uid="{00000000-0005-0000-0000-000073040000}"/>
    <cellStyle name="20% - Accent5 3 14" xfId="1140" xr:uid="{00000000-0005-0000-0000-000074040000}"/>
    <cellStyle name="20% - Accent5 3 2" xfId="1141" xr:uid="{00000000-0005-0000-0000-000075040000}"/>
    <cellStyle name="20% - Accent5 3 2 2" xfId="1142" xr:uid="{00000000-0005-0000-0000-000076040000}"/>
    <cellStyle name="20% - Accent5 3 2 3" xfId="1143" xr:uid="{00000000-0005-0000-0000-000077040000}"/>
    <cellStyle name="20% - Accent5 3 2 4" xfId="1144" xr:uid="{00000000-0005-0000-0000-000078040000}"/>
    <cellStyle name="20% - Accent5 3 2 5" xfId="1145" xr:uid="{00000000-0005-0000-0000-000079040000}"/>
    <cellStyle name="20% - Accent5 3 2 6" xfId="1146" xr:uid="{00000000-0005-0000-0000-00007A040000}"/>
    <cellStyle name="20% - Accent5 3 2 7" xfId="1147" xr:uid="{00000000-0005-0000-0000-00007B040000}"/>
    <cellStyle name="20% - Accent5 3 2_Display" xfId="1148" xr:uid="{00000000-0005-0000-0000-00007C040000}"/>
    <cellStyle name="20% - Accent5 3 3" xfId="1149" xr:uid="{00000000-0005-0000-0000-00007D040000}"/>
    <cellStyle name="20% - Accent5 3 3 2" xfId="1150" xr:uid="{00000000-0005-0000-0000-00007E040000}"/>
    <cellStyle name="20% - Accent5 3 3 3" xfId="1151" xr:uid="{00000000-0005-0000-0000-00007F040000}"/>
    <cellStyle name="20% - Accent5 3 3 4" xfId="1152" xr:uid="{00000000-0005-0000-0000-000080040000}"/>
    <cellStyle name="20% - Accent5 3 4" xfId="1153" xr:uid="{00000000-0005-0000-0000-000081040000}"/>
    <cellStyle name="20% - Accent5 3 4 2" xfId="1154" xr:uid="{00000000-0005-0000-0000-000082040000}"/>
    <cellStyle name="20% - Accent5 3 4 3" xfId="1155" xr:uid="{00000000-0005-0000-0000-000083040000}"/>
    <cellStyle name="20% - Accent5 3 4 4" xfId="1156" xr:uid="{00000000-0005-0000-0000-000084040000}"/>
    <cellStyle name="20% - Accent5 3 5" xfId="1157" xr:uid="{00000000-0005-0000-0000-000085040000}"/>
    <cellStyle name="20% - Accent5 3 5 2" xfId="1158" xr:uid="{00000000-0005-0000-0000-000086040000}"/>
    <cellStyle name="20% - Accent5 3 5 3" xfId="1159" xr:uid="{00000000-0005-0000-0000-000087040000}"/>
    <cellStyle name="20% - Accent5 3 5 4" xfId="1160" xr:uid="{00000000-0005-0000-0000-000088040000}"/>
    <cellStyle name="20% - Accent5 3 6" xfId="1161" xr:uid="{00000000-0005-0000-0000-000089040000}"/>
    <cellStyle name="20% - Accent5 3 7" xfId="1162" xr:uid="{00000000-0005-0000-0000-00008A040000}"/>
    <cellStyle name="20% - Accent5 3 8" xfId="1163" xr:uid="{00000000-0005-0000-0000-00008B040000}"/>
    <cellStyle name="20% - Accent5 3 9" xfId="1164" xr:uid="{00000000-0005-0000-0000-00008C040000}"/>
    <cellStyle name="20% - Accent5 4" xfId="1165" xr:uid="{00000000-0005-0000-0000-00008D040000}"/>
    <cellStyle name="20% - Accent5 4 2" xfId="1166" xr:uid="{00000000-0005-0000-0000-00008E040000}"/>
    <cellStyle name="20% - Accent5 4_IR Diferido" xfId="1167" xr:uid="{00000000-0005-0000-0000-00008F040000}"/>
    <cellStyle name="20% - Accent5 5" xfId="1168" xr:uid="{00000000-0005-0000-0000-000090040000}"/>
    <cellStyle name="20% - Accent5 5 2" xfId="1169" xr:uid="{00000000-0005-0000-0000-000091040000}"/>
    <cellStyle name="20% - Accent5 5_IR Diferido" xfId="1170" xr:uid="{00000000-0005-0000-0000-000092040000}"/>
    <cellStyle name="20% - Accent5 6" xfId="1171" xr:uid="{00000000-0005-0000-0000-000093040000}"/>
    <cellStyle name="20% - Accent5 7" xfId="1172" xr:uid="{00000000-0005-0000-0000-000094040000}"/>
    <cellStyle name="20% - Accent5 8" xfId="1173" xr:uid="{00000000-0005-0000-0000-000095040000}"/>
    <cellStyle name="20% - Accent5 9" xfId="1174" xr:uid="{00000000-0005-0000-0000-000096040000}"/>
    <cellStyle name="20% - Accent6 10" xfId="1175" xr:uid="{00000000-0005-0000-0000-000097040000}"/>
    <cellStyle name="20% - Accent6 11" xfId="1176" xr:uid="{00000000-0005-0000-0000-000098040000}"/>
    <cellStyle name="20% - Accent6 12" xfId="1177" xr:uid="{00000000-0005-0000-0000-000099040000}"/>
    <cellStyle name="20% - Accent6 13" xfId="1178" xr:uid="{00000000-0005-0000-0000-00009A040000}"/>
    <cellStyle name="20% - Accent6 14" xfId="1179" xr:uid="{00000000-0005-0000-0000-00009B040000}"/>
    <cellStyle name="20% - Accent6 15" xfId="1180" xr:uid="{00000000-0005-0000-0000-00009C040000}"/>
    <cellStyle name="20% - Accent6 16" xfId="1181" xr:uid="{00000000-0005-0000-0000-00009D040000}"/>
    <cellStyle name="20% - Accent6 17" xfId="1182" xr:uid="{00000000-0005-0000-0000-00009E040000}"/>
    <cellStyle name="20% - Accent6 18" xfId="1183" xr:uid="{00000000-0005-0000-0000-00009F040000}"/>
    <cellStyle name="20% - Accent6 19" xfId="1184" xr:uid="{00000000-0005-0000-0000-0000A0040000}"/>
    <cellStyle name="20% - Accent6 2" xfId="1185" xr:uid="{00000000-0005-0000-0000-0000A1040000}"/>
    <cellStyle name="20% - Accent6 2 10" xfId="1186" xr:uid="{00000000-0005-0000-0000-0000A2040000}"/>
    <cellStyle name="20% - Accent6 2 11" xfId="1187" xr:uid="{00000000-0005-0000-0000-0000A3040000}"/>
    <cellStyle name="20% - Accent6 2 11 2" xfId="1188" xr:uid="{00000000-0005-0000-0000-0000A4040000}"/>
    <cellStyle name="20% - Accent6 2 12" xfId="1189" xr:uid="{00000000-0005-0000-0000-0000A5040000}"/>
    <cellStyle name="20% - Accent6 2 12 2" xfId="1190" xr:uid="{00000000-0005-0000-0000-0000A6040000}"/>
    <cellStyle name="20% - Accent6 2 12_COSAN SA - IFRS" xfId="31979" xr:uid="{00000000-0005-0000-0000-0000EB7C0000}"/>
    <cellStyle name="20% - Accent6 2 13" xfId="1191" xr:uid="{00000000-0005-0000-0000-0000A7040000}"/>
    <cellStyle name="20% - Accent6 2 14" xfId="1192" xr:uid="{00000000-0005-0000-0000-0000A8040000}"/>
    <cellStyle name="20% - Accent6 2 15" xfId="1193" xr:uid="{00000000-0005-0000-0000-0000A9040000}"/>
    <cellStyle name="20% - Accent6 2 2" xfId="1194" xr:uid="{00000000-0005-0000-0000-0000AA040000}"/>
    <cellStyle name="20% - Accent6 2 2 2" xfId="1195" xr:uid="{00000000-0005-0000-0000-0000AB040000}"/>
    <cellStyle name="20% - Accent6 2 2 3" xfId="1196" xr:uid="{00000000-0005-0000-0000-0000AC040000}"/>
    <cellStyle name="20% - Accent6 2 2 4" xfId="1197" xr:uid="{00000000-0005-0000-0000-0000AD040000}"/>
    <cellStyle name="20% - Accent6 2 2 5" xfId="1198" xr:uid="{00000000-0005-0000-0000-0000AE040000}"/>
    <cellStyle name="20% - Accent6 2 2 5 2" xfId="1199" xr:uid="{00000000-0005-0000-0000-0000AF040000}"/>
    <cellStyle name="20% - Accent6 2 2 6" xfId="1200" xr:uid="{00000000-0005-0000-0000-0000B0040000}"/>
    <cellStyle name="20% - Accent6 2 2_IR Diferido" xfId="1201" xr:uid="{00000000-0005-0000-0000-0000B1040000}"/>
    <cellStyle name="20% - Accent6 2 3" xfId="1202" xr:uid="{00000000-0005-0000-0000-0000B2040000}"/>
    <cellStyle name="20% - Accent6 2 3 2" xfId="1203" xr:uid="{00000000-0005-0000-0000-0000B3040000}"/>
    <cellStyle name="20% - Accent6 2 3 3" xfId="1204" xr:uid="{00000000-0005-0000-0000-0000B4040000}"/>
    <cellStyle name="20% - Accent6 2 3 4" xfId="1205" xr:uid="{00000000-0005-0000-0000-0000B5040000}"/>
    <cellStyle name="20% - Accent6 2 3_IR Diferido" xfId="1206" xr:uid="{00000000-0005-0000-0000-0000B6040000}"/>
    <cellStyle name="20% - Accent6 2 4" xfId="1207" xr:uid="{00000000-0005-0000-0000-0000B7040000}"/>
    <cellStyle name="20% - Accent6 2 4 2" xfId="1208" xr:uid="{00000000-0005-0000-0000-0000B8040000}"/>
    <cellStyle name="20% - Accent6 2 4 3" xfId="1209" xr:uid="{00000000-0005-0000-0000-0000B9040000}"/>
    <cellStyle name="20% - Accent6 2 4 4" xfId="1210" xr:uid="{00000000-0005-0000-0000-0000BA040000}"/>
    <cellStyle name="20% - Accent6 2 5" xfId="1211" xr:uid="{00000000-0005-0000-0000-0000BB040000}"/>
    <cellStyle name="20% - Accent6 2 5 2" xfId="1212" xr:uid="{00000000-0005-0000-0000-0000BC040000}"/>
    <cellStyle name="20% - Accent6 2 5 3" xfId="1213" xr:uid="{00000000-0005-0000-0000-0000BD040000}"/>
    <cellStyle name="20% - Accent6 2 5 4" xfId="1214" xr:uid="{00000000-0005-0000-0000-0000BE040000}"/>
    <cellStyle name="20% - Accent6 2 6" xfId="1215" xr:uid="{00000000-0005-0000-0000-0000BF040000}"/>
    <cellStyle name="20% - Accent6 2 7" xfId="1216" xr:uid="{00000000-0005-0000-0000-0000C0040000}"/>
    <cellStyle name="20% - Accent6 2 8" xfId="1217" xr:uid="{00000000-0005-0000-0000-0000C1040000}"/>
    <cellStyle name="20% - Accent6 2 9" xfId="1218" xr:uid="{00000000-0005-0000-0000-0000C2040000}"/>
    <cellStyle name="20% - Accent6 2_13-Endividamento" xfId="1219" xr:uid="{00000000-0005-0000-0000-0000C3040000}"/>
    <cellStyle name="20% - Accent6 20" xfId="1220" xr:uid="{00000000-0005-0000-0000-0000C4040000}"/>
    <cellStyle name="20% - Accent6 20 2" xfId="1221" xr:uid="{00000000-0005-0000-0000-0000C5040000}"/>
    <cellStyle name="20% - Accent6 21" xfId="1222" xr:uid="{00000000-0005-0000-0000-0000C6040000}"/>
    <cellStyle name="20% - Accent6 21 2" xfId="1223" xr:uid="{00000000-0005-0000-0000-0000C7040000}"/>
    <cellStyle name="20% - Accent6 21_COSAN SA - IFRS" xfId="31980" xr:uid="{00000000-0005-0000-0000-0000EC7C0000}"/>
    <cellStyle name="20% - Accent6 22" xfId="1224" xr:uid="{00000000-0005-0000-0000-0000C8040000}"/>
    <cellStyle name="20% - Accent6 23" xfId="1225" xr:uid="{00000000-0005-0000-0000-0000C9040000}"/>
    <cellStyle name="20% - Accent6 24" xfId="1226" xr:uid="{00000000-0005-0000-0000-0000CA040000}"/>
    <cellStyle name="20% - Accent6 25" xfId="1227" xr:uid="{00000000-0005-0000-0000-0000CB040000}"/>
    <cellStyle name="20% - Accent6 3" xfId="1228" xr:uid="{00000000-0005-0000-0000-0000CC040000}"/>
    <cellStyle name="20% - Accent6 3 10" xfId="1229" xr:uid="{00000000-0005-0000-0000-0000CD040000}"/>
    <cellStyle name="20% - Accent6 3 10 2" xfId="1230" xr:uid="{00000000-0005-0000-0000-0000CE040000}"/>
    <cellStyle name="20% - Accent6 3 11" xfId="1231" xr:uid="{00000000-0005-0000-0000-0000CF040000}"/>
    <cellStyle name="20% - Accent6 3 12" xfId="1232" xr:uid="{00000000-0005-0000-0000-0000D0040000}"/>
    <cellStyle name="20% - Accent6 3 2" xfId="1233" xr:uid="{00000000-0005-0000-0000-0000D1040000}"/>
    <cellStyle name="20% - Accent6 3 2 2" xfId="1234" xr:uid="{00000000-0005-0000-0000-0000D2040000}"/>
    <cellStyle name="20% - Accent6 3 2 3" xfId="1235" xr:uid="{00000000-0005-0000-0000-0000D3040000}"/>
    <cellStyle name="20% - Accent6 3 2 4" xfId="1236" xr:uid="{00000000-0005-0000-0000-0000D4040000}"/>
    <cellStyle name="20% - Accent6 3 2_IR Diferido" xfId="1237" xr:uid="{00000000-0005-0000-0000-0000D5040000}"/>
    <cellStyle name="20% - Accent6 3 3" xfId="1238" xr:uid="{00000000-0005-0000-0000-0000D6040000}"/>
    <cellStyle name="20% - Accent6 3 3 2" xfId="1239" xr:uid="{00000000-0005-0000-0000-0000D7040000}"/>
    <cellStyle name="20% - Accent6 3 3 3" xfId="1240" xr:uid="{00000000-0005-0000-0000-0000D8040000}"/>
    <cellStyle name="20% - Accent6 3 3 4" xfId="1241" xr:uid="{00000000-0005-0000-0000-0000D9040000}"/>
    <cellStyle name="20% - Accent6 3 4" xfId="1242" xr:uid="{00000000-0005-0000-0000-0000DA040000}"/>
    <cellStyle name="20% - Accent6 3 4 2" xfId="1243" xr:uid="{00000000-0005-0000-0000-0000DB040000}"/>
    <cellStyle name="20% - Accent6 3 4 3" xfId="1244" xr:uid="{00000000-0005-0000-0000-0000DC040000}"/>
    <cellStyle name="20% - Accent6 3 4 4" xfId="1245" xr:uid="{00000000-0005-0000-0000-0000DD040000}"/>
    <cellStyle name="20% - Accent6 3 5" xfId="1246" xr:uid="{00000000-0005-0000-0000-0000DE040000}"/>
    <cellStyle name="20% - Accent6 3 5 2" xfId="1247" xr:uid="{00000000-0005-0000-0000-0000DF040000}"/>
    <cellStyle name="20% - Accent6 3 5 3" xfId="1248" xr:uid="{00000000-0005-0000-0000-0000E0040000}"/>
    <cellStyle name="20% - Accent6 3 5 4" xfId="1249" xr:uid="{00000000-0005-0000-0000-0000E1040000}"/>
    <cellStyle name="20% - Accent6 3 6" xfId="1250" xr:uid="{00000000-0005-0000-0000-0000E2040000}"/>
    <cellStyle name="20% - Accent6 3 7" xfId="1251" xr:uid="{00000000-0005-0000-0000-0000E3040000}"/>
    <cellStyle name="20% - Accent6 3 8" xfId="1252" xr:uid="{00000000-0005-0000-0000-0000E4040000}"/>
    <cellStyle name="20% - Accent6 3 9" xfId="1253" xr:uid="{00000000-0005-0000-0000-0000E5040000}"/>
    <cellStyle name="20% - Accent6 3_IR Diferido" xfId="1254" xr:uid="{00000000-0005-0000-0000-0000E6040000}"/>
    <cellStyle name="20% - Accent6 4" xfId="1255" xr:uid="{00000000-0005-0000-0000-0000E7040000}"/>
    <cellStyle name="20% - Accent6 4 2" xfId="1256" xr:uid="{00000000-0005-0000-0000-0000E8040000}"/>
    <cellStyle name="20% - Accent6 4_IR Diferido" xfId="1257" xr:uid="{00000000-0005-0000-0000-0000E9040000}"/>
    <cellStyle name="20% - Accent6 5" xfId="1258" xr:uid="{00000000-0005-0000-0000-0000EA040000}"/>
    <cellStyle name="20% - Accent6 5 2" xfId="1259" xr:uid="{00000000-0005-0000-0000-0000EB040000}"/>
    <cellStyle name="20% - Accent6 5_IR Diferido" xfId="1260" xr:uid="{00000000-0005-0000-0000-0000EC040000}"/>
    <cellStyle name="20% - Accent6 6" xfId="1261" xr:uid="{00000000-0005-0000-0000-0000ED040000}"/>
    <cellStyle name="20% - Accent6 7" xfId="1262" xr:uid="{00000000-0005-0000-0000-0000EE040000}"/>
    <cellStyle name="20% - Accent6 8" xfId="1263" xr:uid="{00000000-0005-0000-0000-0000EF040000}"/>
    <cellStyle name="20% - Accent6 9" xfId="1264" xr:uid="{00000000-0005-0000-0000-0000F0040000}"/>
    <cellStyle name="20% - Cor1" xfId="1265" xr:uid="{00000000-0005-0000-0000-0000F1040000}"/>
    <cellStyle name="20% - Cor2" xfId="1266" xr:uid="{00000000-0005-0000-0000-0000F2040000}"/>
    <cellStyle name="20% - Cor3" xfId="1267" xr:uid="{00000000-0005-0000-0000-0000F3040000}"/>
    <cellStyle name="20% - Cor4" xfId="1268" xr:uid="{00000000-0005-0000-0000-0000F4040000}"/>
    <cellStyle name="20% - Cor5" xfId="1269" xr:uid="{00000000-0005-0000-0000-0000F5040000}"/>
    <cellStyle name="20% - Cor6" xfId="1270" xr:uid="{00000000-0005-0000-0000-0000F6040000}"/>
    <cellStyle name="20% - Ênfase1" xfId="31981" xr:uid="{00000000-0005-0000-0000-0000ED7C0000}"/>
    <cellStyle name="20% - Ênfase1 10" xfId="1271" xr:uid="{00000000-0005-0000-0000-0000F7040000}"/>
    <cellStyle name="20% - Ênfase1 10 2" xfId="1272" xr:uid="{00000000-0005-0000-0000-0000F8040000}"/>
    <cellStyle name="20% - Ênfase1 10_BP - Raízen Combustíveis" xfId="1273" xr:uid="{00000000-0005-0000-0000-0000F9040000}"/>
    <cellStyle name="20% - Ênfase1 11" xfId="1274" xr:uid="{00000000-0005-0000-0000-0000FA040000}"/>
    <cellStyle name="20% - Ênfase1 11 2" xfId="1275" xr:uid="{00000000-0005-0000-0000-0000FB040000}"/>
    <cellStyle name="20% - Ênfase1 11_Maio-2012" xfId="1276" xr:uid="{00000000-0005-0000-0000-0000FC040000}"/>
    <cellStyle name="20% - Ênfase1 12" xfId="1277" xr:uid="{00000000-0005-0000-0000-0000FD040000}"/>
    <cellStyle name="20% - Ênfase1 12 2" xfId="1278" xr:uid="{00000000-0005-0000-0000-0000FE040000}"/>
    <cellStyle name="20% - Ênfase1 12_Maio-2012" xfId="1279" xr:uid="{00000000-0005-0000-0000-0000FF040000}"/>
    <cellStyle name="20% - Ênfase1 13" xfId="1280" xr:uid="{00000000-0005-0000-0000-000000050000}"/>
    <cellStyle name="20% - Ênfase1 13 2" xfId="1281" xr:uid="{00000000-0005-0000-0000-000001050000}"/>
    <cellStyle name="20% - Ênfase1 13_Maio-2012" xfId="1282" xr:uid="{00000000-0005-0000-0000-000002050000}"/>
    <cellStyle name="20% - Ênfase1 14" xfId="1283" xr:uid="{00000000-0005-0000-0000-000003050000}"/>
    <cellStyle name="20% - Ênfase1 14 2" xfId="1284" xr:uid="{00000000-0005-0000-0000-000004050000}"/>
    <cellStyle name="20% - Ênfase1 14_Maio-2012" xfId="1285" xr:uid="{00000000-0005-0000-0000-000005050000}"/>
    <cellStyle name="20% - Ênfase1 15" xfId="1286" xr:uid="{00000000-0005-0000-0000-000006050000}"/>
    <cellStyle name="20% - Ênfase1 15 2" xfId="1287" xr:uid="{00000000-0005-0000-0000-000007050000}"/>
    <cellStyle name="20% - Ênfase1 15_Maio-2012" xfId="1288" xr:uid="{00000000-0005-0000-0000-000008050000}"/>
    <cellStyle name="20% - Ênfase1 16" xfId="1289" xr:uid="{00000000-0005-0000-0000-000009050000}"/>
    <cellStyle name="20% - Ênfase1 16 2" xfId="1290" xr:uid="{00000000-0005-0000-0000-00000A050000}"/>
    <cellStyle name="20% - Ênfase1 16_Maio-2012" xfId="1291" xr:uid="{00000000-0005-0000-0000-00000B050000}"/>
    <cellStyle name="20% - Ênfase1 17" xfId="1292" xr:uid="{00000000-0005-0000-0000-00000C050000}"/>
    <cellStyle name="20% - Ênfase1 17 2" xfId="1293" xr:uid="{00000000-0005-0000-0000-00000D050000}"/>
    <cellStyle name="20% - Ênfase1 17_Maio-2012" xfId="1294" xr:uid="{00000000-0005-0000-0000-00000E050000}"/>
    <cellStyle name="20% - Ênfase1 18" xfId="1295" xr:uid="{00000000-0005-0000-0000-00000F050000}"/>
    <cellStyle name="20% - Ênfase1 18 2" xfId="1296" xr:uid="{00000000-0005-0000-0000-000010050000}"/>
    <cellStyle name="20% - Ênfase1 18_Maio-2012" xfId="1297" xr:uid="{00000000-0005-0000-0000-000011050000}"/>
    <cellStyle name="20% - Ênfase1 19" xfId="1298" xr:uid="{00000000-0005-0000-0000-000012050000}"/>
    <cellStyle name="20% - Ênfase1 19 2" xfId="1299" xr:uid="{00000000-0005-0000-0000-000013050000}"/>
    <cellStyle name="20% - Ênfase1 19_Maio-2012" xfId="1300" xr:uid="{00000000-0005-0000-0000-000014050000}"/>
    <cellStyle name="20% - Ênfase1 2" xfId="1301" xr:uid="{00000000-0005-0000-0000-000015050000}"/>
    <cellStyle name="20% - Ênfase1 2 10" xfId="1302" xr:uid="{00000000-0005-0000-0000-000016050000}"/>
    <cellStyle name="20% - Ênfase1 2 11" xfId="1303" xr:uid="{00000000-0005-0000-0000-000017050000}"/>
    <cellStyle name="20% - Ênfase1 2 2" xfId="1304" xr:uid="{00000000-0005-0000-0000-000018050000}"/>
    <cellStyle name="20% - Ênfase1 2 2 2" xfId="1305" xr:uid="{00000000-0005-0000-0000-000019050000}"/>
    <cellStyle name="20% - Ênfase1 2 2 2 2" xfId="1306" xr:uid="{00000000-0005-0000-0000-00001A050000}"/>
    <cellStyle name="20% - Ênfase1 2 2 2 3" xfId="1307" xr:uid="{00000000-0005-0000-0000-00001B050000}"/>
    <cellStyle name="20% - Ênfase1 2 2 2 4" xfId="1308" xr:uid="{00000000-0005-0000-0000-00001C050000}"/>
    <cellStyle name="20% - Ênfase1 2 2 3" xfId="1309" xr:uid="{00000000-0005-0000-0000-00001D050000}"/>
    <cellStyle name="20% - Ênfase1 2 2 3 2" xfId="1310" xr:uid="{00000000-0005-0000-0000-00001E050000}"/>
    <cellStyle name="20% - Ênfase1 2 2 4" xfId="1311" xr:uid="{00000000-0005-0000-0000-00001F050000}"/>
    <cellStyle name="20% - Ênfase1 2 2 4 2" xfId="1312" xr:uid="{00000000-0005-0000-0000-000020050000}"/>
    <cellStyle name="20% - Ênfase1 2 2 4_COSAN SA - IFRS" xfId="31982" xr:uid="{00000000-0005-0000-0000-0000EE7C0000}"/>
    <cellStyle name="20% - Ênfase1 2 2 5" xfId="1313" xr:uid="{00000000-0005-0000-0000-000021050000}"/>
    <cellStyle name="20% - Ênfase1 2 2 6" xfId="1314" xr:uid="{00000000-0005-0000-0000-000022050000}"/>
    <cellStyle name="20% - Ênfase1 2 2 7" xfId="1315" xr:uid="{00000000-0005-0000-0000-000023050000}"/>
    <cellStyle name="20% - Ênfase1 2 2_13-Endividamento" xfId="1316" xr:uid="{00000000-0005-0000-0000-000024050000}"/>
    <cellStyle name="20% - Ênfase1 2 3" xfId="1317" xr:uid="{00000000-0005-0000-0000-000025050000}"/>
    <cellStyle name="20% - Ênfase1 2 3 2" xfId="1318" xr:uid="{00000000-0005-0000-0000-000026050000}"/>
    <cellStyle name="20% - Ênfase1 2 3 3" xfId="1319" xr:uid="{00000000-0005-0000-0000-000027050000}"/>
    <cellStyle name="20% - Ênfase1 2 3 4" xfId="1320" xr:uid="{00000000-0005-0000-0000-000028050000}"/>
    <cellStyle name="20% - Ênfase1 2 4" xfId="1321" xr:uid="{00000000-0005-0000-0000-000029050000}"/>
    <cellStyle name="20% - Ênfase1 2 4 2" xfId="1322" xr:uid="{00000000-0005-0000-0000-00002A050000}"/>
    <cellStyle name="20% - Ênfase1 2 4 3" xfId="1323" xr:uid="{00000000-0005-0000-0000-00002B050000}"/>
    <cellStyle name="20% - Ênfase1 2 4 4" xfId="1324" xr:uid="{00000000-0005-0000-0000-00002C050000}"/>
    <cellStyle name="20% - Ênfase1 2 5" xfId="1325" xr:uid="{00000000-0005-0000-0000-00002D050000}"/>
    <cellStyle name="20% - Ênfase1 2 5 2" xfId="1326" xr:uid="{00000000-0005-0000-0000-00002E050000}"/>
    <cellStyle name="20% - Ênfase1 2 5 3" xfId="1327" xr:uid="{00000000-0005-0000-0000-00002F050000}"/>
    <cellStyle name="20% - Ênfase1 2 5 4" xfId="1328" xr:uid="{00000000-0005-0000-0000-000030050000}"/>
    <cellStyle name="20% - Ênfase1 2 6" xfId="1329" xr:uid="{00000000-0005-0000-0000-000031050000}"/>
    <cellStyle name="20% - Ênfase1 2 6 2" xfId="1330" xr:uid="{00000000-0005-0000-0000-000032050000}"/>
    <cellStyle name="20% - Ênfase1 2 6 3" xfId="1331" xr:uid="{00000000-0005-0000-0000-000033050000}"/>
    <cellStyle name="20% - Ênfase1 2 7" xfId="1332" xr:uid="{00000000-0005-0000-0000-000034050000}"/>
    <cellStyle name="20% - Ênfase1 2 7 2" xfId="1333" xr:uid="{00000000-0005-0000-0000-000035050000}"/>
    <cellStyle name="20% - Ênfase1 2 8" xfId="1334" xr:uid="{00000000-0005-0000-0000-000036050000}"/>
    <cellStyle name="20% - Ênfase1 2 8 2" xfId="1335" xr:uid="{00000000-0005-0000-0000-000037050000}"/>
    <cellStyle name="20% - Ênfase1 2 8_COSAN SA - IFRS" xfId="31983" xr:uid="{00000000-0005-0000-0000-0000EF7C0000}"/>
    <cellStyle name="20% - Ênfase1 2 9" xfId="1336" xr:uid="{00000000-0005-0000-0000-000038050000}"/>
    <cellStyle name="20% - Ênfase1 2_1.1 - Apuração IRPJ_CSLL - 2100 - 2012_MAI_V1" xfId="1337" xr:uid="{00000000-0005-0000-0000-000039050000}"/>
    <cellStyle name="20% - Ênfase1 20" xfId="1338" xr:uid="{00000000-0005-0000-0000-00003A050000}"/>
    <cellStyle name="20% - Ênfase1 20 2" xfId="1339" xr:uid="{00000000-0005-0000-0000-00003B050000}"/>
    <cellStyle name="20% - Ênfase1 20_Maio-2012" xfId="1340" xr:uid="{00000000-0005-0000-0000-00003C050000}"/>
    <cellStyle name="20% - Ênfase1 21" xfId="1341" xr:uid="{00000000-0005-0000-0000-00003D050000}"/>
    <cellStyle name="20% - Ênfase1 21 2" xfId="1342" xr:uid="{00000000-0005-0000-0000-00003E050000}"/>
    <cellStyle name="20% - Ênfase1 21_Maio-2012" xfId="1343" xr:uid="{00000000-0005-0000-0000-00003F050000}"/>
    <cellStyle name="20% - Ênfase1 22" xfId="1344" xr:uid="{00000000-0005-0000-0000-000040050000}"/>
    <cellStyle name="20% - Ênfase1 22 2" xfId="1345" xr:uid="{00000000-0005-0000-0000-000041050000}"/>
    <cellStyle name="20% - Ênfase1 22_Maio-2012" xfId="1346" xr:uid="{00000000-0005-0000-0000-000042050000}"/>
    <cellStyle name="20% - Ênfase1 23" xfId="1347" xr:uid="{00000000-0005-0000-0000-000043050000}"/>
    <cellStyle name="20% - Ênfase1 23 2" xfId="1348" xr:uid="{00000000-0005-0000-0000-000044050000}"/>
    <cellStyle name="20% - Ênfase1 23_Maio-2012" xfId="1349" xr:uid="{00000000-0005-0000-0000-000045050000}"/>
    <cellStyle name="20% - Ênfase1 24" xfId="1350" xr:uid="{00000000-0005-0000-0000-000046050000}"/>
    <cellStyle name="20% - Ênfase1 24 2" xfId="1351" xr:uid="{00000000-0005-0000-0000-000047050000}"/>
    <cellStyle name="20% - Ênfase1 24_Maio-2012" xfId="1352" xr:uid="{00000000-0005-0000-0000-000048050000}"/>
    <cellStyle name="20% - Ênfase1 25" xfId="1353" xr:uid="{00000000-0005-0000-0000-000049050000}"/>
    <cellStyle name="20% - Ênfase1 25 2" xfId="1354" xr:uid="{00000000-0005-0000-0000-00004A050000}"/>
    <cellStyle name="20% - Ênfase1 25_Maio-2012" xfId="1355" xr:uid="{00000000-0005-0000-0000-00004B050000}"/>
    <cellStyle name="20% - Ênfase1 26" xfId="1356" xr:uid="{00000000-0005-0000-0000-00004C050000}"/>
    <cellStyle name="20% - Ênfase1 26 2" xfId="1357" xr:uid="{00000000-0005-0000-0000-00004D050000}"/>
    <cellStyle name="20% - Ênfase1 26_Maio-2012" xfId="1358" xr:uid="{00000000-0005-0000-0000-00004E050000}"/>
    <cellStyle name="20% - Ênfase1 27" xfId="1359" xr:uid="{00000000-0005-0000-0000-00004F050000}"/>
    <cellStyle name="20% - Ênfase1 27 2" xfId="1360" xr:uid="{00000000-0005-0000-0000-000050050000}"/>
    <cellStyle name="20% - Ênfase1 27_Maio-2012" xfId="1361" xr:uid="{00000000-0005-0000-0000-000051050000}"/>
    <cellStyle name="20% - Ênfase1 28" xfId="1362" xr:uid="{00000000-0005-0000-0000-000052050000}"/>
    <cellStyle name="20% - Ênfase1 28 2" xfId="1363" xr:uid="{00000000-0005-0000-0000-000053050000}"/>
    <cellStyle name="20% - Ênfase1 28_Maio-2012" xfId="1364" xr:uid="{00000000-0005-0000-0000-000054050000}"/>
    <cellStyle name="20% - Ênfase1 29" xfId="1365" xr:uid="{00000000-0005-0000-0000-000055050000}"/>
    <cellStyle name="20% - Ênfase1 29 2" xfId="1366" xr:uid="{00000000-0005-0000-0000-000056050000}"/>
    <cellStyle name="20% - Ênfase1 29_Maio-2012" xfId="1367" xr:uid="{00000000-0005-0000-0000-000057050000}"/>
    <cellStyle name="20% - Ênfase1 3" xfId="1368" xr:uid="{00000000-0005-0000-0000-000058050000}"/>
    <cellStyle name="20% - Ênfase1 3 2" xfId="1369" xr:uid="{00000000-0005-0000-0000-000059050000}"/>
    <cellStyle name="20% - Ênfase1 3 2 2" xfId="1370" xr:uid="{00000000-0005-0000-0000-00005A050000}"/>
    <cellStyle name="20% - Ênfase1 3 2 2 2" xfId="1371" xr:uid="{00000000-0005-0000-0000-00005B050000}"/>
    <cellStyle name="20% - Ênfase1 3 2 2 3" xfId="1372" xr:uid="{00000000-0005-0000-0000-00005C050000}"/>
    <cellStyle name="20% - Ênfase1 3 2 2 4" xfId="1373" xr:uid="{00000000-0005-0000-0000-00005D050000}"/>
    <cellStyle name="20% - Ênfase1 3 2 3" xfId="1374" xr:uid="{00000000-0005-0000-0000-00005E050000}"/>
    <cellStyle name="20% - Ênfase1 3 2 3 2" xfId="1375" xr:uid="{00000000-0005-0000-0000-00005F050000}"/>
    <cellStyle name="20% - Ênfase1 3 2 4" xfId="1376" xr:uid="{00000000-0005-0000-0000-000060050000}"/>
    <cellStyle name="20% - Ênfase1 3 2 4 2" xfId="1377" xr:uid="{00000000-0005-0000-0000-000061050000}"/>
    <cellStyle name="20% - Ênfase1 3 2 4_COSAN SA - IFRS" xfId="31984" xr:uid="{00000000-0005-0000-0000-0000F07C0000}"/>
    <cellStyle name="20% - Ênfase1 3 2 5" xfId="1378" xr:uid="{00000000-0005-0000-0000-000062050000}"/>
    <cellStyle name="20% - Ênfase1 3 2 6" xfId="1379" xr:uid="{00000000-0005-0000-0000-000063050000}"/>
    <cellStyle name="20% - Ênfase1 3 2 7" xfId="1380" xr:uid="{00000000-0005-0000-0000-000064050000}"/>
    <cellStyle name="20% - Ênfase1 3 2_13-Endividamento" xfId="1381" xr:uid="{00000000-0005-0000-0000-000065050000}"/>
    <cellStyle name="20% - Ênfase1 3 3" xfId="1382" xr:uid="{00000000-0005-0000-0000-000066050000}"/>
    <cellStyle name="20% - Ênfase1 3 3 2" xfId="1383" xr:uid="{00000000-0005-0000-0000-000067050000}"/>
    <cellStyle name="20% - Ênfase1 3 3 3" xfId="1384" xr:uid="{00000000-0005-0000-0000-000068050000}"/>
    <cellStyle name="20% - Ênfase1 3 3 4" xfId="1385" xr:uid="{00000000-0005-0000-0000-000069050000}"/>
    <cellStyle name="20% - Ênfase1 3 4" xfId="1386" xr:uid="{00000000-0005-0000-0000-00006A050000}"/>
    <cellStyle name="20% - Ênfase1 3 4 2" xfId="1387" xr:uid="{00000000-0005-0000-0000-00006B050000}"/>
    <cellStyle name="20% - Ênfase1 3 5" xfId="1388" xr:uid="{00000000-0005-0000-0000-00006C050000}"/>
    <cellStyle name="20% - Ênfase1 3 5 2" xfId="1389" xr:uid="{00000000-0005-0000-0000-00006D050000}"/>
    <cellStyle name="20% - Ênfase1 3 5_COSAN SA - IFRS" xfId="31985" xr:uid="{00000000-0005-0000-0000-0000F17C0000}"/>
    <cellStyle name="20% - Ênfase1 3 6" xfId="1390" xr:uid="{00000000-0005-0000-0000-00006E050000}"/>
    <cellStyle name="20% - Ênfase1 3 7" xfId="1391" xr:uid="{00000000-0005-0000-0000-00006F050000}"/>
    <cellStyle name="20% - Ênfase1 3 8" xfId="1392" xr:uid="{00000000-0005-0000-0000-000070050000}"/>
    <cellStyle name="20% - Ênfase1 3_1.1 - Apuração IRPJ_CSLL - 2100 - 2012_MAI_V1" xfId="1393" xr:uid="{00000000-0005-0000-0000-000071050000}"/>
    <cellStyle name="20% - Ênfase1 30" xfId="1394" xr:uid="{00000000-0005-0000-0000-000072050000}"/>
    <cellStyle name="20% - Ênfase1 30 2" xfId="1395" xr:uid="{00000000-0005-0000-0000-000073050000}"/>
    <cellStyle name="20% - Ênfase1 30_Maio-2012" xfId="1396" xr:uid="{00000000-0005-0000-0000-000074050000}"/>
    <cellStyle name="20% - Ênfase1 31" xfId="1397" xr:uid="{00000000-0005-0000-0000-000075050000}"/>
    <cellStyle name="20% - Ênfase1 31 2" xfId="1398" xr:uid="{00000000-0005-0000-0000-000076050000}"/>
    <cellStyle name="20% - Ênfase1 32" xfId="1399" xr:uid="{00000000-0005-0000-0000-000077050000}"/>
    <cellStyle name="20% - Ênfase1 33" xfId="1400" xr:uid="{00000000-0005-0000-0000-000078050000}"/>
    <cellStyle name="20% - Ênfase1 33 2" xfId="1401" xr:uid="{00000000-0005-0000-0000-000079050000}"/>
    <cellStyle name="20% - Ênfase1 33 3" xfId="1402" xr:uid="{00000000-0005-0000-0000-00007A050000}"/>
    <cellStyle name="20% - Ênfase1 33 4" xfId="1403" xr:uid="{00000000-0005-0000-0000-00007B050000}"/>
    <cellStyle name="20% - Ênfase1 34" xfId="1404" xr:uid="{00000000-0005-0000-0000-00007C050000}"/>
    <cellStyle name="20% - Ênfase1 34 2" xfId="1405" xr:uid="{00000000-0005-0000-0000-00007D050000}"/>
    <cellStyle name="20% - Ênfase1 35" xfId="1406" xr:uid="{00000000-0005-0000-0000-00007E050000}"/>
    <cellStyle name="20% - Ênfase1 35 2" xfId="1407" xr:uid="{00000000-0005-0000-0000-00007F050000}"/>
    <cellStyle name="20% - Ênfase1 36" xfId="1408" xr:uid="{00000000-0005-0000-0000-000080050000}"/>
    <cellStyle name="20% - Ênfase1 36 2" xfId="1409" xr:uid="{00000000-0005-0000-0000-000081050000}"/>
    <cellStyle name="20% - Ênfase1 37" xfId="1410" xr:uid="{00000000-0005-0000-0000-000082050000}"/>
    <cellStyle name="20% - Ênfase1 37 2" xfId="1411" xr:uid="{00000000-0005-0000-0000-000083050000}"/>
    <cellStyle name="20% - Ênfase1 38" xfId="1412" xr:uid="{00000000-0005-0000-0000-000084050000}"/>
    <cellStyle name="20% - Ênfase1 38 2" xfId="1413" xr:uid="{00000000-0005-0000-0000-000085050000}"/>
    <cellStyle name="20% - Ênfase1 39" xfId="1414" xr:uid="{00000000-0005-0000-0000-000086050000}"/>
    <cellStyle name="20% - Ênfase1 39 2" xfId="1415" xr:uid="{00000000-0005-0000-0000-000087050000}"/>
    <cellStyle name="20% - Ênfase1 4" xfId="1416" xr:uid="{00000000-0005-0000-0000-000088050000}"/>
    <cellStyle name="20% - Ênfase1 4 2" xfId="1417" xr:uid="{00000000-0005-0000-0000-000089050000}"/>
    <cellStyle name="20% - Ênfase1 4 2 2" xfId="1418" xr:uid="{00000000-0005-0000-0000-00008A050000}"/>
    <cellStyle name="20% - Ênfase1 4 2 2 2" xfId="1419" xr:uid="{00000000-0005-0000-0000-00008B050000}"/>
    <cellStyle name="20% - Ênfase1 4 2 2 3" xfId="1420" xr:uid="{00000000-0005-0000-0000-00008C050000}"/>
    <cellStyle name="20% - Ênfase1 4 2 2 4" xfId="1421" xr:uid="{00000000-0005-0000-0000-00008D050000}"/>
    <cellStyle name="20% - Ênfase1 4 2 3" xfId="1422" xr:uid="{00000000-0005-0000-0000-00008E050000}"/>
    <cellStyle name="20% - Ênfase1 4 2 3 2" xfId="1423" xr:uid="{00000000-0005-0000-0000-00008F050000}"/>
    <cellStyle name="20% - Ênfase1 4 2 4" xfId="1424" xr:uid="{00000000-0005-0000-0000-000090050000}"/>
    <cellStyle name="20% - Ênfase1 4 2 4 2" xfId="1425" xr:uid="{00000000-0005-0000-0000-000091050000}"/>
    <cellStyle name="20% - Ênfase1 4 2 4_COSAN SA - IFRS" xfId="31986" xr:uid="{00000000-0005-0000-0000-0000F27C0000}"/>
    <cellStyle name="20% - Ênfase1 4 2 5" xfId="1426" xr:uid="{00000000-0005-0000-0000-000092050000}"/>
    <cellStyle name="20% - Ênfase1 4 2 6" xfId="1427" xr:uid="{00000000-0005-0000-0000-000093050000}"/>
    <cellStyle name="20% - Ênfase1 4 2 7" xfId="1428" xr:uid="{00000000-0005-0000-0000-000094050000}"/>
    <cellStyle name="20% - Ênfase1 4 2_13-Endividamento" xfId="1429" xr:uid="{00000000-0005-0000-0000-000095050000}"/>
    <cellStyle name="20% - Ênfase1 4 3" xfId="1430" xr:uid="{00000000-0005-0000-0000-000096050000}"/>
    <cellStyle name="20% - Ênfase1 4 3 2" xfId="1431" xr:uid="{00000000-0005-0000-0000-000097050000}"/>
    <cellStyle name="20% - Ênfase1 4 3 3" xfId="1432" xr:uid="{00000000-0005-0000-0000-000098050000}"/>
    <cellStyle name="20% - Ênfase1 4 3 4" xfId="1433" xr:uid="{00000000-0005-0000-0000-000099050000}"/>
    <cellStyle name="20% - Ênfase1 4 4" xfId="1434" xr:uid="{00000000-0005-0000-0000-00009A050000}"/>
    <cellStyle name="20% - Ênfase1 4 4 2" xfId="1435" xr:uid="{00000000-0005-0000-0000-00009B050000}"/>
    <cellStyle name="20% - Ênfase1 4 5" xfId="1436" xr:uid="{00000000-0005-0000-0000-00009C050000}"/>
    <cellStyle name="20% - Ênfase1 4 5 2" xfId="1437" xr:uid="{00000000-0005-0000-0000-00009D050000}"/>
    <cellStyle name="20% - Ênfase1 4 5_COSAN SA - IFRS" xfId="31987" xr:uid="{00000000-0005-0000-0000-0000F37C0000}"/>
    <cellStyle name="20% - Ênfase1 4 6" xfId="1438" xr:uid="{00000000-0005-0000-0000-00009E050000}"/>
    <cellStyle name="20% - Ênfase1 4 7" xfId="1439" xr:uid="{00000000-0005-0000-0000-00009F050000}"/>
    <cellStyle name="20% - Ênfase1 4 8" xfId="1440" xr:uid="{00000000-0005-0000-0000-0000A0050000}"/>
    <cellStyle name="20% - Ênfase1 4_1.1 - Apuração IRPJ_CSLL - 2100 - 2012_MAI_V1" xfId="1441" xr:uid="{00000000-0005-0000-0000-0000A1050000}"/>
    <cellStyle name="20% - Ênfase1 40" xfId="1442" xr:uid="{00000000-0005-0000-0000-0000A2050000}"/>
    <cellStyle name="20% - Ênfase1 40 2" xfId="1443" xr:uid="{00000000-0005-0000-0000-0000A3050000}"/>
    <cellStyle name="20% - Ênfase1 41" xfId="1444" xr:uid="{00000000-0005-0000-0000-0000A4050000}"/>
    <cellStyle name="20% - Ênfase1 42" xfId="1445" xr:uid="{00000000-0005-0000-0000-0000A5050000}"/>
    <cellStyle name="20% - Ênfase1 43" xfId="1446" xr:uid="{00000000-0005-0000-0000-0000A6050000}"/>
    <cellStyle name="20% - Ênfase1 44" xfId="1447" xr:uid="{00000000-0005-0000-0000-0000A7050000}"/>
    <cellStyle name="20% - Ênfase1 5" xfId="1448" xr:uid="{00000000-0005-0000-0000-0000A8050000}"/>
    <cellStyle name="20% - Ênfase1 5 2" xfId="1449" xr:uid="{00000000-0005-0000-0000-0000A9050000}"/>
    <cellStyle name="20% - Ênfase1 5 2 2" xfId="1450" xr:uid="{00000000-0005-0000-0000-0000AA050000}"/>
    <cellStyle name="20% - Ênfase1 5 2 2 2" xfId="1451" xr:uid="{00000000-0005-0000-0000-0000AB050000}"/>
    <cellStyle name="20% - Ênfase1 5 2 2 3" xfId="1452" xr:uid="{00000000-0005-0000-0000-0000AC050000}"/>
    <cellStyle name="20% - Ênfase1 5 2 2 4" xfId="1453" xr:uid="{00000000-0005-0000-0000-0000AD050000}"/>
    <cellStyle name="20% - Ênfase1 5 2 3" xfId="1454" xr:uid="{00000000-0005-0000-0000-0000AE050000}"/>
    <cellStyle name="20% - Ênfase1 5 2 3 2" xfId="1455" xr:uid="{00000000-0005-0000-0000-0000AF050000}"/>
    <cellStyle name="20% - Ênfase1 5 2 4" xfId="1456" xr:uid="{00000000-0005-0000-0000-0000B0050000}"/>
    <cellStyle name="20% - Ênfase1 5 2 4 2" xfId="1457" xr:uid="{00000000-0005-0000-0000-0000B1050000}"/>
    <cellStyle name="20% - Ênfase1 5 2 4_COSAN SA - IFRS" xfId="31988" xr:uid="{00000000-0005-0000-0000-0000F47C0000}"/>
    <cellStyle name="20% - Ênfase1 5 2 5" xfId="1458" xr:uid="{00000000-0005-0000-0000-0000B2050000}"/>
    <cellStyle name="20% - Ênfase1 5 2 6" xfId="1459" xr:uid="{00000000-0005-0000-0000-0000B3050000}"/>
    <cellStyle name="20% - Ênfase1 5 2 7" xfId="1460" xr:uid="{00000000-0005-0000-0000-0000B4050000}"/>
    <cellStyle name="20% - Ênfase1 5 2_13-Endividamento" xfId="1461" xr:uid="{00000000-0005-0000-0000-0000B5050000}"/>
    <cellStyle name="20% - Ênfase1 5 3" xfId="1462" xr:uid="{00000000-0005-0000-0000-0000B6050000}"/>
    <cellStyle name="20% - Ênfase1 5 3 2" xfId="1463" xr:uid="{00000000-0005-0000-0000-0000B7050000}"/>
    <cellStyle name="20% - Ênfase1 5 3 3" xfId="1464" xr:uid="{00000000-0005-0000-0000-0000B8050000}"/>
    <cellStyle name="20% - Ênfase1 5 3 4" xfId="1465" xr:uid="{00000000-0005-0000-0000-0000B9050000}"/>
    <cellStyle name="20% - Ênfase1 5 4" xfId="1466" xr:uid="{00000000-0005-0000-0000-0000BA050000}"/>
    <cellStyle name="20% - Ênfase1 5 4 2" xfId="1467" xr:uid="{00000000-0005-0000-0000-0000BB050000}"/>
    <cellStyle name="20% - Ênfase1 5 5" xfId="1468" xr:uid="{00000000-0005-0000-0000-0000BC050000}"/>
    <cellStyle name="20% - Ênfase1 5 5 2" xfId="1469" xr:uid="{00000000-0005-0000-0000-0000BD050000}"/>
    <cellStyle name="20% - Ênfase1 5 5_COSAN SA - IFRS" xfId="31989" xr:uid="{00000000-0005-0000-0000-0000F57C0000}"/>
    <cellStyle name="20% - Ênfase1 5 6" xfId="1470" xr:uid="{00000000-0005-0000-0000-0000BE050000}"/>
    <cellStyle name="20% - Ênfase1 5 7" xfId="1471" xr:uid="{00000000-0005-0000-0000-0000BF050000}"/>
    <cellStyle name="20% - Ênfase1 5 8" xfId="1472" xr:uid="{00000000-0005-0000-0000-0000C0050000}"/>
    <cellStyle name="20% - Ênfase1 5_1.1 - Apuração IRPJ_CSLL - 2100 - 2012_MAI_V1" xfId="1473" xr:uid="{00000000-0005-0000-0000-0000C1050000}"/>
    <cellStyle name="20% - Ênfase1 6" xfId="1474" xr:uid="{00000000-0005-0000-0000-0000C2050000}"/>
    <cellStyle name="20% - Ênfase1 6 2" xfId="1475" xr:uid="{00000000-0005-0000-0000-0000C3050000}"/>
    <cellStyle name="20% - Ênfase1 6 2 2" xfId="1476" xr:uid="{00000000-0005-0000-0000-0000C4050000}"/>
    <cellStyle name="20% - Ênfase1 6 2 2 2" xfId="1477" xr:uid="{00000000-0005-0000-0000-0000C5050000}"/>
    <cellStyle name="20% - Ênfase1 6 2 2 3" xfId="1478" xr:uid="{00000000-0005-0000-0000-0000C6050000}"/>
    <cellStyle name="20% - Ênfase1 6 2 2 4" xfId="1479" xr:uid="{00000000-0005-0000-0000-0000C7050000}"/>
    <cellStyle name="20% - Ênfase1 6 2 3" xfId="1480" xr:uid="{00000000-0005-0000-0000-0000C8050000}"/>
    <cellStyle name="20% - Ênfase1 6 2 3 2" xfId="1481" xr:uid="{00000000-0005-0000-0000-0000C9050000}"/>
    <cellStyle name="20% - Ênfase1 6 2 4" xfId="1482" xr:uid="{00000000-0005-0000-0000-0000CA050000}"/>
    <cellStyle name="20% - Ênfase1 6 2 4 2" xfId="1483" xr:uid="{00000000-0005-0000-0000-0000CB050000}"/>
    <cellStyle name="20% - Ênfase1 6 2 4_COSAN SA - IFRS" xfId="31990" xr:uid="{00000000-0005-0000-0000-0000F67C0000}"/>
    <cellStyle name="20% - Ênfase1 6 2 5" xfId="1484" xr:uid="{00000000-0005-0000-0000-0000CC050000}"/>
    <cellStyle name="20% - Ênfase1 6 2 6" xfId="1485" xr:uid="{00000000-0005-0000-0000-0000CD050000}"/>
    <cellStyle name="20% - Ênfase1 6 2 7" xfId="1486" xr:uid="{00000000-0005-0000-0000-0000CE050000}"/>
    <cellStyle name="20% - Ênfase1 6 2_13-Endividamento" xfId="1487" xr:uid="{00000000-0005-0000-0000-0000CF050000}"/>
    <cellStyle name="20% - Ênfase1 6 3" xfId="1488" xr:uid="{00000000-0005-0000-0000-0000D0050000}"/>
    <cellStyle name="20% - Ênfase1 6 3 2" xfId="1489" xr:uid="{00000000-0005-0000-0000-0000D1050000}"/>
    <cellStyle name="20% - Ênfase1 6 3 3" xfId="1490" xr:uid="{00000000-0005-0000-0000-0000D2050000}"/>
    <cellStyle name="20% - Ênfase1 6 3 4" xfId="1491" xr:uid="{00000000-0005-0000-0000-0000D3050000}"/>
    <cellStyle name="20% - Ênfase1 6 4" xfId="1492" xr:uid="{00000000-0005-0000-0000-0000D4050000}"/>
    <cellStyle name="20% - Ênfase1 6 4 2" xfId="1493" xr:uid="{00000000-0005-0000-0000-0000D5050000}"/>
    <cellStyle name="20% - Ênfase1 6 5" xfId="1494" xr:uid="{00000000-0005-0000-0000-0000D6050000}"/>
    <cellStyle name="20% - Ênfase1 6 5 2" xfId="1495" xr:uid="{00000000-0005-0000-0000-0000D7050000}"/>
    <cellStyle name="20% - Ênfase1 6 5_COSAN SA - IFRS" xfId="31991" xr:uid="{00000000-0005-0000-0000-0000F77C0000}"/>
    <cellStyle name="20% - Ênfase1 6 6" xfId="1496" xr:uid="{00000000-0005-0000-0000-0000D8050000}"/>
    <cellStyle name="20% - Ênfase1 6 7" xfId="1497" xr:uid="{00000000-0005-0000-0000-0000D9050000}"/>
    <cellStyle name="20% - Ênfase1 6 8" xfId="1498" xr:uid="{00000000-0005-0000-0000-0000DA050000}"/>
    <cellStyle name="20% - Ênfase1 6_1.1 - Apuração IRPJ_CSLL - 2100 - 2012_MAI_V1" xfId="1499" xr:uid="{00000000-0005-0000-0000-0000DB050000}"/>
    <cellStyle name="20% - Ênfase1 7" xfId="1500" xr:uid="{00000000-0005-0000-0000-0000DC050000}"/>
    <cellStyle name="20% - Ênfase1 7 2" xfId="1501" xr:uid="{00000000-0005-0000-0000-0000DD050000}"/>
    <cellStyle name="20% - Ênfase1 7 2 2" xfId="1502" xr:uid="{00000000-0005-0000-0000-0000DE050000}"/>
    <cellStyle name="20% - Ênfase1 7 2 3" xfId="1503" xr:uid="{00000000-0005-0000-0000-0000DF050000}"/>
    <cellStyle name="20% - Ênfase1 7 2 4" xfId="1504" xr:uid="{00000000-0005-0000-0000-0000E0050000}"/>
    <cellStyle name="20% - Ênfase1 7 2 5" xfId="1505" xr:uid="{00000000-0005-0000-0000-0000E1050000}"/>
    <cellStyle name="20% - Ênfase1 7 2 6" xfId="1506" xr:uid="{00000000-0005-0000-0000-0000E2050000}"/>
    <cellStyle name="20% - Ênfase1 7 3" xfId="1507" xr:uid="{00000000-0005-0000-0000-0000E3050000}"/>
    <cellStyle name="20% - Ênfase1 7 3 2" xfId="1508" xr:uid="{00000000-0005-0000-0000-0000E4050000}"/>
    <cellStyle name="20% - Ênfase1 7 4" xfId="1509" xr:uid="{00000000-0005-0000-0000-0000E5050000}"/>
    <cellStyle name="20% - Ênfase1 7 4 2" xfId="1510" xr:uid="{00000000-0005-0000-0000-0000E6050000}"/>
    <cellStyle name="20% - Ênfase1 7 4_COSAN SA - IFRS" xfId="31992" xr:uid="{00000000-0005-0000-0000-0000F87C0000}"/>
    <cellStyle name="20% - Ênfase1 7 5" xfId="1511" xr:uid="{00000000-0005-0000-0000-0000E7050000}"/>
    <cellStyle name="20% - Ênfase1 7 6" xfId="1512" xr:uid="{00000000-0005-0000-0000-0000E8050000}"/>
    <cellStyle name="20% - Ênfase1 7 7" xfId="1513" xr:uid="{00000000-0005-0000-0000-0000E9050000}"/>
    <cellStyle name="20% - Ênfase1 7_13-Endividamento" xfId="1514" xr:uid="{00000000-0005-0000-0000-0000EA050000}"/>
    <cellStyle name="20% - Ênfase1 8" xfId="1515" xr:uid="{00000000-0005-0000-0000-0000EB050000}"/>
    <cellStyle name="20% - Ênfase1 8 2" xfId="1516" xr:uid="{00000000-0005-0000-0000-0000EC050000}"/>
    <cellStyle name="20% - Ênfase1 8 2 2" xfId="1517" xr:uid="{00000000-0005-0000-0000-0000ED050000}"/>
    <cellStyle name="20% - Ênfase1 8 2 3" xfId="1518" xr:uid="{00000000-0005-0000-0000-0000EE050000}"/>
    <cellStyle name="20% - Ênfase1 8 3" xfId="1519" xr:uid="{00000000-0005-0000-0000-0000EF050000}"/>
    <cellStyle name="20% - Ênfase1 8 4" xfId="1520" xr:uid="{00000000-0005-0000-0000-0000F0050000}"/>
    <cellStyle name="20% - Ênfase1 8_BP - Raízen Combustíveis" xfId="1521" xr:uid="{00000000-0005-0000-0000-0000F1050000}"/>
    <cellStyle name="20% - Ênfase1 9" xfId="1522" xr:uid="{00000000-0005-0000-0000-0000F2050000}"/>
    <cellStyle name="20% - Ênfase1 9 2" xfId="1523" xr:uid="{00000000-0005-0000-0000-0000F3050000}"/>
    <cellStyle name="20% - Ênfase1 9 2 2" xfId="1524" xr:uid="{00000000-0005-0000-0000-0000F4050000}"/>
    <cellStyle name="20% - Ênfase1 9 2 3" xfId="1525" xr:uid="{00000000-0005-0000-0000-0000F5050000}"/>
    <cellStyle name="20% - Ênfase1 9 2 4" xfId="1526" xr:uid="{00000000-0005-0000-0000-0000F6050000}"/>
    <cellStyle name="20% - Ênfase1 9 2_Display" xfId="1527" xr:uid="{00000000-0005-0000-0000-0000F7050000}"/>
    <cellStyle name="20% - Ênfase1 9 3" xfId="1528" xr:uid="{00000000-0005-0000-0000-0000F8050000}"/>
    <cellStyle name="20% - Ênfase1 9 4" xfId="1529" xr:uid="{00000000-0005-0000-0000-0000F9050000}"/>
    <cellStyle name="20% - Ênfase1 9 5" xfId="1530" xr:uid="{00000000-0005-0000-0000-0000FA050000}"/>
    <cellStyle name="20% - Ênfase1 9_BP - Raízen Combustíveis" xfId="1531" xr:uid="{00000000-0005-0000-0000-0000FB050000}"/>
    <cellStyle name="20% - Ênfase2" xfId="31993" xr:uid="{00000000-0005-0000-0000-0000F97C0000}"/>
    <cellStyle name="20% - Ênfase2 10" xfId="1532" xr:uid="{00000000-0005-0000-0000-0000FC050000}"/>
    <cellStyle name="20% - Ênfase2 10 2" xfId="1533" xr:uid="{00000000-0005-0000-0000-0000FD050000}"/>
    <cellStyle name="20% - Ênfase2 10_BP - Raízen Combustíveis" xfId="1534" xr:uid="{00000000-0005-0000-0000-0000FE050000}"/>
    <cellStyle name="20% - Ênfase2 11" xfId="1535" xr:uid="{00000000-0005-0000-0000-0000FF050000}"/>
    <cellStyle name="20% - Ênfase2 11 2" xfId="1536" xr:uid="{00000000-0005-0000-0000-000000060000}"/>
    <cellStyle name="20% - Ênfase2 11_Maio-2012" xfId="1537" xr:uid="{00000000-0005-0000-0000-000001060000}"/>
    <cellStyle name="20% - Ênfase2 12" xfId="1538" xr:uid="{00000000-0005-0000-0000-000002060000}"/>
    <cellStyle name="20% - Ênfase2 12 2" xfId="1539" xr:uid="{00000000-0005-0000-0000-000003060000}"/>
    <cellStyle name="20% - Ênfase2 12_Maio-2012" xfId="1540" xr:uid="{00000000-0005-0000-0000-000004060000}"/>
    <cellStyle name="20% - Ênfase2 13" xfId="1541" xr:uid="{00000000-0005-0000-0000-000005060000}"/>
    <cellStyle name="20% - Ênfase2 13 2" xfId="1542" xr:uid="{00000000-0005-0000-0000-000006060000}"/>
    <cellStyle name="20% - Ênfase2 13_Maio-2012" xfId="1543" xr:uid="{00000000-0005-0000-0000-000007060000}"/>
    <cellStyle name="20% - Ênfase2 14" xfId="1544" xr:uid="{00000000-0005-0000-0000-000008060000}"/>
    <cellStyle name="20% - Ênfase2 14 2" xfId="1545" xr:uid="{00000000-0005-0000-0000-000009060000}"/>
    <cellStyle name="20% - Ênfase2 14_Maio-2012" xfId="1546" xr:uid="{00000000-0005-0000-0000-00000A060000}"/>
    <cellStyle name="20% - Ênfase2 15" xfId="1547" xr:uid="{00000000-0005-0000-0000-00000B060000}"/>
    <cellStyle name="20% - Ênfase2 15 2" xfId="1548" xr:uid="{00000000-0005-0000-0000-00000C060000}"/>
    <cellStyle name="20% - Ênfase2 15_Maio-2012" xfId="1549" xr:uid="{00000000-0005-0000-0000-00000D060000}"/>
    <cellStyle name="20% - Ênfase2 16" xfId="1550" xr:uid="{00000000-0005-0000-0000-00000E060000}"/>
    <cellStyle name="20% - Ênfase2 16 2" xfId="1551" xr:uid="{00000000-0005-0000-0000-00000F060000}"/>
    <cellStyle name="20% - Ênfase2 16_Maio-2012" xfId="1552" xr:uid="{00000000-0005-0000-0000-000010060000}"/>
    <cellStyle name="20% - Ênfase2 17" xfId="1553" xr:uid="{00000000-0005-0000-0000-000011060000}"/>
    <cellStyle name="20% - Ênfase2 17 2" xfId="1554" xr:uid="{00000000-0005-0000-0000-000012060000}"/>
    <cellStyle name="20% - Ênfase2 17_Maio-2012" xfId="1555" xr:uid="{00000000-0005-0000-0000-000013060000}"/>
    <cellStyle name="20% - Ênfase2 18" xfId="1556" xr:uid="{00000000-0005-0000-0000-000014060000}"/>
    <cellStyle name="20% - Ênfase2 18 2" xfId="1557" xr:uid="{00000000-0005-0000-0000-000015060000}"/>
    <cellStyle name="20% - Ênfase2 18_Maio-2012" xfId="1558" xr:uid="{00000000-0005-0000-0000-000016060000}"/>
    <cellStyle name="20% - Ênfase2 19" xfId="1559" xr:uid="{00000000-0005-0000-0000-000017060000}"/>
    <cellStyle name="20% - Ênfase2 19 2" xfId="1560" xr:uid="{00000000-0005-0000-0000-000018060000}"/>
    <cellStyle name="20% - Ênfase2 19_Maio-2012" xfId="1561" xr:uid="{00000000-0005-0000-0000-000019060000}"/>
    <cellStyle name="20% - Ênfase2 2" xfId="1562" xr:uid="{00000000-0005-0000-0000-00001A060000}"/>
    <cellStyle name="20% - Ênfase2 2 10" xfId="1563" xr:uid="{00000000-0005-0000-0000-00001B060000}"/>
    <cellStyle name="20% - Ênfase2 2 11" xfId="1564" xr:uid="{00000000-0005-0000-0000-00001C060000}"/>
    <cellStyle name="20% - Ênfase2 2 2" xfId="1565" xr:uid="{00000000-0005-0000-0000-00001D060000}"/>
    <cellStyle name="20% - Ênfase2 2 2 2" xfId="1566" xr:uid="{00000000-0005-0000-0000-00001E060000}"/>
    <cellStyle name="20% - Ênfase2 2 2 2 2" xfId="1567" xr:uid="{00000000-0005-0000-0000-00001F060000}"/>
    <cellStyle name="20% - Ênfase2 2 2 2 3" xfId="1568" xr:uid="{00000000-0005-0000-0000-000020060000}"/>
    <cellStyle name="20% - Ênfase2 2 2 2 4" xfId="1569" xr:uid="{00000000-0005-0000-0000-000021060000}"/>
    <cellStyle name="20% - Ênfase2 2 2 3" xfId="1570" xr:uid="{00000000-0005-0000-0000-000022060000}"/>
    <cellStyle name="20% - Ênfase2 2 2 3 2" xfId="1571" xr:uid="{00000000-0005-0000-0000-000023060000}"/>
    <cellStyle name="20% - Ênfase2 2 2 4" xfId="1572" xr:uid="{00000000-0005-0000-0000-000024060000}"/>
    <cellStyle name="20% - Ênfase2 2 2 4 2" xfId="1573" xr:uid="{00000000-0005-0000-0000-000025060000}"/>
    <cellStyle name="20% - Ênfase2 2 2 4_COSAN SA - IFRS" xfId="31994" xr:uid="{00000000-0005-0000-0000-0000FA7C0000}"/>
    <cellStyle name="20% - Ênfase2 2 2 5" xfId="1574" xr:uid="{00000000-0005-0000-0000-000026060000}"/>
    <cellStyle name="20% - Ênfase2 2 2 6" xfId="1575" xr:uid="{00000000-0005-0000-0000-000027060000}"/>
    <cellStyle name="20% - Ênfase2 2 2 7" xfId="1576" xr:uid="{00000000-0005-0000-0000-000028060000}"/>
    <cellStyle name="20% - Ênfase2 2 2_13-Endividamento" xfId="1577" xr:uid="{00000000-0005-0000-0000-000029060000}"/>
    <cellStyle name="20% - Ênfase2 2 3" xfId="1578" xr:uid="{00000000-0005-0000-0000-00002A060000}"/>
    <cellStyle name="20% - Ênfase2 2 3 2" xfId="1579" xr:uid="{00000000-0005-0000-0000-00002B060000}"/>
    <cellStyle name="20% - Ênfase2 2 3 3" xfId="1580" xr:uid="{00000000-0005-0000-0000-00002C060000}"/>
    <cellStyle name="20% - Ênfase2 2 3 4" xfId="1581" xr:uid="{00000000-0005-0000-0000-00002D060000}"/>
    <cellStyle name="20% - Ênfase2 2 4" xfId="1582" xr:uid="{00000000-0005-0000-0000-00002E060000}"/>
    <cellStyle name="20% - Ênfase2 2 4 2" xfId="1583" xr:uid="{00000000-0005-0000-0000-00002F060000}"/>
    <cellStyle name="20% - Ênfase2 2 4 3" xfId="1584" xr:uid="{00000000-0005-0000-0000-000030060000}"/>
    <cellStyle name="20% - Ênfase2 2 4 4" xfId="1585" xr:uid="{00000000-0005-0000-0000-000031060000}"/>
    <cellStyle name="20% - Ênfase2 2 5" xfId="1586" xr:uid="{00000000-0005-0000-0000-000032060000}"/>
    <cellStyle name="20% - Ênfase2 2 5 2" xfId="1587" xr:uid="{00000000-0005-0000-0000-000033060000}"/>
    <cellStyle name="20% - Ênfase2 2 5 3" xfId="1588" xr:uid="{00000000-0005-0000-0000-000034060000}"/>
    <cellStyle name="20% - Ênfase2 2 5 4" xfId="1589" xr:uid="{00000000-0005-0000-0000-000035060000}"/>
    <cellStyle name="20% - Ênfase2 2 6" xfId="1590" xr:uid="{00000000-0005-0000-0000-000036060000}"/>
    <cellStyle name="20% - Ênfase2 2 6 2" xfId="1591" xr:uid="{00000000-0005-0000-0000-000037060000}"/>
    <cellStyle name="20% - Ênfase2 2 6 3" xfId="1592" xr:uid="{00000000-0005-0000-0000-000038060000}"/>
    <cellStyle name="20% - Ênfase2 2 7" xfId="1593" xr:uid="{00000000-0005-0000-0000-000039060000}"/>
    <cellStyle name="20% - Ênfase2 2 7 2" xfId="1594" xr:uid="{00000000-0005-0000-0000-00003A060000}"/>
    <cellStyle name="20% - Ênfase2 2 8" xfId="1595" xr:uid="{00000000-0005-0000-0000-00003B060000}"/>
    <cellStyle name="20% - Ênfase2 2 8 2" xfId="1596" xr:uid="{00000000-0005-0000-0000-00003C060000}"/>
    <cellStyle name="20% - Ênfase2 2 8_COSAN SA - IFRS" xfId="31995" xr:uid="{00000000-0005-0000-0000-0000FB7C0000}"/>
    <cellStyle name="20% - Ênfase2 2 9" xfId="1597" xr:uid="{00000000-0005-0000-0000-00003D060000}"/>
    <cellStyle name="20% - Ênfase2 2_1.1 - Apuração IRPJ_CSLL - 2100 - 2012_MAI_V1" xfId="1598" xr:uid="{00000000-0005-0000-0000-00003E060000}"/>
    <cellStyle name="20% - Ênfase2 20" xfId="1599" xr:uid="{00000000-0005-0000-0000-00003F060000}"/>
    <cellStyle name="20% - Ênfase2 20 2" xfId="1600" xr:uid="{00000000-0005-0000-0000-000040060000}"/>
    <cellStyle name="20% - Ênfase2 20_Maio-2012" xfId="1601" xr:uid="{00000000-0005-0000-0000-000041060000}"/>
    <cellStyle name="20% - Ênfase2 21" xfId="1602" xr:uid="{00000000-0005-0000-0000-000042060000}"/>
    <cellStyle name="20% - Ênfase2 21 2" xfId="1603" xr:uid="{00000000-0005-0000-0000-000043060000}"/>
    <cellStyle name="20% - Ênfase2 21_Maio-2012" xfId="1604" xr:uid="{00000000-0005-0000-0000-000044060000}"/>
    <cellStyle name="20% - Ênfase2 22" xfId="1605" xr:uid="{00000000-0005-0000-0000-000045060000}"/>
    <cellStyle name="20% - Ênfase2 22 2" xfId="1606" xr:uid="{00000000-0005-0000-0000-000046060000}"/>
    <cellStyle name="20% - Ênfase2 22_Maio-2012" xfId="1607" xr:uid="{00000000-0005-0000-0000-000047060000}"/>
    <cellStyle name="20% - Ênfase2 23" xfId="1608" xr:uid="{00000000-0005-0000-0000-000048060000}"/>
    <cellStyle name="20% - Ênfase2 23 2" xfId="1609" xr:uid="{00000000-0005-0000-0000-000049060000}"/>
    <cellStyle name="20% - Ênfase2 23_Maio-2012" xfId="1610" xr:uid="{00000000-0005-0000-0000-00004A060000}"/>
    <cellStyle name="20% - Ênfase2 24" xfId="1611" xr:uid="{00000000-0005-0000-0000-00004B060000}"/>
    <cellStyle name="20% - Ênfase2 24 2" xfId="1612" xr:uid="{00000000-0005-0000-0000-00004C060000}"/>
    <cellStyle name="20% - Ênfase2 24_Maio-2012" xfId="1613" xr:uid="{00000000-0005-0000-0000-00004D060000}"/>
    <cellStyle name="20% - Ênfase2 25" xfId="1614" xr:uid="{00000000-0005-0000-0000-00004E060000}"/>
    <cellStyle name="20% - Ênfase2 25 2" xfId="1615" xr:uid="{00000000-0005-0000-0000-00004F060000}"/>
    <cellStyle name="20% - Ênfase2 25_Maio-2012" xfId="1616" xr:uid="{00000000-0005-0000-0000-000050060000}"/>
    <cellStyle name="20% - Ênfase2 26" xfId="1617" xr:uid="{00000000-0005-0000-0000-000051060000}"/>
    <cellStyle name="20% - Ênfase2 26 2" xfId="1618" xr:uid="{00000000-0005-0000-0000-000052060000}"/>
    <cellStyle name="20% - Ênfase2 26_Maio-2012" xfId="1619" xr:uid="{00000000-0005-0000-0000-000053060000}"/>
    <cellStyle name="20% - Ênfase2 27" xfId="1620" xr:uid="{00000000-0005-0000-0000-000054060000}"/>
    <cellStyle name="20% - Ênfase2 27 2" xfId="1621" xr:uid="{00000000-0005-0000-0000-000055060000}"/>
    <cellStyle name="20% - Ênfase2 27_Maio-2012" xfId="1622" xr:uid="{00000000-0005-0000-0000-000056060000}"/>
    <cellStyle name="20% - Ênfase2 28" xfId="1623" xr:uid="{00000000-0005-0000-0000-000057060000}"/>
    <cellStyle name="20% - Ênfase2 28 2" xfId="1624" xr:uid="{00000000-0005-0000-0000-000058060000}"/>
    <cellStyle name="20% - Ênfase2 28_Maio-2012" xfId="1625" xr:uid="{00000000-0005-0000-0000-000059060000}"/>
    <cellStyle name="20% - Ênfase2 29" xfId="1626" xr:uid="{00000000-0005-0000-0000-00005A060000}"/>
    <cellStyle name="20% - Ênfase2 29 2" xfId="1627" xr:uid="{00000000-0005-0000-0000-00005B060000}"/>
    <cellStyle name="20% - Ênfase2 29_Maio-2012" xfId="1628" xr:uid="{00000000-0005-0000-0000-00005C060000}"/>
    <cellStyle name="20% - Ênfase2 3" xfId="1629" xr:uid="{00000000-0005-0000-0000-00005D060000}"/>
    <cellStyle name="20% - Ênfase2 3 2" xfId="1630" xr:uid="{00000000-0005-0000-0000-00005E060000}"/>
    <cellStyle name="20% - Ênfase2 3 2 2" xfId="1631" xr:uid="{00000000-0005-0000-0000-00005F060000}"/>
    <cellStyle name="20% - Ênfase2 3 2 2 2" xfId="1632" xr:uid="{00000000-0005-0000-0000-000060060000}"/>
    <cellStyle name="20% - Ênfase2 3 2 2 3" xfId="1633" xr:uid="{00000000-0005-0000-0000-000061060000}"/>
    <cellStyle name="20% - Ênfase2 3 2 2 4" xfId="1634" xr:uid="{00000000-0005-0000-0000-000062060000}"/>
    <cellStyle name="20% - Ênfase2 3 2 3" xfId="1635" xr:uid="{00000000-0005-0000-0000-000063060000}"/>
    <cellStyle name="20% - Ênfase2 3 2 3 2" xfId="1636" xr:uid="{00000000-0005-0000-0000-000064060000}"/>
    <cellStyle name="20% - Ênfase2 3 2 4" xfId="1637" xr:uid="{00000000-0005-0000-0000-000065060000}"/>
    <cellStyle name="20% - Ênfase2 3 2 4 2" xfId="1638" xr:uid="{00000000-0005-0000-0000-000066060000}"/>
    <cellStyle name="20% - Ênfase2 3 2 4_COSAN SA - IFRS" xfId="31996" xr:uid="{00000000-0005-0000-0000-0000FC7C0000}"/>
    <cellStyle name="20% - Ênfase2 3 2 5" xfId="1639" xr:uid="{00000000-0005-0000-0000-000067060000}"/>
    <cellStyle name="20% - Ênfase2 3 2 6" xfId="1640" xr:uid="{00000000-0005-0000-0000-000068060000}"/>
    <cellStyle name="20% - Ênfase2 3 2 7" xfId="1641" xr:uid="{00000000-0005-0000-0000-000069060000}"/>
    <cellStyle name="20% - Ênfase2 3 2_13-Endividamento" xfId="1642" xr:uid="{00000000-0005-0000-0000-00006A060000}"/>
    <cellStyle name="20% - Ênfase2 3 3" xfId="1643" xr:uid="{00000000-0005-0000-0000-00006B060000}"/>
    <cellStyle name="20% - Ênfase2 3 3 2" xfId="1644" xr:uid="{00000000-0005-0000-0000-00006C060000}"/>
    <cellStyle name="20% - Ênfase2 3 3 3" xfId="1645" xr:uid="{00000000-0005-0000-0000-00006D060000}"/>
    <cellStyle name="20% - Ênfase2 3 3 4" xfId="1646" xr:uid="{00000000-0005-0000-0000-00006E060000}"/>
    <cellStyle name="20% - Ênfase2 3 4" xfId="1647" xr:uid="{00000000-0005-0000-0000-00006F060000}"/>
    <cellStyle name="20% - Ênfase2 3 4 2" xfId="1648" xr:uid="{00000000-0005-0000-0000-000070060000}"/>
    <cellStyle name="20% - Ênfase2 3 5" xfId="1649" xr:uid="{00000000-0005-0000-0000-000071060000}"/>
    <cellStyle name="20% - Ênfase2 3 5 2" xfId="1650" xr:uid="{00000000-0005-0000-0000-000072060000}"/>
    <cellStyle name="20% - Ênfase2 3 5_COSAN SA - IFRS" xfId="31997" xr:uid="{00000000-0005-0000-0000-0000FD7C0000}"/>
    <cellStyle name="20% - Ênfase2 3 6" xfId="1651" xr:uid="{00000000-0005-0000-0000-000073060000}"/>
    <cellStyle name="20% - Ênfase2 3 7" xfId="1652" xr:uid="{00000000-0005-0000-0000-000074060000}"/>
    <cellStyle name="20% - Ênfase2 3 8" xfId="1653" xr:uid="{00000000-0005-0000-0000-000075060000}"/>
    <cellStyle name="20% - Ênfase2 3_1.1 - Apuração IRPJ_CSLL - 2100 - 2012_MAI_V1" xfId="1654" xr:uid="{00000000-0005-0000-0000-000076060000}"/>
    <cellStyle name="20% - Ênfase2 30" xfId="1655" xr:uid="{00000000-0005-0000-0000-000077060000}"/>
    <cellStyle name="20% - Ênfase2 30 2" xfId="1656" xr:uid="{00000000-0005-0000-0000-000078060000}"/>
    <cellStyle name="20% - Ênfase2 30_Maio-2012" xfId="1657" xr:uid="{00000000-0005-0000-0000-000079060000}"/>
    <cellStyle name="20% - Ênfase2 31" xfId="1658" xr:uid="{00000000-0005-0000-0000-00007A060000}"/>
    <cellStyle name="20% - Ênfase2 31 2" xfId="1659" xr:uid="{00000000-0005-0000-0000-00007B060000}"/>
    <cellStyle name="20% - Ênfase2 32" xfId="1660" xr:uid="{00000000-0005-0000-0000-00007C060000}"/>
    <cellStyle name="20% - Ênfase2 33" xfId="1661" xr:uid="{00000000-0005-0000-0000-00007D060000}"/>
    <cellStyle name="20% - Ênfase2 33 2" xfId="1662" xr:uid="{00000000-0005-0000-0000-00007E060000}"/>
    <cellStyle name="20% - Ênfase2 33 3" xfId="1663" xr:uid="{00000000-0005-0000-0000-00007F060000}"/>
    <cellStyle name="20% - Ênfase2 33 4" xfId="1664" xr:uid="{00000000-0005-0000-0000-000080060000}"/>
    <cellStyle name="20% - Ênfase2 34" xfId="1665" xr:uid="{00000000-0005-0000-0000-000081060000}"/>
    <cellStyle name="20% - Ênfase2 34 2" xfId="1666" xr:uid="{00000000-0005-0000-0000-000082060000}"/>
    <cellStyle name="20% - Ênfase2 35" xfId="1667" xr:uid="{00000000-0005-0000-0000-000083060000}"/>
    <cellStyle name="20% - Ênfase2 35 2" xfId="1668" xr:uid="{00000000-0005-0000-0000-000084060000}"/>
    <cellStyle name="20% - Ênfase2 36" xfId="1669" xr:uid="{00000000-0005-0000-0000-000085060000}"/>
    <cellStyle name="20% - Ênfase2 36 2" xfId="1670" xr:uid="{00000000-0005-0000-0000-000086060000}"/>
    <cellStyle name="20% - Ênfase2 37" xfId="1671" xr:uid="{00000000-0005-0000-0000-000087060000}"/>
    <cellStyle name="20% - Ênfase2 37 2" xfId="1672" xr:uid="{00000000-0005-0000-0000-000088060000}"/>
    <cellStyle name="20% - Ênfase2 38" xfId="1673" xr:uid="{00000000-0005-0000-0000-000089060000}"/>
    <cellStyle name="20% - Ênfase2 38 2" xfId="1674" xr:uid="{00000000-0005-0000-0000-00008A060000}"/>
    <cellStyle name="20% - Ênfase2 39" xfId="1675" xr:uid="{00000000-0005-0000-0000-00008B060000}"/>
    <cellStyle name="20% - Ênfase2 39 2" xfId="1676" xr:uid="{00000000-0005-0000-0000-00008C060000}"/>
    <cellStyle name="20% - Ênfase2 4" xfId="1677" xr:uid="{00000000-0005-0000-0000-00008D060000}"/>
    <cellStyle name="20% - Ênfase2 4 2" xfId="1678" xr:uid="{00000000-0005-0000-0000-00008E060000}"/>
    <cellStyle name="20% - Ênfase2 4 2 2" xfId="1679" xr:uid="{00000000-0005-0000-0000-00008F060000}"/>
    <cellStyle name="20% - Ênfase2 4 2 2 2" xfId="1680" xr:uid="{00000000-0005-0000-0000-000090060000}"/>
    <cellStyle name="20% - Ênfase2 4 2 2 3" xfId="1681" xr:uid="{00000000-0005-0000-0000-000091060000}"/>
    <cellStyle name="20% - Ênfase2 4 2 2 4" xfId="1682" xr:uid="{00000000-0005-0000-0000-000092060000}"/>
    <cellStyle name="20% - Ênfase2 4 2 3" xfId="1683" xr:uid="{00000000-0005-0000-0000-000093060000}"/>
    <cellStyle name="20% - Ênfase2 4 2 3 2" xfId="1684" xr:uid="{00000000-0005-0000-0000-000094060000}"/>
    <cellStyle name="20% - Ênfase2 4 2 4" xfId="1685" xr:uid="{00000000-0005-0000-0000-000095060000}"/>
    <cellStyle name="20% - Ênfase2 4 2 4 2" xfId="1686" xr:uid="{00000000-0005-0000-0000-000096060000}"/>
    <cellStyle name="20% - Ênfase2 4 2 4_COSAN SA - IFRS" xfId="31998" xr:uid="{00000000-0005-0000-0000-0000FE7C0000}"/>
    <cellStyle name="20% - Ênfase2 4 2 5" xfId="1687" xr:uid="{00000000-0005-0000-0000-000097060000}"/>
    <cellStyle name="20% - Ênfase2 4 2 6" xfId="1688" xr:uid="{00000000-0005-0000-0000-000098060000}"/>
    <cellStyle name="20% - Ênfase2 4 2 7" xfId="1689" xr:uid="{00000000-0005-0000-0000-000099060000}"/>
    <cellStyle name="20% - Ênfase2 4 2_13-Endividamento" xfId="1690" xr:uid="{00000000-0005-0000-0000-00009A060000}"/>
    <cellStyle name="20% - Ênfase2 4 3" xfId="1691" xr:uid="{00000000-0005-0000-0000-00009B060000}"/>
    <cellStyle name="20% - Ênfase2 4 3 2" xfId="1692" xr:uid="{00000000-0005-0000-0000-00009C060000}"/>
    <cellStyle name="20% - Ênfase2 4 3 3" xfId="1693" xr:uid="{00000000-0005-0000-0000-00009D060000}"/>
    <cellStyle name="20% - Ênfase2 4 3 4" xfId="1694" xr:uid="{00000000-0005-0000-0000-00009E060000}"/>
    <cellStyle name="20% - Ênfase2 4 4" xfId="1695" xr:uid="{00000000-0005-0000-0000-00009F060000}"/>
    <cellStyle name="20% - Ênfase2 4 4 2" xfId="1696" xr:uid="{00000000-0005-0000-0000-0000A0060000}"/>
    <cellStyle name="20% - Ênfase2 4 5" xfId="1697" xr:uid="{00000000-0005-0000-0000-0000A1060000}"/>
    <cellStyle name="20% - Ênfase2 4 5 2" xfId="1698" xr:uid="{00000000-0005-0000-0000-0000A2060000}"/>
    <cellStyle name="20% - Ênfase2 4 5_COSAN SA - IFRS" xfId="31999" xr:uid="{00000000-0005-0000-0000-0000FF7C0000}"/>
    <cellStyle name="20% - Ênfase2 4 6" xfId="1699" xr:uid="{00000000-0005-0000-0000-0000A3060000}"/>
    <cellStyle name="20% - Ênfase2 4 7" xfId="1700" xr:uid="{00000000-0005-0000-0000-0000A4060000}"/>
    <cellStyle name="20% - Ênfase2 4 8" xfId="1701" xr:uid="{00000000-0005-0000-0000-0000A5060000}"/>
    <cellStyle name="20% - Ênfase2 4_1.1 - Apuração IRPJ_CSLL - 2100 - 2012_MAI_V1" xfId="1702" xr:uid="{00000000-0005-0000-0000-0000A6060000}"/>
    <cellStyle name="20% - Ênfase2 40" xfId="1703" xr:uid="{00000000-0005-0000-0000-0000A7060000}"/>
    <cellStyle name="20% - Ênfase2 40 2" xfId="1704" xr:uid="{00000000-0005-0000-0000-0000A8060000}"/>
    <cellStyle name="20% - Ênfase2 41" xfId="1705" xr:uid="{00000000-0005-0000-0000-0000A9060000}"/>
    <cellStyle name="20% - Ênfase2 42" xfId="1706" xr:uid="{00000000-0005-0000-0000-0000AA060000}"/>
    <cellStyle name="20% - Ênfase2 43" xfId="1707" xr:uid="{00000000-0005-0000-0000-0000AB060000}"/>
    <cellStyle name="20% - Ênfase2 44" xfId="1708" xr:uid="{00000000-0005-0000-0000-0000AC060000}"/>
    <cellStyle name="20% - Ênfase2 5" xfId="1709" xr:uid="{00000000-0005-0000-0000-0000AD060000}"/>
    <cellStyle name="20% - Ênfase2 5 2" xfId="1710" xr:uid="{00000000-0005-0000-0000-0000AE060000}"/>
    <cellStyle name="20% - Ênfase2 5 2 2" xfId="1711" xr:uid="{00000000-0005-0000-0000-0000AF060000}"/>
    <cellStyle name="20% - Ênfase2 5 2 2 2" xfId="1712" xr:uid="{00000000-0005-0000-0000-0000B0060000}"/>
    <cellStyle name="20% - Ênfase2 5 2 2 3" xfId="1713" xr:uid="{00000000-0005-0000-0000-0000B1060000}"/>
    <cellStyle name="20% - Ênfase2 5 2 2 4" xfId="1714" xr:uid="{00000000-0005-0000-0000-0000B2060000}"/>
    <cellStyle name="20% - Ênfase2 5 2 3" xfId="1715" xr:uid="{00000000-0005-0000-0000-0000B3060000}"/>
    <cellStyle name="20% - Ênfase2 5 2 3 2" xfId="1716" xr:uid="{00000000-0005-0000-0000-0000B4060000}"/>
    <cellStyle name="20% - Ênfase2 5 2 4" xfId="1717" xr:uid="{00000000-0005-0000-0000-0000B5060000}"/>
    <cellStyle name="20% - Ênfase2 5 2 4 2" xfId="1718" xr:uid="{00000000-0005-0000-0000-0000B6060000}"/>
    <cellStyle name="20% - Ênfase2 5 2 4_COSAN SA - IFRS" xfId="32000" xr:uid="{00000000-0005-0000-0000-0000007D0000}"/>
    <cellStyle name="20% - Ênfase2 5 2 5" xfId="1719" xr:uid="{00000000-0005-0000-0000-0000B7060000}"/>
    <cellStyle name="20% - Ênfase2 5 2 6" xfId="1720" xr:uid="{00000000-0005-0000-0000-0000B8060000}"/>
    <cellStyle name="20% - Ênfase2 5 2 7" xfId="1721" xr:uid="{00000000-0005-0000-0000-0000B9060000}"/>
    <cellStyle name="20% - Ênfase2 5 2_13-Endividamento" xfId="1722" xr:uid="{00000000-0005-0000-0000-0000BA060000}"/>
    <cellStyle name="20% - Ênfase2 5 3" xfId="1723" xr:uid="{00000000-0005-0000-0000-0000BB060000}"/>
    <cellStyle name="20% - Ênfase2 5 3 2" xfId="1724" xr:uid="{00000000-0005-0000-0000-0000BC060000}"/>
    <cellStyle name="20% - Ênfase2 5 3 3" xfId="1725" xr:uid="{00000000-0005-0000-0000-0000BD060000}"/>
    <cellStyle name="20% - Ênfase2 5 3 4" xfId="1726" xr:uid="{00000000-0005-0000-0000-0000BE060000}"/>
    <cellStyle name="20% - Ênfase2 5 4" xfId="1727" xr:uid="{00000000-0005-0000-0000-0000BF060000}"/>
    <cellStyle name="20% - Ênfase2 5 4 2" xfId="1728" xr:uid="{00000000-0005-0000-0000-0000C0060000}"/>
    <cellStyle name="20% - Ênfase2 5 5" xfId="1729" xr:uid="{00000000-0005-0000-0000-0000C1060000}"/>
    <cellStyle name="20% - Ênfase2 5 5 2" xfId="1730" xr:uid="{00000000-0005-0000-0000-0000C2060000}"/>
    <cellStyle name="20% - Ênfase2 5 5_COSAN SA - IFRS" xfId="32001" xr:uid="{00000000-0005-0000-0000-0000017D0000}"/>
    <cellStyle name="20% - Ênfase2 5 6" xfId="1731" xr:uid="{00000000-0005-0000-0000-0000C3060000}"/>
    <cellStyle name="20% - Ênfase2 5 7" xfId="1732" xr:uid="{00000000-0005-0000-0000-0000C4060000}"/>
    <cellStyle name="20% - Ênfase2 5 8" xfId="1733" xr:uid="{00000000-0005-0000-0000-0000C5060000}"/>
    <cellStyle name="20% - Ênfase2 5_1.1 - Apuração IRPJ_CSLL - 2100 - 2012_MAI_V1" xfId="1734" xr:uid="{00000000-0005-0000-0000-0000C6060000}"/>
    <cellStyle name="20% - Ênfase2 6" xfId="1735" xr:uid="{00000000-0005-0000-0000-0000C7060000}"/>
    <cellStyle name="20% - Ênfase2 6 2" xfId="1736" xr:uid="{00000000-0005-0000-0000-0000C8060000}"/>
    <cellStyle name="20% - Ênfase2 6 2 2" xfId="1737" xr:uid="{00000000-0005-0000-0000-0000C9060000}"/>
    <cellStyle name="20% - Ênfase2 6 2 2 2" xfId="1738" xr:uid="{00000000-0005-0000-0000-0000CA060000}"/>
    <cellStyle name="20% - Ênfase2 6 2 2 3" xfId="1739" xr:uid="{00000000-0005-0000-0000-0000CB060000}"/>
    <cellStyle name="20% - Ênfase2 6 2 2 4" xfId="1740" xr:uid="{00000000-0005-0000-0000-0000CC060000}"/>
    <cellStyle name="20% - Ênfase2 6 2 3" xfId="1741" xr:uid="{00000000-0005-0000-0000-0000CD060000}"/>
    <cellStyle name="20% - Ênfase2 6 2 3 2" xfId="1742" xr:uid="{00000000-0005-0000-0000-0000CE060000}"/>
    <cellStyle name="20% - Ênfase2 6 2 4" xfId="1743" xr:uid="{00000000-0005-0000-0000-0000CF060000}"/>
    <cellStyle name="20% - Ênfase2 6 2 4 2" xfId="1744" xr:uid="{00000000-0005-0000-0000-0000D0060000}"/>
    <cellStyle name="20% - Ênfase2 6 2 4_COSAN SA - IFRS" xfId="32002" xr:uid="{00000000-0005-0000-0000-0000027D0000}"/>
    <cellStyle name="20% - Ênfase2 6 2 5" xfId="1745" xr:uid="{00000000-0005-0000-0000-0000D1060000}"/>
    <cellStyle name="20% - Ênfase2 6 2 6" xfId="1746" xr:uid="{00000000-0005-0000-0000-0000D2060000}"/>
    <cellStyle name="20% - Ênfase2 6 2 7" xfId="1747" xr:uid="{00000000-0005-0000-0000-0000D3060000}"/>
    <cellStyle name="20% - Ênfase2 6 2_13-Endividamento" xfId="1748" xr:uid="{00000000-0005-0000-0000-0000D4060000}"/>
    <cellStyle name="20% - Ênfase2 6 3" xfId="1749" xr:uid="{00000000-0005-0000-0000-0000D5060000}"/>
    <cellStyle name="20% - Ênfase2 6 3 2" xfId="1750" xr:uid="{00000000-0005-0000-0000-0000D6060000}"/>
    <cellStyle name="20% - Ênfase2 6 3 3" xfId="1751" xr:uid="{00000000-0005-0000-0000-0000D7060000}"/>
    <cellStyle name="20% - Ênfase2 6 3 4" xfId="1752" xr:uid="{00000000-0005-0000-0000-0000D8060000}"/>
    <cellStyle name="20% - Ênfase2 6 4" xfId="1753" xr:uid="{00000000-0005-0000-0000-0000D9060000}"/>
    <cellStyle name="20% - Ênfase2 6 4 2" xfId="1754" xr:uid="{00000000-0005-0000-0000-0000DA060000}"/>
    <cellStyle name="20% - Ênfase2 6 5" xfId="1755" xr:uid="{00000000-0005-0000-0000-0000DB060000}"/>
    <cellStyle name="20% - Ênfase2 6 5 2" xfId="1756" xr:uid="{00000000-0005-0000-0000-0000DC060000}"/>
    <cellStyle name="20% - Ênfase2 6 5_COSAN SA - IFRS" xfId="32003" xr:uid="{00000000-0005-0000-0000-0000037D0000}"/>
    <cellStyle name="20% - Ênfase2 6 6" xfId="1757" xr:uid="{00000000-0005-0000-0000-0000DD060000}"/>
    <cellStyle name="20% - Ênfase2 6 7" xfId="1758" xr:uid="{00000000-0005-0000-0000-0000DE060000}"/>
    <cellStyle name="20% - Ênfase2 6 8" xfId="1759" xr:uid="{00000000-0005-0000-0000-0000DF060000}"/>
    <cellStyle name="20% - Ênfase2 6_1.1 - Apuração IRPJ_CSLL - 2100 - 2012_MAI_V1" xfId="1760" xr:uid="{00000000-0005-0000-0000-0000E0060000}"/>
    <cellStyle name="20% - Ênfase2 7" xfId="1761" xr:uid="{00000000-0005-0000-0000-0000E1060000}"/>
    <cellStyle name="20% - Ênfase2 7 2" xfId="1762" xr:uid="{00000000-0005-0000-0000-0000E2060000}"/>
    <cellStyle name="20% - Ênfase2 7 2 2" xfId="1763" xr:uid="{00000000-0005-0000-0000-0000E3060000}"/>
    <cellStyle name="20% - Ênfase2 7 2 3" xfId="1764" xr:uid="{00000000-0005-0000-0000-0000E4060000}"/>
    <cellStyle name="20% - Ênfase2 7 2 4" xfId="1765" xr:uid="{00000000-0005-0000-0000-0000E5060000}"/>
    <cellStyle name="20% - Ênfase2 7 2 5" xfId="1766" xr:uid="{00000000-0005-0000-0000-0000E6060000}"/>
    <cellStyle name="20% - Ênfase2 7 2 6" xfId="1767" xr:uid="{00000000-0005-0000-0000-0000E7060000}"/>
    <cellStyle name="20% - Ênfase2 7 3" xfId="1768" xr:uid="{00000000-0005-0000-0000-0000E8060000}"/>
    <cellStyle name="20% - Ênfase2 7 3 2" xfId="1769" xr:uid="{00000000-0005-0000-0000-0000E9060000}"/>
    <cellStyle name="20% - Ênfase2 7 4" xfId="1770" xr:uid="{00000000-0005-0000-0000-0000EA060000}"/>
    <cellStyle name="20% - Ênfase2 7 4 2" xfId="1771" xr:uid="{00000000-0005-0000-0000-0000EB060000}"/>
    <cellStyle name="20% - Ênfase2 7 4_COSAN SA - IFRS" xfId="32004" xr:uid="{00000000-0005-0000-0000-0000047D0000}"/>
    <cellStyle name="20% - Ênfase2 7 5" xfId="1772" xr:uid="{00000000-0005-0000-0000-0000EC060000}"/>
    <cellStyle name="20% - Ênfase2 7 6" xfId="1773" xr:uid="{00000000-0005-0000-0000-0000ED060000}"/>
    <cellStyle name="20% - Ênfase2 7 7" xfId="1774" xr:uid="{00000000-0005-0000-0000-0000EE060000}"/>
    <cellStyle name="20% - Ênfase2 7_13-Endividamento" xfId="1775" xr:uid="{00000000-0005-0000-0000-0000EF060000}"/>
    <cellStyle name="20% - Ênfase2 8" xfId="1776" xr:uid="{00000000-0005-0000-0000-0000F0060000}"/>
    <cellStyle name="20% - Ênfase2 8 2" xfId="1777" xr:uid="{00000000-0005-0000-0000-0000F1060000}"/>
    <cellStyle name="20% - Ênfase2 8 2 2" xfId="1778" xr:uid="{00000000-0005-0000-0000-0000F2060000}"/>
    <cellStyle name="20% - Ênfase2 8 2 3" xfId="1779" xr:uid="{00000000-0005-0000-0000-0000F3060000}"/>
    <cellStyle name="20% - Ênfase2 8 3" xfId="1780" xr:uid="{00000000-0005-0000-0000-0000F4060000}"/>
    <cellStyle name="20% - Ênfase2 8 4" xfId="1781" xr:uid="{00000000-0005-0000-0000-0000F5060000}"/>
    <cellStyle name="20% - Ênfase2 8_BP - Raízen Combustíveis" xfId="1782" xr:uid="{00000000-0005-0000-0000-0000F6060000}"/>
    <cellStyle name="20% - Ênfase2 9" xfId="1783" xr:uid="{00000000-0005-0000-0000-0000F7060000}"/>
    <cellStyle name="20% - Ênfase2 9 2" xfId="1784" xr:uid="{00000000-0005-0000-0000-0000F8060000}"/>
    <cellStyle name="20% - Ênfase2 9 2 2" xfId="1785" xr:uid="{00000000-0005-0000-0000-0000F9060000}"/>
    <cellStyle name="20% - Ênfase2 9 2 3" xfId="1786" xr:uid="{00000000-0005-0000-0000-0000FA060000}"/>
    <cellStyle name="20% - Ênfase2 9 2 4" xfId="1787" xr:uid="{00000000-0005-0000-0000-0000FB060000}"/>
    <cellStyle name="20% - Ênfase2 9 2_Display" xfId="1788" xr:uid="{00000000-0005-0000-0000-0000FC060000}"/>
    <cellStyle name="20% - Ênfase2 9 3" xfId="1789" xr:uid="{00000000-0005-0000-0000-0000FD060000}"/>
    <cellStyle name="20% - Ênfase2 9 4" xfId="1790" xr:uid="{00000000-0005-0000-0000-0000FE060000}"/>
    <cellStyle name="20% - Ênfase2 9 5" xfId="1791" xr:uid="{00000000-0005-0000-0000-0000FF060000}"/>
    <cellStyle name="20% - Ênfase2 9_BP - Raízen Combustíveis" xfId="1792" xr:uid="{00000000-0005-0000-0000-000000070000}"/>
    <cellStyle name="20% - Ênfase3" xfId="32005" xr:uid="{00000000-0005-0000-0000-0000057D0000}"/>
    <cellStyle name="20% - Ênfase3 10" xfId="1793" xr:uid="{00000000-0005-0000-0000-000001070000}"/>
    <cellStyle name="20% - Ênfase3 10 2" xfId="1794" xr:uid="{00000000-0005-0000-0000-000002070000}"/>
    <cellStyle name="20% - Ênfase3 10_BP - Raízen Combustíveis" xfId="1795" xr:uid="{00000000-0005-0000-0000-000003070000}"/>
    <cellStyle name="20% - Ênfase3 11" xfId="1796" xr:uid="{00000000-0005-0000-0000-000004070000}"/>
    <cellStyle name="20% - Ênfase3 11 2" xfId="1797" xr:uid="{00000000-0005-0000-0000-000005070000}"/>
    <cellStyle name="20% - Ênfase3 11_Maio-2012" xfId="1798" xr:uid="{00000000-0005-0000-0000-000006070000}"/>
    <cellStyle name="20% - Ênfase3 12" xfId="1799" xr:uid="{00000000-0005-0000-0000-000007070000}"/>
    <cellStyle name="20% - Ênfase3 12 2" xfId="1800" xr:uid="{00000000-0005-0000-0000-000008070000}"/>
    <cellStyle name="20% - Ênfase3 12_Maio-2012" xfId="1801" xr:uid="{00000000-0005-0000-0000-000009070000}"/>
    <cellStyle name="20% - Ênfase3 13" xfId="1802" xr:uid="{00000000-0005-0000-0000-00000A070000}"/>
    <cellStyle name="20% - Ênfase3 13 2" xfId="1803" xr:uid="{00000000-0005-0000-0000-00000B070000}"/>
    <cellStyle name="20% - Ênfase3 13_Maio-2012" xfId="1804" xr:uid="{00000000-0005-0000-0000-00000C070000}"/>
    <cellStyle name="20% - Ênfase3 14" xfId="1805" xr:uid="{00000000-0005-0000-0000-00000D070000}"/>
    <cellStyle name="20% - Ênfase3 14 2" xfId="1806" xr:uid="{00000000-0005-0000-0000-00000E070000}"/>
    <cellStyle name="20% - Ênfase3 14_Maio-2012" xfId="1807" xr:uid="{00000000-0005-0000-0000-00000F070000}"/>
    <cellStyle name="20% - Ênfase3 15" xfId="1808" xr:uid="{00000000-0005-0000-0000-000010070000}"/>
    <cellStyle name="20% - Ênfase3 15 2" xfId="1809" xr:uid="{00000000-0005-0000-0000-000011070000}"/>
    <cellStyle name="20% - Ênfase3 15_Maio-2012" xfId="1810" xr:uid="{00000000-0005-0000-0000-000012070000}"/>
    <cellStyle name="20% - Ênfase3 16" xfId="1811" xr:uid="{00000000-0005-0000-0000-000013070000}"/>
    <cellStyle name="20% - Ênfase3 16 2" xfId="1812" xr:uid="{00000000-0005-0000-0000-000014070000}"/>
    <cellStyle name="20% - Ênfase3 16_Maio-2012" xfId="1813" xr:uid="{00000000-0005-0000-0000-000015070000}"/>
    <cellStyle name="20% - Ênfase3 17" xfId="1814" xr:uid="{00000000-0005-0000-0000-000016070000}"/>
    <cellStyle name="20% - Ênfase3 17 2" xfId="1815" xr:uid="{00000000-0005-0000-0000-000017070000}"/>
    <cellStyle name="20% - Ênfase3 17_Maio-2012" xfId="1816" xr:uid="{00000000-0005-0000-0000-000018070000}"/>
    <cellStyle name="20% - Ênfase3 18" xfId="1817" xr:uid="{00000000-0005-0000-0000-000019070000}"/>
    <cellStyle name="20% - Ênfase3 18 2" xfId="1818" xr:uid="{00000000-0005-0000-0000-00001A070000}"/>
    <cellStyle name="20% - Ênfase3 18_Maio-2012" xfId="1819" xr:uid="{00000000-0005-0000-0000-00001B070000}"/>
    <cellStyle name="20% - Ênfase3 19" xfId="1820" xr:uid="{00000000-0005-0000-0000-00001C070000}"/>
    <cellStyle name="20% - Ênfase3 19 2" xfId="1821" xr:uid="{00000000-0005-0000-0000-00001D070000}"/>
    <cellStyle name="20% - Ênfase3 19_Maio-2012" xfId="1822" xr:uid="{00000000-0005-0000-0000-00001E070000}"/>
    <cellStyle name="20% - Ênfase3 2" xfId="1823" xr:uid="{00000000-0005-0000-0000-00001F070000}"/>
    <cellStyle name="20% - Ênfase3 2 10" xfId="1824" xr:uid="{00000000-0005-0000-0000-000020070000}"/>
    <cellStyle name="20% - Ênfase3 2 11" xfId="1825" xr:uid="{00000000-0005-0000-0000-000021070000}"/>
    <cellStyle name="20% - Ênfase3 2 2" xfId="1826" xr:uid="{00000000-0005-0000-0000-000022070000}"/>
    <cellStyle name="20% - Ênfase3 2 2 2" xfId="1827" xr:uid="{00000000-0005-0000-0000-000023070000}"/>
    <cellStyle name="20% - Ênfase3 2 2 2 2" xfId="1828" xr:uid="{00000000-0005-0000-0000-000024070000}"/>
    <cellStyle name="20% - Ênfase3 2 2 2 3" xfId="1829" xr:uid="{00000000-0005-0000-0000-000025070000}"/>
    <cellStyle name="20% - Ênfase3 2 2 2 4" xfId="1830" xr:uid="{00000000-0005-0000-0000-000026070000}"/>
    <cellStyle name="20% - Ênfase3 2 2 3" xfId="1831" xr:uid="{00000000-0005-0000-0000-000027070000}"/>
    <cellStyle name="20% - Ênfase3 2 2 3 2" xfId="1832" xr:uid="{00000000-0005-0000-0000-000028070000}"/>
    <cellStyle name="20% - Ênfase3 2 2 4" xfId="1833" xr:uid="{00000000-0005-0000-0000-000029070000}"/>
    <cellStyle name="20% - Ênfase3 2 2 4 2" xfId="1834" xr:uid="{00000000-0005-0000-0000-00002A070000}"/>
    <cellStyle name="20% - Ênfase3 2 2 4_COSAN SA - IFRS" xfId="32006" xr:uid="{00000000-0005-0000-0000-0000067D0000}"/>
    <cellStyle name="20% - Ênfase3 2 2 5" xfId="1835" xr:uid="{00000000-0005-0000-0000-00002B070000}"/>
    <cellStyle name="20% - Ênfase3 2 2 6" xfId="1836" xr:uid="{00000000-0005-0000-0000-00002C070000}"/>
    <cellStyle name="20% - Ênfase3 2 2 7" xfId="1837" xr:uid="{00000000-0005-0000-0000-00002D070000}"/>
    <cellStyle name="20% - Ênfase3 2 2_13-Endividamento" xfId="1838" xr:uid="{00000000-0005-0000-0000-00002E070000}"/>
    <cellStyle name="20% - Ênfase3 2 3" xfId="1839" xr:uid="{00000000-0005-0000-0000-00002F070000}"/>
    <cellStyle name="20% - Ênfase3 2 3 2" xfId="1840" xr:uid="{00000000-0005-0000-0000-000030070000}"/>
    <cellStyle name="20% - Ênfase3 2 3 3" xfId="1841" xr:uid="{00000000-0005-0000-0000-000031070000}"/>
    <cellStyle name="20% - Ênfase3 2 3 4" xfId="1842" xr:uid="{00000000-0005-0000-0000-000032070000}"/>
    <cellStyle name="20% - Ênfase3 2 4" xfId="1843" xr:uid="{00000000-0005-0000-0000-000033070000}"/>
    <cellStyle name="20% - Ênfase3 2 4 2" xfId="1844" xr:uid="{00000000-0005-0000-0000-000034070000}"/>
    <cellStyle name="20% - Ênfase3 2 4 3" xfId="1845" xr:uid="{00000000-0005-0000-0000-000035070000}"/>
    <cellStyle name="20% - Ênfase3 2 4 4" xfId="1846" xr:uid="{00000000-0005-0000-0000-000036070000}"/>
    <cellStyle name="20% - Ênfase3 2 5" xfId="1847" xr:uid="{00000000-0005-0000-0000-000037070000}"/>
    <cellStyle name="20% - Ênfase3 2 5 2" xfId="1848" xr:uid="{00000000-0005-0000-0000-000038070000}"/>
    <cellStyle name="20% - Ênfase3 2 5 3" xfId="1849" xr:uid="{00000000-0005-0000-0000-000039070000}"/>
    <cellStyle name="20% - Ênfase3 2 5 4" xfId="1850" xr:uid="{00000000-0005-0000-0000-00003A070000}"/>
    <cellStyle name="20% - Ênfase3 2 6" xfId="1851" xr:uid="{00000000-0005-0000-0000-00003B070000}"/>
    <cellStyle name="20% - Ênfase3 2 6 2" xfId="1852" xr:uid="{00000000-0005-0000-0000-00003C070000}"/>
    <cellStyle name="20% - Ênfase3 2 6 3" xfId="1853" xr:uid="{00000000-0005-0000-0000-00003D070000}"/>
    <cellStyle name="20% - Ênfase3 2 7" xfId="1854" xr:uid="{00000000-0005-0000-0000-00003E070000}"/>
    <cellStyle name="20% - Ênfase3 2 7 2" xfId="1855" xr:uid="{00000000-0005-0000-0000-00003F070000}"/>
    <cellStyle name="20% - Ênfase3 2 8" xfId="1856" xr:uid="{00000000-0005-0000-0000-000040070000}"/>
    <cellStyle name="20% - Ênfase3 2 8 2" xfId="1857" xr:uid="{00000000-0005-0000-0000-000041070000}"/>
    <cellStyle name="20% - Ênfase3 2 8_COSAN SA - IFRS" xfId="32007" xr:uid="{00000000-0005-0000-0000-0000077D0000}"/>
    <cellStyle name="20% - Ênfase3 2 9" xfId="1858" xr:uid="{00000000-0005-0000-0000-000042070000}"/>
    <cellStyle name="20% - Ênfase3 2_1.1 - Apuração IRPJ_CSLL - 2100 - 2012_MAI_V1" xfId="1859" xr:uid="{00000000-0005-0000-0000-000043070000}"/>
    <cellStyle name="20% - Ênfase3 20" xfId="1860" xr:uid="{00000000-0005-0000-0000-000044070000}"/>
    <cellStyle name="20% - Ênfase3 20 2" xfId="1861" xr:uid="{00000000-0005-0000-0000-000045070000}"/>
    <cellStyle name="20% - Ênfase3 20_Maio-2012" xfId="1862" xr:uid="{00000000-0005-0000-0000-000046070000}"/>
    <cellStyle name="20% - Ênfase3 21" xfId="1863" xr:uid="{00000000-0005-0000-0000-000047070000}"/>
    <cellStyle name="20% - Ênfase3 21 2" xfId="1864" xr:uid="{00000000-0005-0000-0000-000048070000}"/>
    <cellStyle name="20% - Ênfase3 21_Maio-2012" xfId="1865" xr:uid="{00000000-0005-0000-0000-000049070000}"/>
    <cellStyle name="20% - Ênfase3 22" xfId="1866" xr:uid="{00000000-0005-0000-0000-00004A070000}"/>
    <cellStyle name="20% - Ênfase3 22 2" xfId="1867" xr:uid="{00000000-0005-0000-0000-00004B070000}"/>
    <cellStyle name="20% - Ênfase3 22_Maio-2012" xfId="1868" xr:uid="{00000000-0005-0000-0000-00004C070000}"/>
    <cellStyle name="20% - Ênfase3 23" xfId="1869" xr:uid="{00000000-0005-0000-0000-00004D070000}"/>
    <cellStyle name="20% - Ênfase3 23 2" xfId="1870" xr:uid="{00000000-0005-0000-0000-00004E070000}"/>
    <cellStyle name="20% - Ênfase3 23_Maio-2012" xfId="1871" xr:uid="{00000000-0005-0000-0000-00004F070000}"/>
    <cellStyle name="20% - Ênfase3 24" xfId="1872" xr:uid="{00000000-0005-0000-0000-000050070000}"/>
    <cellStyle name="20% - Ênfase3 24 2" xfId="1873" xr:uid="{00000000-0005-0000-0000-000051070000}"/>
    <cellStyle name="20% - Ênfase3 24_Maio-2012" xfId="1874" xr:uid="{00000000-0005-0000-0000-000052070000}"/>
    <cellStyle name="20% - Ênfase3 25" xfId="1875" xr:uid="{00000000-0005-0000-0000-000053070000}"/>
    <cellStyle name="20% - Ênfase3 25 2" xfId="1876" xr:uid="{00000000-0005-0000-0000-000054070000}"/>
    <cellStyle name="20% - Ênfase3 25_Maio-2012" xfId="1877" xr:uid="{00000000-0005-0000-0000-000055070000}"/>
    <cellStyle name="20% - Ênfase3 26" xfId="1878" xr:uid="{00000000-0005-0000-0000-000056070000}"/>
    <cellStyle name="20% - Ênfase3 26 2" xfId="1879" xr:uid="{00000000-0005-0000-0000-000057070000}"/>
    <cellStyle name="20% - Ênfase3 26_Maio-2012" xfId="1880" xr:uid="{00000000-0005-0000-0000-000058070000}"/>
    <cellStyle name="20% - Ênfase3 27" xfId="1881" xr:uid="{00000000-0005-0000-0000-000059070000}"/>
    <cellStyle name="20% - Ênfase3 27 2" xfId="1882" xr:uid="{00000000-0005-0000-0000-00005A070000}"/>
    <cellStyle name="20% - Ênfase3 27_Maio-2012" xfId="1883" xr:uid="{00000000-0005-0000-0000-00005B070000}"/>
    <cellStyle name="20% - Ênfase3 28" xfId="1884" xr:uid="{00000000-0005-0000-0000-00005C070000}"/>
    <cellStyle name="20% - Ênfase3 28 2" xfId="1885" xr:uid="{00000000-0005-0000-0000-00005D070000}"/>
    <cellStyle name="20% - Ênfase3 28_Maio-2012" xfId="1886" xr:uid="{00000000-0005-0000-0000-00005E070000}"/>
    <cellStyle name="20% - Ênfase3 29" xfId="1887" xr:uid="{00000000-0005-0000-0000-00005F070000}"/>
    <cellStyle name="20% - Ênfase3 29 2" xfId="1888" xr:uid="{00000000-0005-0000-0000-000060070000}"/>
    <cellStyle name="20% - Ênfase3 29_Maio-2012" xfId="1889" xr:uid="{00000000-0005-0000-0000-000061070000}"/>
    <cellStyle name="20% - Ênfase3 3" xfId="1890" xr:uid="{00000000-0005-0000-0000-000062070000}"/>
    <cellStyle name="20% - Ênfase3 3 2" xfId="1891" xr:uid="{00000000-0005-0000-0000-000063070000}"/>
    <cellStyle name="20% - Ênfase3 3 2 2" xfId="1892" xr:uid="{00000000-0005-0000-0000-000064070000}"/>
    <cellStyle name="20% - Ênfase3 3 2 2 2" xfId="1893" xr:uid="{00000000-0005-0000-0000-000065070000}"/>
    <cellStyle name="20% - Ênfase3 3 2 2 3" xfId="1894" xr:uid="{00000000-0005-0000-0000-000066070000}"/>
    <cellStyle name="20% - Ênfase3 3 2 2 4" xfId="1895" xr:uid="{00000000-0005-0000-0000-000067070000}"/>
    <cellStyle name="20% - Ênfase3 3 2 3" xfId="1896" xr:uid="{00000000-0005-0000-0000-000068070000}"/>
    <cellStyle name="20% - Ênfase3 3 2 3 2" xfId="1897" xr:uid="{00000000-0005-0000-0000-000069070000}"/>
    <cellStyle name="20% - Ênfase3 3 2 4" xfId="1898" xr:uid="{00000000-0005-0000-0000-00006A070000}"/>
    <cellStyle name="20% - Ênfase3 3 2 4 2" xfId="1899" xr:uid="{00000000-0005-0000-0000-00006B070000}"/>
    <cellStyle name="20% - Ênfase3 3 2 4_COSAN SA - IFRS" xfId="32008" xr:uid="{00000000-0005-0000-0000-0000087D0000}"/>
    <cellStyle name="20% - Ênfase3 3 2 5" xfId="1900" xr:uid="{00000000-0005-0000-0000-00006C070000}"/>
    <cellStyle name="20% - Ênfase3 3 2 6" xfId="1901" xr:uid="{00000000-0005-0000-0000-00006D070000}"/>
    <cellStyle name="20% - Ênfase3 3 2 7" xfId="1902" xr:uid="{00000000-0005-0000-0000-00006E070000}"/>
    <cellStyle name="20% - Ênfase3 3 2_13-Endividamento" xfId="1903" xr:uid="{00000000-0005-0000-0000-00006F070000}"/>
    <cellStyle name="20% - Ênfase3 3 3" xfId="1904" xr:uid="{00000000-0005-0000-0000-000070070000}"/>
    <cellStyle name="20% - Ênfase3 3 3 2" xfId="1905" xr:uid="{00000000-0005-0000-0000-000071070000}"/>
    <cellStyle name="20% - Ênfase3 3 3 3" xfId="1906" xr:uid="{00000000-0005-0000-0000-000072070000}"/>
    <cellStyle name="20% - Ênfase3 3 3 4" xfId="1907" xr:uid="{00000000-0005-0000-0000-000073070000}"/>
    <cellStyle name="20% - Ênfase3 3 4" xfId="1908" xr:uid="{00000000-0005-0000-0000-000074070000}"/>
    <cellStyle name="20% - Ênfase3 3 4 2" xfId="1909" xr:uid="{00000000-0005-0000-0000-000075070000}"/>
    <cellStyle name="20% - Ênfase3 3 5" xfId="1910" xr:uid="{00000000-0005-0000-0000-000076070000}"/>
    <cellStyle name="20% - Ênfase3 3 5 2" xfId="1911" xr:uid="{00000000-0005-0000-0000-000077070000}"/>
    <cellStyle name="20% - Ênfase3 3 5_COSAN SA - IFRS" xfId="32009" xr:uid="{00000000-0005-0000-0000-0000097D0000}"/>
    <cellStyle name="20% - Ênfase3 3 6" xfId="1912" xr:uid="{00000000-0005-0000-0000-000078070000}"/>
    <cellStyle name="20% - Ênfase3 3 7" xfId="1913" xr:uid="{00000000-0005-0000-0000-000079070000}"/>
    <cellStyle name="20% - Ênfase3 3 8" xfId="1914" xr:uid="{00000000-0005-0000-0000-00007A070000}"/>
    <cellStyle name="20% - Ênfase3 3_1.1 - Apuração IRPJ_CSLL - 2100 - 2012_MAI_V1" xfId="1915" xr:uid="{00000000-0005-0000-0000-00007B070000}"/>
    <cellStyle name="20% - Ênfase3 30" xfId="1916" xr:uid="{00000000-0005-0000-0000-00007C070000}"/>
    <cellStyle name="20% - Ênfase3 30 2" xfId="1917" xr:uid="{00000000-0005-0000-0000-00007D070000}"/>
    <cellStyle name="20% - Ênfase3 30_Maio-2012" xfId="1918" xr:uid="{00000000-0005-0000-0000-00007E070000}"/>
    <cellStyle name="20% - Ênfase3 31" xfId="1919" xr:uid="{00000000-0005-0000-0000-00007F070000}"/>
    <cellStyle name="20% - Ênfase3 31 2" xfId="1920" xr:uid="{00000000-0005-0000-0000-000080070000}"/>
    <cellStyle name="20% - Ênfase3 32" xfId="1921" xr:uid="{00000000-0005-0000-0000-000081070000}"/>
    <cellStyle name="20% - Ênfase3 33" xfId="1922" xr:uid="{00000000-0005-0000-0000-000082070000}"/>
    <cellStyle name="20% - Ênfase3 33 2" xfId="1923" xr:uid="{00000000-0005-0000-0000-000083070000}"/>
    <cellStyle name="20% - Ênfase3 33 3" xfId="1924" xr:uid="{00000000-0005-0000-0000-000084070000}"/>
    <cellStyle name="20% - Ênfase3 33 4" xfId="1925" xr:uid="{00000000-0005-0000-0000-000085070000}"/>
    <cellStyle name="20% - Ênfase3 34" xfId="1926" xr:uid="{00000000-0005-0000-0000-000086070000}"/>
    <cellStyle name="20% - Ênfase3 34 2" xfId="1927" xr:uid="{00000000-0005-0000-0000-000087070000}"/>
    <cellStyle name="20% - Ênfase3 35" xfId="1928" xr:uid="{00000000-0005-0000-0000-000088070000}"/>
    <cellStyle name="20% - Ênfase3 35 2" xfId="1929" xr:uid="{00000000-0005-0000-0000-000089070000}"/>
    <cellStyle name="20% - Ênfase3 36" xfId="1930" xr:uid="{00000000-0005-0000-0000-00008A070000}"/>
    <cellStyle name="20% - Ênfase3 36 2" xfId="1931" xr:uid="{00000000-0005-0000-0000-00008B070000}"/>
    <cellStyle name="20% - Ênfase3 37" xfId="1932" xr:uid="{00000000-0005-0000-0000-00008C070000}"/>
    <cellStyle name="20% - Ênfase3 37 2" xfId="1933" xr:uid="{00000000-0005-0000-0000-00008D070000}"/>
    <cellStyle name="20% - Ênfase3 38" xfId="1934" xr:uid="{00000000-0005-0000-0000-00008E070000}"/>
    <cellStyle name="20% - Ênfase3 38 2" xfId="1935" xr:uid="{00000000-0005-0000-0000-00008F070000}"/>
    <cellStyle name="20% - Ênfase3 39" xfId="1936" xr:uid="{00000000-0005-0000-0000-000090070000}"/>
    <cellStyle name="20% - Ênfase3 39 2" xfId="1937" xr:uid="{00000000-0005-0000-0000-000091070000}"/>
    <cellStyle name="20% - Ênfase3 4" xfId="1938" xr:uid="{00000000-0005-0000-0000-000092070000}"/>
    <cellStyle name="20% - Ênfase3 4 2" xfId="1939" xr:uid="{00000000-0005-0000-0000-000093070000}"/>
    <cellStyle name="20% - Ênfase3 4 2 2" xfId="1940" xr:uid="{00000000-0005-0000-0000-000094070000}"/>
    <cellStyle name="20% - Ênfase3 4 2 2 2" xfId="1941" xr:uid="{00000000-0005-0000-0000-000095070000}"/>
    <cellStyle name="20% - Ênfase3 4 2 2 3" xfId="1942" xr:uid="{00000000-0005-0000-0000-000096070000}"/>
    <cellStyle name="20% - Ênfase3 4 2 2 4" xfId="1943" xr:uid="{00000000-0005-0000-0000-000097070000}"/>
    <cellStyle name="20% - Ênfase3 4 2 3" xfId="1944" xr:uid="{00000000-0005-0000-0000-000098070000}"/>
    <cellStyle name="20% - Ênfase3 4 2 3 2" xfId="1945" xr:uid="{00000000-0005-0000-0000-000099070000}"/>
    <cellStyle name="20% - Ênfase3 4 2 4" xfId="1946" xr:uid="{00000000-0005-0000-0000-00009A070000}"/>
    <cellStyle name="20% - Ênfase3 4 2 4 2" xfId="1947" xr:uid="{00000000-0005-0000-0000-00009B070000}"/>
    <cellStyle name="20% - Ênfase3 4 2 4_COSAN SA - IFRS" xfId="32010" xr:uid="{00000000-0005-0000-0000-00000A7D0000}"/>
    <cellStyle name="20% - Ênfase3 4 2 5" xfId="1948" xr:uid="{00000000-0005-0000-0000-00009C070000}"/>
    <cellStyle name="20% - Ênfase3 4 2 6" xfId="1949" xr:uid="{00000000-0005-0000-0000-00009D070000}"/>
    <cellStyle name="20% - Ênfase3 4 2 7" xfId="1950" xr:uid="{00000000-0005-0000-0000-00009E070000}"/>
    <cellStyle name="20% - Ênfase3 4 2_13-Endividamento" xfId="1951" xr:uid="{00000000-0005-0000-0000-00009F070000}"/>
    <cellStyle name="20% - Ênfase3 4 3" xfId="1952" xr:uid="{00000000-0005-0000-0000-0000A0070000}"/>
    <cellStyle name="20% - Ênfase3 4 3 2" xfId="1953" xr:uid="{00000000-0005-0000-0000-0000A1070000}"/>
    <cellStyle name="20% - Ênfase3 4 3 3" xfId="1954" xr:uid="{00000000-0005-0000-0000-0000A2070000}"/>
    <cellStyle name="20% - Ênfase3 4 3 4" xfId="1955" xr:uid="{00000000-0005-0000-0000-0000A3070000}"/>
    <cellStyle name="20% - Ênfase3 4 4" xfId="1956" xr:uid="{00000000-0005-0000-0000-0000A4070000}"/>
    <cellStyle name="20% - Ênfase3 4 4 2" xfId="1957" xr:uid="{00000000-0005-0000-0000-0000A5070000}"/>
    <cellStyle name="20% - Ênfase3 4 5" xfId="1958" xr:uid="{00000000-0005-0000-0000-0000A6070000}"/>
    <cellStyle name="20% - Ênfase3 4 5 2" xfId="1959" xr:uid="{00000000-0005-0000-0000-0000A7070000}"/>
    <cellStyle name="20% - Ênfase3 4 5_COSAN SA - IFRS" xfId="32011" xr:uid="{00000000-0005-0000-0000-00000B7D0000}"/>
    <cellStyle name="20% - Ênfase3 4 6" xfId="1960" xr:uid="{00000000-0005-0000-0000-0000A8070000}"/>
    <cellStyle name="20% - Ênfase3 4 7" xfId="1961" xr:uid="{00000000-0005-0000-0000-0000A9070000}"/>
    <cellStyle name="20% - Ênfase3 4 8" xfId="1962" xr:uid="{00000000-0005-0000-0000-0000AA070000}"/>
    <cellStyle name="20% - Ênfase3 4_1.1 - Apuração IRPJ_CSLL - 2100 - 2012_MAI_V1" xfId="1963" xr:uid="{00000000-0005-0000-0000-0000AB070000}"/>
    <cellStyle name="20% - Ênfase3 40" xfId="1964" xr:uid="{00000000-0005-0000-0000-0000AC070000}"/>
    <cellStyle name="20% - Ênfase3 40 2" xfId="1965" xr:uid="{00000000-0005-0000-0000-0000AD070000}"/>
    <cellStyle name="20% - Ênfase3 41" xfId="1966" xr:uid="{00000000-0005-0000-0000-0000AE070000}"/>
    <cellStyle name="20% - Ênfase3 42" xfId="1967" xr:uid="{00000000-0005-0000-0000-0000AF070000}"/>
    <cellStyle name="20% - Ênfase3 43" xfId="1968" xr:uid="{00000000-0005-0000-0000-0000B0070000}"/>
    <cellStyle name="20% - Ênfase3 44" xfId="1969" xr:uid="{00000000-0005-0000-0000-0000B1070000}"/>
    <cellStyle name="20% - Ênfase3 5" xfId="1970" xr:uid="{00000000-0005-0000-0000-0000B2070000}"/>
    <cellStyle name="20% - Ênfase3 5 2" xfId="1971" xr:uid="{00000000-0005-0000-0000-0000B3070000}"/>
    <cellStyle name="20% - Ênfase3 5 2 2" xfId="1972" xr:uid="{00000000-0005-0000-0000-0000B4070000}"/>
    <cellStyle name="20% - Ênfase3 5 2 2 2" xfId="1973" xr:uid="{00000000-0005-0000-0000-0000B5070000}"/>
    <cellStyle name="20% - Ênfase3 5 2 2 3" xfId="1974" xr:uid="{00000000-0005-0000-0000-0000B6070000}"/>
    <cellStyle name="20% - Ênfase3 5 2 2 4" xfId="1975" xr:uid="{00000000-0005-0000-0000-0000B7070000}"/>
    <cellStyle name="20% - Ênfase3 5 2 3" xfId="1976" xr:uid="{00000000-0005-0000-0000-0000B8070000}"/>
    <cellStyle name="20% - Ênfase3 5 2 3 2" xfId="1977" xr:uid="{00000000-0005-0000-0000-0000B9070000}"/>
    <cellStyle name="20% - Ênfase3 5 2 4" xfId="1978" xr:uid="{00000000-0005-0000-0000-0000BA070000}"/>
    <cellStyle name="20% - Ênfase3 5 2 4 2" xfId="1979" xr:uid="{00000000-0005-0000-0000-0000BB070000}"/>
    <cellStyle name="20% - Ênfase3 5 2 4_COSAN SA - IFRS" xfId="32012" xr:uid="{00000000-0005-0000-0000-00000C7D0000}"/>
    <cellStyle name="20% - Ênfase3 5 2 5" xfId="1980" xr:uid="{00000000-0005-0000-0000-0000BC070000}"/>
    <cellStyle name="20% - Ênfase3 5 2 6" xfId="1981" xr:uid="{00000000-0005-0000-0000-0000BD070000}"/>
    <cellStyle name="20% - Ênfase3 5 2 7" xfId="1982" xr:uid="{00000000-0005-0000-0000-0000BE070000}"/>
    <cellStyle name="20% - Ênfase3 5 2_13-Endividamento" xfId="1983" xr:uid="{00000000-0005-0000-0000-0000BF070000}"/>
    <cellStyle name="20% - Ênfase3 5 3" xfId="1984" xr:uid="{00000000-0005-0000-0000-0000C0070000}"/>
    <cellStyle name="20% - Ênfase3 5 3 2" xfId="1985" xr:uid="{00000000-0005-0000-0000-0000C1070000}"/>
    <cellStyle name="20% - Ênfase3 5 3 3" xfId="1986" xr:uid="{00000000-0005-0000-0000-0000C2070000}"/>
    <cellStyle name="20% - Ênfase3 5 3 4" xfId="1987" xr:uid="{00000000-0005-0000-0000-0000C3070000}"/>
    <cellStyle name="20% - Ênfase3 5 4" xfId="1988" xr:uid="{00000000-0005-0000-0000-0000C4070000}"/>
    <cellStyle name="20% - Ênfase3 5 4 2" xfId="1989" xr:uid="{00000000-0005-0000-0000-0000C5070000}"/>
    <cellStyle name="20% - Ênfase3 5 5" xfId="1990" xr:uid="{00000000-0005-0000-0000-0000C6070000}"/>
    <cellStyle name="20% - Ênfase3 5 5 2" xfId="1991" xr:uid="{00000000-0005-0000-0000-0000C7070000}"/>
    <cellStyle name="20% - Ênfase3 5 5_COSAN SA - IFRS" xfId="32013" xr:uid="{00000000-0005-0000-0000-00000D7D0000}"/>
    <cellStyle name="20% - Ênfase3 5 6" xfId="1992" xr:uid="{00000000-0005-0000-0000-0000C8070000}"/>
    <cellStyle name="20% - Ênfase3 5 7" xfId="1993" xr:uid="{00000000-0005-0000-0000-0000C9070000}"/>
    <cellStyle name="20% - Ênfase3 5 8" xfId="1994" xr:uid="{00000000-0005-0000-0000-0000CA070000}"/>
    <cellStyle name="20% - Ênfase3 5_1.1 - Apuração IRPJ_CSLL - 2100 - 2012_MAI_V1" xfId="1995" xr:uid="{00000000-0005-0000-0000-0000CB070000}"/>
    <cellStyle name="20% - Ênfase3 6" xfId="1996" xr:uid="{00000000-0005-0000-0000-0000CC070000}"/>
    <cellStyle name="20% - Ênfase3 6 2" xfId="1997" xr:uid="{00000000-0005-0000-0000-0000CD070000}"/>
    <cellStyle name="20% - Ênfase3 6 2 2" xfId="1998" xr:uid="{00000000-0005-0000-0000-0000CE070000}"/>
    <cellStyle name="20% - Ênfase3 6 2 2 2" xfId="1999" xr:uid="{00000000-0005-0000-0000-0000CF070000}"/>
    <cellStyle name="20% - Ênfase3 6 2 2 3" xfId="2000" xr:uid="{00000000-0005-0000-0000-0000D0070000}"/>
    <cellStyle name="20% - Ênfase3 6 2 2 4" xfId="2001" xr:uid="{00000000-0005-0000-0000-0000D1070000}"/>
    <cellStyle name="20% - Ênfase3 6 2 3" xfId="2002" xr:uid="{00000000-0005-0000-0000-0000D2070000}"/>
    <cellStyle name="20% - Ênfase3 6 2 3 2" xfId="2003" xr:uid="{00000000-0005-0000-0000-0000D3070000}"/>
    <cellStyle name="20% - Ênfase3 6 2 4" xfId="2004" xr:uid="{00000000-0005-0000-0000-0000D4070000}"/>
    <cellStyle name="20% - Ênfase3 6 2 4 2" xfId="2005" xr:uid="{00000000-0005-0000-0000-0000D5070000}"/>
    <cellStyle name="20% - Ênfase3 6 2 4_COSAN SA - IFRS" xfId="32014" xr:uid="{00000000-0005-0000-0000-00000E7D0000}"/>
    <cellStyle name="20% - Ênfase3 6 2 5" xfId="2006" xr:uid="{00000000-0005-0000-0000-0000D6070000}"/>
    <cellStyle name="20% - Ênfase3 6 2 6" xfId="2007" xr:uid="{00000000-0005-0000-0000-0000D7070000}"/>
    <cellStyle name="20% - Ênfase3 6 2 7" xfId="2008" xr:uid="{00000000-0005-0000-0000-0000D8070000}"/>
    <cellStyle name="20% - Ênfase3 6 2_13-Endividamento" xfId="2009" xr:uid="{00000000-0005-0000-0000-0000D9070000}"/>
    <cellStyle name="20% - Ênfase3 6 3" xfId="2010" xr:uid="{00000000-0005-0000-0000-0000DA070000}"/>
    <cellStyle name="20% - Ênfase3 6 3 2" xfId="2011" xr:uid="{00000000-0005-0000-0000-0000DB070000}"/>
    <cellStyle name="20% - Ênfase3 6 3 3" xfId="2012" xr:uid="{00000000-0005-0000-0000-0000DC070000}"/>
    <cellStyle name="20% - Ênfase3 6 3 4" xfId="2013" xr:uid="{00000000-0005-0000-0000-0000DD070000}"/>
    <cellStyle name="20% - Ênfase3 6 4" xfId="2014" xr:uid="{00000000-0005-0000-0000-0000DE070000}"/>
    <cellStyle name="20% - Ênfase3 6 4 2" xfId="2015" xr:uid="{00000000-0005-0000-0000-0000DF070000}"/>
    <cellStyle name="20% - Ênfase3 6 5" xfId="2016" xr:uid="{00000000-0005-0000-0000-0000E0070000}"/>
    <cellStyle name="20% - Ênfase3 6 5 2" xfId="2017" xr:uid="{00000000-0005-0000-0000-0000E1070000}"/>
    <cellStyle name="20% - Ênfase3 6 5_COSAN SA - IFRS" xfId="32015" xr:uid="{00000000-0005-0000-0000-00000F7D0000}"/>
    <cellStyle name="20% - Ênfase3 6 6" xfId="2018" xr:uid="{00000000-0005-0000-0000-0000E2070000}"/>
    <cellStyle name="20% - Ênfase3 6 7" xfId="2019" xr:uid="{00000000-0005-0000-0000-0000E3070000}"/>
    <cellStyle name="20% - Ênfase3 6 8" xfId="2020" xr:uid="{00000000-0005-0000-0000-0000E4070000}"/>
    <cellStyle name="20% - Ênfase3 6_1.1 - Apuração IRPJ_CSLL - 2100 - 2012_MAI_V1" xfId="2021" xr:uid="{00000000-0005-0000-0000-0000E5070000}"/>
    <cellStyle name="20% - Ênfase3 7" xfId="2022" xr:uid="{00000000-0005-0000-0000-0000E6070000}"/>
    <cellStyle name="20% - Ênfase3 7 2" xfId="2023" xr:uid="{00000000-0005-0000-0000-0000E7070000}"/>
    <cellStyle name="20% - Ênfase3 7 2 2" xfId="2024" xr:uid="{00000000-0005-0000-0000-0000E8070000}"/>
    <cellStyle name="20% - Ênfase3 7 2 3" xfId="2025" xr:uid="{00000000-0005-0000-0000-0000E9070000}"/>
    <cellStyle name="20% - Ênfase3 7 2 4" xfId="2026" xr:uid="{00000000-0005-0000-0000-0000EA070000}"/>
    <cellStyle name="20% - Ênfase3 7 2 5" xfId="2027" xr:uid="{00000000-0005-0000-0000-0000EB070000}"/>
    <cellStyle name="20% - Ênfase3 7 2 6" xfId="2028" xr:uid="{00000000-0005-0000-0000-0000EC070000}"/>
    <cellStyle name="20% - Ênfase3 7 3" xfId="2029" xr:uid="{00000000-0005-0000-0000-0000ED070000}"/>
    <cellStyle name="20% - Ênfase3 7 3 2" xfId="2030" xr:uid="{00000000-0005-0000-0000-0000EE070000}"/>
    <cellStyle name="20% - Ênfase3 7 4" xfId="2031" xr:uid="{00000000-0005-0000-0000-0000EF070000}"/>
    <cellStyle name="20% - Ênfase3 7 4 2" xfId="2032" xr:uid="{00000000-0005-0000-0000-0000F0070000}"/>
    <cellStyle name="20% - Ênfase3 7 4_COSAN SA - IFRS" xfId="32016" xr:uid="{00000000-0005-0000-0000-0000107D0000}"/>
    <cellStyle name="20% - Ênfase3 7 5" xfId="2033" xr:uid="{00000000-0005-0000-0000-0000F1070000}"/>
    <cellStyle name="20% - Ênfase3 7 6" xfId="2034" xr:uid="{00000000-0005-0000-0000-0000F2070000}"/>
    <cellStyle name="20% - Ênfase3 7 7" xfId="2035" xr:uid="{00000000-0005-0000-0000-0000F3070000}"/>
    <cellStyle name="20% - Ênfase3 7_13-Endividamento" xfId="2036" xr:uid="{00000000-0005-0000-0000-0000F4070000}"/>
    <cellStyle name="20% - Ênfase3 8" xfId="2037" xr:uid="{00000000-0005-0000-0000-0000F5070000}"/>
    <cellStyle name="20% - Ênfase3 8 2" xfId="2038" xr:uid="{00000000-0005-0000-0000-0000F6070000}"/>
    <cellStyle name="20% - Ênfase3 8 2 2" xfId="2039" xr:uid="{00000000-0005-0000-0000-0000F7070000}"/>
    <cellStyle name="20% - Ênfase3 8 2 3" xfId="2040" xr:uid="{00000000-0005-0000-0000-0000F8070000}"/>
    <cellStyle name="20% - Ênfase3 8 3" xfId="2041" xr:uid="{00000000-0005-0000-0000-0000F9070000}"/>
    <cellStyle name="20% - Ênfase3 8 4" xfId="2042" xr:uid="{00000000-0005-0000-0000-0000FA070000}"/>
    <cellStyle name="20% - Ênfase3 8_BP - Raízen Combustíveis" xfId="2043" xr:uid="{00000000-0005-0000-0000-0000FB070000}"/>
    <cellStyle name="20% - Ênfase3 9" xfId="2044" xr:uid="{00000000-0005-0000-0000-0000FC070000}"/>
    <cellStyle name="20% - Ênfase3 9 2" xfId="2045" xr:uid="{00000000-0005-0000-0000-0000FD070000}"/>
    <cellStyle name="20% - Ênfase3 9 2 2" xfId="2046" xr:uid="{00000000-0005-0000-0000-0000FE070000}"/>
    <cellStyle name="20% - Ênfase3 9 2 3" xfId="2047" xr:uid="{00000000-0005-0000-0000-0000FF070000}"/>
    <cellStyle name="20% - Ênfase3 9 2 4" xfId="2048" xr:uid="{00000000-0005-0000-0000-000000080000}"/>
    <cellStyle name="20% - Ênfase3 9 2_Display" xfId="2049" xr:uid="{00000000-0005-0000-0000-000001080000}"/>
    <cellStyle name="20% - Ênfase3 9 3" xfId="2050" xr:uid="{00000000-0005-0000-0000-000002080000}"/>
    <cellStyle name="20% - Ênfase3 9 4" xfId="2051" xr:uid="{00000000-0005-0000-0000-000003080000}"/>
    <cellStyle name="20% - Ênfase3 9 5" xfId="2052" xr:uid="{00000000-0005-0000-0000-000004080000}"/>
    <cellStyle name="20% - Ênfase3 9_BP - Raízen Combustíveis" xfId="2053" xr:uid="{00000000-0005-0000-0000-000005080000}"/>
    <cellStyle name="20% - Ênfase4" xfId="32017" xr:uid="{00000000-0005-0000-0000-0000117D0000}"/>
    <cellStyle name="20% - Ênfase4 10" xfId="2054" xr:uid="{00000000-0005-0000-0000-000006080000}"/>
    <cellStyle name="20% - Ênfase4 10 2" xfId="2055" xr:uid="{00000000-0005-0000-0000-000007080000}"/>
    <cellStyle name="20% - Ênfase4 10_BP - Raízen Combustíveis" xfId="2056" xr:uid="{00000000-0005-0000-0000-000008080000}"/>
    <cellStyle name="20% - Ênfase4 11" xfId="2057" xr:uid="{00000000-0005-0000-0000-000009080000}"/>
    <cellStyle name="20% - Ênfase4 11 2" xfId="2058" xr:uid="{00000000-0005-0000-0000-00000A080000}"/>
    <cellStyle name="20% - Ênfase4 11_Maio-2012" xfId="2059" xr:uid="{00000000-0005-0000-0000-00000B080000}"/>
    <cellStyle name="20% - Ênfase4 12" xfId="2060" xr:uid="{00000000-0005-0000-0000-00000C080000}"/>
    <cellStyle name="20% - Ênfase4 12 2" xfId="2061" xr:uid="{00000000-0005-0000-0000-00000D080000}"/>
    <cellStyle name="20% - Ênfase4 12_Maio-2012" xfId="2062" xr:uid="{00000000-0005-0000-0000-00000E080000}"/>
    <cellStyle name="20% - Ênfase4 13" xfId="2063" xr:uid="{00000000-0005-0000-0000-00000F080000}"/>
    <cellStyle name="20% - Ênfase4 13 2" xfId="2064" xr:uid="{00000000-0005-0000-0000-000010080000}"/>
    <cellStyle name="20% - Ênfase4 13_Maio-2012" xfId="2065" xr:uid="{00000000-0005-0000-0000-000011080000}"/>
    <cellStyle name="20% - Ênfase4 14" xfId="2066" xr:uid="{00000000-0005-0000-0000-000012080000}"/>
    <cellStyle name="20% - Ênfase4 14 2" xfId="2067" xr:uid="{00000000-0005-0000-0000-000013080000}"/>
    <cellStyle name="20% - Ênfase4 14_Maio-2012" xfId="2068" xr:uid="{00000000-0005-0000-0000-000014080000}"/>
    <cellStyle name="20% - Ênfase4 15" xfId="2069" xr:uid="{00000000-0005-0000-0000-000015080000}"/>
    <cellStyle name="20% - Ênfase4 15 2" xfId="2070" xr:uid="{00000000-0005-0000-0000-000016080000}"/>
    <cellStyle name="20% - Ênfase4 15_Maio-2012" xfId="2071" xr:uid="{00000000-0005-0000-0000-000017080000}"/>
    <cellStyle name="20% - Ênfase4 16" xfId="2072" xr:uid="{00000000-0005-0000-0000-000018080000}"/>
    <cellStyle name="20% - Ênfase4 16 2" xfId="2073" xr:uid="{00000000-0005-0000-0000-000019080000}"/>
    <cellStyle name="20% - Ênfase4 16_Maio-2012" xfId="2074" xr:uid="{00000000-0005-0000-0000-00001A080000}"/>
    <cellStyle name="20% - Ênfase4 17" xfId="2075" xr:uid="{00000000-0005-0000-0000-00001B080000}"/>
    <cellStyle name="20% - Ênfase4 17 2" xfId="2076" xr:uid="{00000000-0005-0000-0000-00001C080000}"/>
    <cellStyle name="20% - Ênfase4 17_Maio-2012" xfId="2077" xr:uid="{00000000-0005-0000-0000-00001D080000}"/>
    <cellStyle name="20% - Ênfase4 18" xfId="2078" xr:uid="{00000000-0005-0000-0000-00001E080000}"/>
    <cellStyle name="20% - Ênfase4 18 2" xfId="2079" xr:uid="{00000000-0005-0000-0000-00001F080000}"/>
    <cellStyle name="20% - Ênfase4 18_Maio-2012" xfId="2080" xr:uid="{00000000-0005-0000-0000-000020080000}"/>
    <cellStyle name="20% - Ênfase4 19" xfId="2081" xr:uid="{00000000-0005-0000-0000-000021080000}"/>
    <cellStyle name="20% - Ênfase4 19 2" xfId="2082" xr:uid="{00000000-0005-0000-0000-000022080000}"/>
    <cellStyle name="20% - Ênfase4 19_Maio-2012" xfId="2083" xr:uid="{00000000-0005-0000-0000-000023080000}"/>
    <cellStyle name="20% - Ênfase4 2" xfId="2084" xr:uid="{00000000-0005-0000-0000-000024080000}"/>
    <cellStyle name="20% - Ênfase4 2 10" xfId="2085" xr:uid="{00000000-0005-0000-0000-000025080000}"/>
    <cellStyle name="20% - Ênfase4 2 11" xfId="2086" xr:uid="{00000000-0005-0000-0000-000026080000}"/>
    <cellStyle name="20% - Ênfase4 2 2" xfId="2087" xr:uid="{00000000-0005-0000-0000-000027080000}"/>
    <cellStyle name="20% - Ênfase4 2 2 2" xfId="2088" xr:uid="{00000000-0005-0000-0000-000028080000}"/>
    <cellStyle name="20% - Ênfase4 2 2 2 2" xfId="2089" xr:uid="{00000000-0005-0000-0000-000029080000}"/>
    <cellStyle name="20% - Ênfase4 2 2 2 3" xfId="2090" xr:uid="{00000000-0005-0000-0000-00002A080000}"/>
    <cellStyle name="20% - Ênfase4 2 2 2 4" xfId="2091" xr:uid="{00000000-0005-0000-0000-00002B080000}"/>
    <cellStyle name="20% - Ênfase4 2 2 3" xfId="2092" xr:uid="{00000000-0005-0000-0000-00002C080000}"/>
    <cellStyle name="20% - Ênfase4 2 2 3 2" xfId="2093" xr:uid="{00000000-0005-0000-0000-00002D080000}"/>
    <cellStyle name="20% - Ênfase4 2 2 4" xfId="2094" xr:uid="{00000000-0005-0000-0000-00002E080000}"/>
    <cellStyle name="20% - Ênfase4 2 2 4 2" xfId="2095" xr:uid="{00000000-0005-0000-0000-00002F080000}"/>
    <cellStyle name="20% - Ênfase4 2 2 4_COSAN SA - IFRS" xfId="32018" xr:uid="{00000000-0005-0000-0000-0000127D0000}"/>
    <cellStyle name="20% - Ênfase4 2 2 5" xfId="2096" xr:uid="{00000000-0005-0000-0000-000030080000}"/>
    <cellStyle name="20% - Ênfase4 2 2 6" xfId="2097" xr:uid="{00000000-0005-0000-0000-000031080000}"/>
    <cellStyle name="20% - Ênfase4 2 2 7" xfId="2098" xr:uid="{00000000-0005-0000-0000-000032080000}"/>
    <cellStyle name="20% - Ênfase4 2 2_13-Endividamento" xfId="2099" xr:uid="{00000000-0005-0000-0000-000033080000}"/>
    <cellStyle name="20% - Ênfase4 2 3" xfId="2100" xr:uid="{00000000-0005-0000-0000-000034080000}"/>
    <cellStyle name="20% - Ênfase4 2 3 2" xfId="2101" xr:uid="{00000000-0005-0000-0000-000035080000}"/>
    <cellStyle name="20% - Ênfase4 2 3 3" xfId="2102" xr:uid="{00000000-0005-0000-0000-000036080000}"/>
    <cellStyle name="20% - Ênfase4 2 3 4" xfId="2103" xr:uid="{00000000-0005-0000-0000-000037080000}"/>
    <cellStyle name="20% - Ênfase4 2 4" xfId="2104" xr:uid="{00000000-0005-0000-0000-000038080000}"/>
    <cellStyle name="20% - Ênfase4 2 4 2" xfId="2105" xr:uid="{00000000-0005-0000-0000-000039080000}"/>
    <cellStyle name="20% - Ênfase4 2 4 3" xfId="2106" xr:uid="{00000000-0005-0000-0000-00003A080000}"/>
    <cellStyle name="20% - Ênfase4 2 4 4" xfId="2107" xr:uid="{00000000-0005-0000-0000-00003B080000}"/>
    <cellStyle name="20% - Ênfase4 2 5" xfId="2108" xr:uid="{00000000-0005-0000-0000-00003C080000}"/>
    <cellStyle name="20% - Ênfase4 2 5 2" xfId="2109" xr:uid="{00000000-0005-0000-0000-00003D080000}"/>
    <cellStyle name="20% - Ênfase4 2 5 3" xfId="2110" xr:uid="{00000000-0005-0000-0000-00003E080000}"/>
    <cellStyle name="20% - Ênfase4 2 5 4" xfId="2111" xr:uid="{00000000-0005-0000-0000-00003F080000}"/>
    <cellStyle name="20% - Ênfase4 2 6" xfId="2112" xr:uid="{00000000-0005-0000-0000-000040080000}"/>
    <cellStyle name="20% - Ênfase4 2 6 2" xfId="2113" xr:uid="{00000000-0005-0000-0000-000041080000}"/>
    <cellStyle name="20% - Ênfase4 2 6 3" xfId="2114" xr:uid="{00000000-0005-0000-0000-000042080000}"/>
    <cellStyle name="20% - Ênfase4 2 7" xfId="2115" xr:uid="{00000000-0005-0000-0000-000043080000}"/>
    <cellStyle name="20% - Ênfase4 2 7 2" xfId="2116" xr:uid="{00000000-0005-0000-0000-000044080000}"/>
    <cellStyle name="20% - Ênfase4 2 8" xfId="2117" xr:uid="{00000000-0005-0000-0000-000045080000}"/>
    <cellStyle name="20% - Ênfase4 2 8 2" xfId="2118" xr:uid="{00000000-0005-0000-0000-000046080000}"/>
    <cellStyle name="20% - Ênfase4 2 8_COSAN SA - IFRS" xfId="32019" xr:uid="{00000000-0005-0000-0000-0000137D0000}"/>
    <cellStyle name="20% - Ênfase4 2 9" xfId="2119" xr:uid="{00000000-0005-0000-0000-000047080000}"/>
    <cellStyle name="20% - Ênfase4 2_1.1 - Apuração IRPJ_CSLL - 2100 - 2012_MAI_V1" xfId="2120" xr:uid="{00000000-0005-0000-0000-000048080000}"/>
    <cellStyle name="20% - Ênfase4 20" xfId="2121" xr:uid="{00000000-0005-0000-0000-000049080000}"/>
    <cellStyle name="20% - Ênfase4 20 2" xfId="2122" xr:uid="{00000000-0005-0000-0000-00004A080000}"/>
    <cellStyle name="20% - Ênfase4 20_Maio-2012" xfId="2123" xr:uid="{00000000-0005-0000-0000-00004B080000}"/>
    <cellStyle name="20% - Ênfase4 21" xfId="2124" xr:uid="{00000000-0005-0000-0000-00004C080000}"/>
    <cellStyle name="20% - Ênfase4 21 2" xfId="2125" xr:uid="{00000000-0005-0000-0000-00004D080000}"/>
    <cellStyle name="20% - Ênfase4 21_Maio-2012" xfId="2126" xr:uid="{00000000-0005-0000-0000-00004E080000}"/>
    <cellStyle name="20% - Ênfase4 22" xfId="2127" xr:uid="{00000000-0005-0000-0000-00004F080000}"/>
    <cellStyle name="20% - Ênfase4 22 2" xfId="2128" xr:uid="{00000000-0005-0000-0000-000050080000}"/>
    <cellStyle name="20% - Ênfase4 22_Maio-2012" xfId="2129" xr:uid="{00000000-0005-0000-0000-000051080000}"/>
    <cellStyle name="20% - Ênfase4 23" xfId="2130" xr:uid="{00000000-0005-0000-0000-000052080000}"/>
    <cellStyle name="20% - Ênfase4 23 2" xfId="2131" xr:uid="{00000000-0005-0000-0000-000053080000}"/>
    <cellStyle name="20% - Ênfase4 23_Maio-2012" xfId="2132" xr:uid="{00000000-0005-0000-0000-000054080000}"/>
    <cellStyle name="20% - Ênfase4 24" xfId="2133" xr:uid="{00000000-0005-0000-0000-000055080000}"/>
    <cellStyle name="20% - Ênfase4 24 2" xfId="2134" xr:uid="{00000000-0005-0000-0000-000056080000}"/>
    <cellStyle name="20% - Ênfase4 24_Maio-2012" xfId="2135" xr:uid="{00000000-0005-0000-0000-000057080000}"/>
    <cellStyle name="20% - Ênfase4 25" xfId="2136" xr:uid="{00000000-0005-0000-0000-000058080000}"/>
    <cellStyle name="20% - Ênfase4 25 2" xfId="2137" xr:uid="{00000000-0005-0000-0000-000059080000}"/>
    <cellStyle name="20% - Ênfase4 25_Maio-2012" xfId="2138" xr:uid="{00000000-0005-0000-0000-00005A080000}"/>
    <cellStyle name="20% - Ênfase4 26" xfId="2139" xr:uid="{00000000-0005-0000-0000-00005B080000}"/>
    <cellStyle name="20% - Ênfase4 26 2" xfId="2140" xr:uid="{00000000-0005-0000-0000-00005C080000}"/>
    <cellStyle name="20% - Ênfase4 26_Maio-2012" xfId="2141" xr:uid="{00000000-0005-0000-0000-00005D080000}"/>
    <cellStyle name="20% - Ênfase4 27" xfId="2142" xr:uid="{00000000-0005-0000-0000-00005E080000}"/>
    <cellStyle name="20% - Ênfase4 27 2" xfId="2143" xr:uid="{00000000-0005-0000-0000-00005F080000}"/>
    <cellStyle name="20% - Ênfase4 27_Maio-2012" xfId="2144" xr:uid="{00000000-0005-0000-0000-000060080000}"/>
    <cellStyle name="20% - Ênfase4 28" xfId="2145" xr:uid="{00000000-0005-0000-0000-000061080000}"/>
    <cellStyle name="20% - Ênfase4 28 2" xfId="2146" xr:uid="{00000000-0005-0000-0000-000062080000}"/>
    <cellStyle name="20% - Ênfase4 28_Maio-2012" xfId="2147" xr:uid="{00000000-0005-0000-0000-000063080000}"/>
    <cellStyle name="20% - Ênfase4 29" xfId="2148" xr:uid="{00000000-0005-0000-0000-000064080000}"/>
    <cellStyle name="20% - Ênfase4 29 2" xfId="2149" xr:uid="{00000000-0005-0000-0000-000065080000}"/>
    <cellStyle name="20% - Ênfase4 29_Maio-2012" xfId="2150" xr:uid="{00000000-0005-0000-0000-000066080000}"/>
    <cellStyle name="20% - Ênfase4 3" xfId="2151" xr:uid="{00000000-0005-0000-0000-000067080000}"/>
    <cellStyle name="20% - Ênfase4 3 2" xfId="2152" xr:uid="{00000000-0005-0000-0000-000068080000}"/>
    <cellStyle name="20% - Ênfase4 3 2 2" xfId="2153" xr:uid="{00000000-0005-0000-0000-000069080000}"/>
    <cellStyle name="20% - Ênfase4 3 2 2 2" xfId="2154" xr:uid="{00000000-0005-0000-0000-00006A080000}"/>
    <cellStyle name="20% - Ênfase4 3 2 2 3" xfId="2155" xr:uid="{00000000-0005-0000-0000-00006B080000}"/>
    <cellStyle name="20% - Ênfase4 3 2 2 4" xfId="2156" xr:uid="{00000000-0005-0000-0000-00006C080000}"/>
    <cellStyle name="20% - Ênfase4 3 2 3" xfId="2157" xr:uid="{00000000-0005-0000-0000-00006D080000}"/>
    <cellStyle name="20% - Ênfase4 3 2 3 2" xfId="2158" xr:uid="{00000000-0005-0000-0000-00006E080000}"/>
    <cellStyle name="20% - Ênfase4 3 2 4" xfId="2159" xr:uid="{00000000-0005-0000-0000-00006F080000}"/>
    <cellStyle name="20% - Ênfase4 3 2 4 2" xfId="2160" xr:uid="{00000000-0005-0000-0000-000070080000}"/>
    <cellStyle name="20% - Ênfase4 3 2 4_COSAN SA - IFRS" xfId="32020" xr:uid="{00000000-0005-0000-0000-0000147D0000}"/>
    <cellStyle name="20% - Ênfase4 3 2 5" xfId="2161" xr:uid="{00000000-0005-0000-0000-000071080000}"/>
    <cellStyle name="20% - Ênfase4 3 2 6" xfId="2162" xr:uid="{00000000-0005-0000-0000-000072080000}"/>
    <cellStyle name="20% - Ênfase4 3 2 7" xfId="2163" xr:uid="{00000000-0005-0000-0000-000073080000}"/>
    <cellStyle name="20% - Ênfase4 3 2_13-Endividamento" xfId="2164" xr:uid="{00000000-0005-0000-0000-000074080000}"/>
    <cellStyle name="20% - Ênfase4 3 3" xfId="2165" xr:uid="{00000000-0005-0000-0000-000075080000}"/>
    <cellStyle name="20% - Ênfase4 3 3 2" xfId="2166" xr:uid="{00000000-0005-0000-0000-000076080000}"/>
    <cellStyle name="20% - Ênfase4 3 3 3" xfId="2167" xr:uid="{00000000-0005-0000-0000-000077080000}"/>
    <cellStyle name="20% - Ênfase4 3 3 4" xfId="2168" xr:uid="{00000000-0005-0000-0000-000078080000}"/>
    <cellStyle name="20% - Ênfase4 3 4" xfId="2169" xr:uid="{00000000-0005-0000-0000-000079080000}"/>
    <cellStyle name="20% - Ênfase4 3 4 2" xfId="2170" xr:uid="{00000000-0005-0000-0000-00007A080000}"/>
    <cellStyle name="20% - Ênfase4 3 5" xfId="2171" xr:uid="{00000000-0005-0000-0000-00007B080000}"/>
    <cellStyle name="20% - Ênfase4 3 5 2" xfId="2172" xr:uid="{00000000-0005-0000-0000-00007C080000}"/>
    <cellStyle name="20% - Ênfase4 3 5_COSAN SA - IFRS" xfId="32021" xr:uid="{00000000-0005-0000-0000-0000157D0000}"/>
    <cellStyle name="20% - Ênfase4 3 6" xfId="2173" xr:uid="{00000000-0005-0000-0000-00007D080000}"/>
    <cellStyle name="20% - Ênfase4 3 7" xfId="2174" xr:uid="{00000000-0005-0000-0000-00007E080000}"/>
    <cellStyle name="20% - Ênfase4 3 8" xfId="2175" xr:uid="{00000000-0005-0000-0000-00007F080000}"/>
    <cellStyle name="20% - Ênfase4 3_1.1 - Apuração IRPJ_CSLL - 2100 - 2012_MAI_V1" xfId="2176" xr:uid="{00000000-0005-0000-0000-000080080000}"/>
    <cellStyle name="20% - Ênfase4 30" xfId="2177" xr:uid="{00000000-0005-0000-0000-000081080000}"/>
    <cellStyle name="20% - Ênfase4 30 2" xfId="2178" xr:uid="{00000000-0005-0000-0000-000082080000}"/>
    <cellStyle name="20% - Ênfase4 30_Maio-2012" xfId="2179" xr:uid="{00000000-0005-0000-0000-000083080000}"/>
    <cellStyle name="20% - Ênfase4 31" xfId="2180" xr:uid="{00000000-0005-0000-0000-000084080000}"/>
    <cellStyle name="20% - Ênfase4 31 2" xfId="2181" xr:uid="{00000000-0005-0000-0000-000085080000}"/>
    <cellStyle name="20% - Ênfase4 32" xfId="2182" xr:uid="{00000000-0005-0000-0000-000086080000}"/>
    <cellStyle name="20% - Ênfase4 33" xfId="2183" xr:uid="{00000000-0005-0000-0000-000087080000}"/>
    <cellStyle name="20% - Ênfase4 33 2" xfId="2184" xr:uid="{00000000-0005-0000-0000-000088080000}"/>
    <cellStyle name="20% - Ênfase4 33 3" xfId="2185" xr:uid="{00000000-0005-0000-0000-000089080000}"/>
    <cellStyle name="20% - Ênfase4 33 4" xfId="2186" xr:uid="{00000000-0005-0000-0000-00008A080000}"/>
    <cellStyle name="20% - Ênfase4 34" xfId="2187" xr:uid="{00000000-0005-0000-0000-00008B080000}"/>
    <cellStyle name="20% - Ênfase4 34 2" xfId="2188" xr:uid="{00000000-0005-0000-0000-00008C080000}"/>
    <cellStyle name="20% - Ênfase4 35" xfId="2189" xr:uid="{00000000-0005-0000-0000-00008D080000}"/>
    <cellStyle name="20% - Ênfase4 35 2" xfId="2190" xr:uid="{00000000-0005-0000-0000-00008E080000}"/>
    <cellStyle name="20% - Ênfase4 36" xfId="2191" xr:uid="{00000000-0005-0000-0000-00008F080000}"/>
    <cellStyle name="20% - Ênfase4 36 2" xfId="2192" xr:uid="{00000000-0005-0000-0000-000090080000}"/>
    <cellStyle name="20% - Ênfase4 37" xfId="2193" xr:uid="{00000000-0005-0000-0000-000091080000}"/>
    <cellStyle name="20% - Ênfase4 37 2" xfId="2194" xr:uid="{00000000-0005-0000-0000-000092080000}"/>
    <cellStyle name="20% - Ênfase4 38" xfId="2195" xr:uid="{00000000-0005-0000-0000-000093080000}"/>
    <cellStyle name="20% - Ênfase4 38 2" xfId="2196" xr:uid="{00000000-0005-0000-0000-000094080000}"/>
    <cellStyle name="20% - Ênfase4 39" xfId="2197" xr:uid="{00000000-0005-0000-0000-000095080000}"/>
    <cellStyle name="20% - Ênfase4 39 2" xfId="2198" xr:uid="{00000000-0005-0000-0000-000096080000}"/>
    <cellStyle name="20% - Ênfase4 4" xfId="2199" xr:uid="{00000000-0005-0000-0000-000097080000}"/>
    <cellStyle name="20% - Ênfase4 4 2" xfId="2200" xr:uid="{00000000-0005-0000-0000-000098080000}"/>
    <cellStyle name="20% - Ênfase4 4 2 2" xfId="2201" xr:uid="{00000000-0005-0000-0000-000099080000}"/>
    <cellStyle name="20% - Ênfase4 4 2 2 2" xfId="2202" xr:uid="{00000000-0005-0000-0000-00009A080000}"/>
    <cellStyle name="20% - Ênfase4 4 2 2 3" xfId="2203" xr:uid="{00000000-0005-0000-0000-00009B080000}"/>
    <cellStyle name="20% - Ênfase4 4 2 2 4" xfId="2204" xr:uid="{00000000-0005-0000-0000-00009C080000}"/>
    <cellStyle name="20% - Ênfase4 4 2 3" xfId="2205" xr:uid="{00000000-0005-0000-0000-00009D080000}"/>
    <cellStyle name="20% - Ênfase4 4 2 3 2" xfId="2206" xr:uid="{00000000-0005-0000-0000-00009E080000}"/>
    <cellStyle name="20% - Ênfase4 4 2 4" xfId="2207" xr:uid="{00000000-0005-0000-0000-00009F080000}"/>
    <cellStyle name="20% - Ênfase4 4 2 4 2" xfId="2208" xr:uid="{00000000-0005-0000-0000-0000A0080000}"/>
    <cellStyle name="20% - Ênfase4 4 2 4_COSAN SA - IFRS" xfId="32022" xr:uid="{00000000-0005-0000-0000-0000167D0000}"/>
    <cellStyle name="20% - Ênfase4 4 2 5" xfId="2209" xr:uid="{00000000-0005-0000-0000-0000A1080000}"/>
    <cellStyle name="20% - Ênfase4 4 2 6" xfId="2210" xr:uid="{00000000-0005-0000-0000-0000A2080000}"/>
    <cellStyle name="20% - Ênfase4 4 2 7" xfId="2211" xr:uid="{00000000-0005-0000-0000-0000A3080000}"/>
    <cellStyle name="20% - Ênfase4 4 2_13-Endividamento" xfId="2212" xr:uid="{00000000-0005-0000-0000-0000A4080000}"/>
    <cellStyle name="20% - Ênfase4 4 3" xfId="2213" xr:uid="{00000000-0005-0000-0000-0000A5080000}"/>
    <cellStyle name="20% - Ênfase4 4 3 2" xfId="2214" xr:uid="{00000000-0005-0000-0000-0000A6080000}"/>
    <cellStyle name="20% - Ênfase4 4 3 3" xfId="2215" xr:uid="{00000000-0005-0000-0000-0000A7080000}"/>
    <cellStyle name="20% - Ênfase4 4 3 4" xfId="2216" xr:uid="{00000000-0005-0000-0000-0000A8080000}"/>
    <cellStyle name="20% - Ênfase4 4 4" xfId="2217" xr:uid="{00000000-0005-0000-0000-0000A9080000}"/>
    <cellStyle name="20% - Ênfase4 4 4 2" xfId="2218" xr:uid="{00000000-0005-0000-0000-0000AA080000}"/>
    <cellStyle name="20% - Ênfase4 4 5" xfId="2219" xr:uid="{00000000-0005-0000-0000-0000AB080000}"/>
    <cellStyle name="20% - Ênfase4 4 5 2" xfId="2220" xr:uid="{00000000-0005-0000-0000-0000AC080000}"/>
    <cellStyle name="20% - Ênfase4 4 5_COSAN SA - IFRS" xfId="32023" xr:uid="{00000000-0005-0000-0000-0000177D0000}"/>
    <cellStyle name="20% - Ênfase4 4 6" xfId="2221" xr:uid="{00000000-0005-0000-0000-0000AD080000}"/>
    <cellStyle name="20% - Ênfase4 4 7" xfId="2222" xr:uid="{00000000-0005-0000-0000-0000AE080000}"/>
    <cellStyle name="20% - Ênfase4 4 8" xfId="2223" xr:uid="{00000000-0005-0000-0000-0000AF080000}"/>
    <cellStyle name="20% - Ênfase4 4_1.1 - Apuração IRPJ_CSLL - 2100 - 2012_MAI_V1" xfId="2224" xr:uid="{00000000-0005-0000-0000-0000B0080000}"/>
    <cellStyle name="20% - Ênfase4 40" xfId="2225" xr:uid="{00000000-0005-0000-0000-0000B1080000}"/>
    <cellStyle name="20% - Ênfase4 40 2" xfId="2226" xr:uid="{00000000-0005-0000-0000-0000B2080000}"/>
    <cellStyle name="20% - Ênfase4 41" xfId="2227" xr:uid="{00000000-0005-0000-0000-0000B3080000}"/>
    <cellStyle name="20% - Ênfase4 42" xfId="2228" xr:uid="{00000000-0005-0000-0000-0000B4080000}"/>
    <cellStyle name="20% - Ênfase4 43" xfId="2229" xr:uid="{00000000-0005-0000-0000-0000B5080000}"/>
    <cellStyle name="20% - Ênfase4 44" xfId="2230" xr:uid="{00000000-0005-0000-0000-0000B6080000}"/>
    <cellStyle name="20% - Ênfase4 5" xfId="2231" xr:uid="{00000000-0005-0000-0000-0000B7080000}"/>
    <cellStyle name="20% - Ênfase4 5 2" xfId="2232" xr:uid="{00000000-0005-0000-0000-0000B8080000}"/>
    <cellStyle name="20% - Ênfase4 5 2 2" xfId="2233" xr:uid="{00000000-0005-0000-0000-0000B9080000}"/>
    <cellStyle name="20% - Ênfase4 5 2 2 2" xfId="2234" xr:uid="{00000000-0005-0000-0000-0000BA080000}"/>
    <cellStyle name="20% - Ênfase4 5 2 2 3" xfId="2235" xr:uid="{00000000-0005-0000-0000-0000BB080000}"/>
    <cellStyle name="20% - Ênfase4 5 2 2 4" xfId="2236" xr:uid="{00000000-0005-0000-0000-0000BC080000}"/>
    <cellStyle name="20% - Ênfase4 5 2 3" xfId="2237" xr:uid="{00000000-0005-0000-0000-0000BD080000}"/>
    <cellStyle name="20% - Ênfase4 5 2 3 2" xfId="2238" xr:uid="{00000000-0005-0000-0000-0000BE080000}"/>
    <cellStyle name="20% - Ênfase4 5 2 4" xfId="2239" xr:uid="{00000000-0005-0000-0000-0000BF080000}"/>
    <cellStyle name="20% - Ênfase4 5 2 4 2" xfId="2240" xr:uid="{00000000-0005-0000-0000-0000C0080000}"/>
    <cellStyle name="20% - Ênfase4 5 2 4_COSAN SA - IFRS" xfId="32024" xr:uid="{00000000-0005-0000-0000-0000187D0000}"/>
    <cellStyle name="20% - Ênfase4 5 2 5" xfId="2241" xr:uid="{00000000-0005-0000-0000-0000C1080000}"/>
    <cellStyle name="20% - Ênfase4 5 2 6" xfId="2242" xr:uid="{00000000-0005-0000-0000-0000C2080000}"/>
    <cellStyle name="20% - Ênfase4 5 2 7" xfId="2243" xr:uid="{00000000-0005-0000-0000-0000C3080000}"/>
    <cellStyle name="20% - Ênfase4 5 2_13-Endividamento" xfId="2244" xr:uid="{00000000-0005-0000-0000-0000C4080000}"/>
    <cellStyle name="20% - Ênfase4 5 3" xfId="2245" xr:uid="{00000000-0005-0000-0000-0000C5080000}"/>
    <cellStyle name="20% - Ênfase4 5 3 2" xfId="2246" xr:uid="{00000000-0005-0000-0000-0000C6080000}"/>
    <cellStyle name="20% - Ênfase4 5 3 3" xfId="2247" xr:uid="{00000000-0005-0000-0000-0000C7080000}"/>
    <cellStyle name="20% - Ênfase4 5 3 4" xfId="2248" xr:uid="{00000000-0005-0000-0000-0000C8080000}"/>
    <cellStyle name="20% - Ênfase4 5 4" xfId="2249" xr:uid="{00000000-0005-0000-0000-0000C9080000}"/>
    <cellStyle name="20% - Ênfase4 5 4 2" xfId="2250" xr:uid="{00000000-0005-0000-0000-0000CA080000}"/>
    <cellStyle name="20% - Ênfase4 5 5" xfId="2251" xr:uid="{00000000-0005-0000-0000-0000CB080000}"/>
    <cellStyle name="20% - Ênfase4 5 5 2" xfId="2252" xr:uid="{00000000-0005-0000-0000-0000CC080000}"/>
    <cellStyle name="20% - Ênfase4 5 5_COSAN SA - IFRS" xfId="32025" xr:uid="{00000000-0005-0000-0000-0000197D0000}"/>
    <cellStyle name="20% - Ênfase4 5 6" xfId="2253" xr:uid="{00000000-0005-0000-0000-0000CD080000}"/>
    <cellStyle name="20% - Ênfase4 5 7" xfId="2254" xr:uid="{00000000-0005-0000-0000-0000CE080000}"/>
    <cellStyle name="20% - Ênfase4 5 8" xfId="2255" xr:uid="{00000000-0005-0000-0000-0000CF080000}"/>
    <cellStyle name="20% - Ênfase4 5_1.1 - Apuração IRPJ_CSLL - 2100 - 2012_MAI_V1" xfId="2256" xr:uid="{00000000-0005-0000-0000-0000D0080000}"/>
    <cellStyle name="20% - Ênfase4 6" xfId="2257" xr:uid="{00000000-0005-0000-0000-0000D1080000}"/>
    <cellStyle name="20% - Ênfase4 6 2" xfId="2258" xr:uid="{00000000-0005-0000-0000-0000D2080000}"/>
    <cellStyle name="20% - Ênfase4 6 2 2" xfId="2259" xr:uid="{00000000-0005-0000-0000-0000D3080000}"/>
    <cellStyle name="20% - Ênfase4 6 2 2 2" xfId="2260" xr:uid="{00000000-0005-0000-0000-0000D4080000}"/>
    <cellStyle name="20% - Ênfase4 6 2 2 3" xfId="2261" xr:uid="{00000000-0005-0000-0000-0000D5080000}"/>
    <cellStyle name="20% - Ênfase4 6 2 2 4" xfId="2262" xr:uid="{00000000-0005-0000-0000-0000D6080000}"/>
    <cellStyle name="20% - Ênfase4 6 2 3" xfId="2263" xr:uid="{00000000-0005-0000-0000-0000D7080000}"/>
    <cellStyle name="20% - Ênfase4 6 2 3 2" xfId="2264" xr:uid="{00000000-0005-0000-0000-0000D8080000}"/>
    <cellStyle name="20% - Ênfase4 6 2 4" xfId="2265" xr:uid="{00000000-0005-0000-0000-0000D9080000}"/>
    <cellStyle name="20% - Ênfase4 6 2 4 2" xfId="2266" xr:uid="{00000000-0005-0000-0000-0000DA080000}"/>
    <cellStyle name="20% - Ênfase4 6 2 4_COSAN SA - IFRS" xfId="32026" xr:uid="{00000000-0005-0000-0000-00001A7D0000}"/>
    <cellStyle name="20% - Ênfase4 6 2 5" xfId="2267" xr:uid="{00000000-0005-0000-0000-0000DB080000}"/>
    <cellStyle name="20% - Ênfase4 6 2 6" xfId="2268" xr:uid="{00000000-0005-0000-0000-0000DC080000}"/>
    <cellStyle name="20% - Ênfase4 6 2 7" xfId="2269" xr:uid="{00000000-0005-0000-0000-0000DD080000}"/>
    <cellStyle name="20% - Ênfase4 6 2_13-Endividamento" xfId="2270" xr:uid="{00000000-0005-0000-0000-0000DE080000}"/>
    <cellStyle name="20% - Ênfase4 6 3" xfId="2271" xr:uid="{00000000-0005-0000-0000-0000DF080000}"/>
    <cellStyle name="20% - Ênfase4 6 3 2" xfId="2272" xr:uid="{00000000-0005-0000-0000-0000E0080000}"/>
    <cellStyle name="20% - Ênfase4 6 3 3" xfId="2273" xr:uid="{00000000-0005-0000-0000-0000E1080000}"/>
    <cellStyle name="20% - Ênfase4 6 3 4" xfId="2274" xr:uid="{00000000-0005-0000-0000-0000E2080000}"/>
    <cellStyle name="20% - Ênfase4 6 4" xfId="2275" xr:uid="{00000000-0005-0000-0000-0000E3080000}"/>
    <cellStyle name="20% - Ênfase4 6 4 2" xfId="2276" xr:uid="{00000000-0005-0000-0000-0000E4080000}"/>
    <cellStyle name="20% - Ênfase4 6 5" xfId="2277" xr:uid="{00000000-0005-0000-0000-0000E5080000}"/>
    <cellStyle name="20% - Ênfase4 6 5 2" xfId="2278" xr:uid="{00000000-0005-0000-0000-0000E6080000}"/>
    <cellStyle name="20% - Ênfase4 6 5_COSAN SA - IFRS" xfId="32027" xr:uid="{00000000-0005-0000-0000-00001B7D0000}"/>
    <cellStyle name="20% - Ênfase4 6 6" xfId="2279" xr:uid="{00000000-0005-0000-0000-0000E7080000}"/>
    <cellStyle name="20% - Ênfase4 6 7" xfId="2280" xr:uid="{00000000-0005-0000-0000-0000E8080000}"/>
    <cellStyle name="20% - Ênfase4 6 8" xfId="2281" xr:uid="{00000000-0005-0000-0000-0000E9080000}"/>
    <cellStyle name="20% - Ênfase4 6_1.1 - Apuração IRPJ_CSLL - 2100 - 2012_MAI_V1" xfId="2282" xr:uid="{00000000-0005-0000-0000-0000EA080000}"/>
    <cellStyle name="20% - Ênfase4 7" xfId="2283" xr:uid="{00000000-0005-0000-0000-0000EB080000}"/>
    <cellStyle name="20% - Ênfase4 7 2" xfId="2284" xr:uid="{00000000-0005-0000-0000-0000EC080000}"/>
    <cellStyle name="20% - Ênfase4 7 2 2" xfId="2285" xr:uid="{00000000-0005-0000-0000-0000ED080000}"/>
    <cellStyle name="20% - Ênfase4 7 2 3" xfId="2286" xr:uid="{00000000-0005-0000-0000-0000EE080000}"/>
    <cellStyle name="20% - Ênfase4 7 2 4" xfId="2287" xr:uid="{00000000-0005-0000-0000-0000EF080000}"/>
    <cellStyle name="20% - Ênfase4 7 2 5" xfId="2288" xr:uid="{00000000-0005-0000-0000-0000F0080000}"/>
    <cellStyle name="20% - Ênfase4 7 2 6" xfId="2289" xr:uid="{00000000-0005-0000-0000-0000F1080000}"/>
    <cellStyle name="20% - Ênfase4 7 3" xfId="2290" xr:uid="{00000000-0005-0000-0000-0000F2080000}"/>
    <cellStyle name="20% - Ênfase4 7 3 2" xfId="2291" xr:uid="{00000000-0005-0000-0000-0000F3080000}"/>
    <cellStyle name="20% - Ênfase4 7 4" xfId="2292" xr:uid="{00000000-0005-0000-0000-0000F4080000}"/>
    <cellStyle name="20% - Ênfase4 7 4 2" xfId="2293" xr:uid="{00000000-0005-0000-0000-0000F5080000}"/>
    <cellStyle name="20% - Ênfase4 7 4_COSAN SA - IFRS" xfId="32028" xr:uid="{00000000-0005-0000-0000-00001C7D0000}"/>
    <cellStyle name="20% - Ênfase4 7 5" xfId="2294" xr:uid="{00000000-0005-0000-0000-0000F6080000}"/>
    <cellStyle name="20% - Ênfase4 7 6" xfId="2295" xr:uid="{00000000-0005-0000-0000-0000F7080000}"/>
    <cellStyle name="20% - Ênfase4 7 7" xfId="2296" xr:uid="{00000000-0005-0000-0000-0000F8080000}"/>
    <cellStyle name="20% - Ênfase4 7_13-Endividamento" xfId="2297" xr:uid="{00000000-0005-0000-0000-0000F9080000}"/>
    <cellStyle name="20% - Ênfase4 8" xfId="2298" xr:uid="{00000000-0005-0000-0000-0000FA080000}"/>
    <cellStyle name="20% - Ênfase4 8 2" xfId="2299" xr:uid="{00000000-0005-0000-0000-0000FB080000}"/>
    <cellStyle name="20% - Ênfase4 8 2 2" xfId="2300" xr:uid="{00000000-0005-0000-0000-0000FC080000}"/>
    <cellStyle name="20% - Ênfase4 8 2 3" xfId="2301" xr:uid="{00000000-0005-0000-0000-0000FD080000}"/>
    <cellStyle name="20% - Ênfase4 8 3" xfId="2302" xr:uid="{00000000-0005-0000-0000-0000FE080000}"/>
    <cellStyle name="20% - Ênfase4 8 4" xfId="2303" xr:uid="{00000000-0005-0000-0000-0000FF080000}"/>
    <cellStyle name="20% - Ênfase4 8_BP - Raízen Combustíveis" xfId="2304" xr:uid="{00000000-0005-0000-0000-000000090000}"/>
    <cellStyle name="20% - Ênfase4 9" xfId="2305" xr:uid="{00000000-0005-0000-0000-000001090000}"/>
    <cellStyle name="20% - Ênfase4 9 2" xfId="2306" xr:uid="{00000000-0005-0000-0000-000002090000}"/>
    <cellStyle name="20% - Ênfase4 9 2 2" xfId="2307" xr:uid="{00000000-0005-0000-0000-000003090000}"/>
    <cellStyle name="20% - Ênfase4 9 2 3" xfId="2308" xr:uid="{00000000-0005-0000-0000-000004090000}"/>
    <cellStyle name="20% - Ênfase4 9 2 4" xfId="2309" xr:uid="{00000000-0005-0000-0000-000005090000}"/>
    <cellStyle name="20% - Ênfase4 9 2_Display" xfId="2310" xr:uid="{00000000-0005-0000-0000-000006090000}"/>
    <cellStyle name="20% - Ênfase4 9 3" xfId="2311" xr:uid="{00000000-0005-0000-0000-000007090000}"/>
    <cellStyle name="20% - Ênfase4 9 4" xfId="2312" xr:uid="{00000000-0005-0000-0000-000008090000}"/>
    <cellStyle name="20% - Ênfase4 9 5" xfId="2313" xr:uid="{00000000-0005-0000-0000-000009090000}"/>
    <cellStyle name="20% - Ênfase4 9_BP - Raízen Combustíveis" xfId="2314" xr:uid="{00000000-0005-0000-0000-00000A090000}"/>
    <cellStyle name="20% - Ênfase5" xfId="32029" xr:uid="{00000000-0005-0000-0000-00001D7D0000}"/>
    <cellStyle name="20% - Ênfase5 10" xfId="2315" xr:uid="{00000000-0005-0000-0000-00000B090000}"/>
    <cellStyle name="20% - Ênfase5 10 2" xfId="2316" xr:uid="{00000000-0005-0000-0000-00000C090000}"/>
    <cellStyle name="20% - Ênfase5 10_BP - Raízen Combustíveis" xfId="2317" xr:uid="{00000000-0005-0000-0000-00000D090000}"/>
    <cellStyle name="20% - Ênfase5 11" xfId="2318" xr:uid="{00000000-0005-0000-0000-00000E090000}"/>
    <cellStyle name="20% - Ênfase5 11 2" xfId="2319" xr:uid="{00000000-0005-0000-0000-00000F090000}"/>
    <cellStyle name="20% - Ênfase5 11_Maio-2012" xfId="2320" xr:uid="{00000000-0005-0000-0000-000010090000}"/>
    <cellStyle name="20% - Ênfase5 12" xfId="2321" xr:uid="{00000000-0005-0000-0000-000011090000}"/>
    <cellStyle name="20% - Ênfase5 12 2" xfId="2322" xr:uid="{00000000-0005-0000-0000-000012090000}"/>
    <cellStyle name="20% - Ênfase5 12_Maio-2012" xfId="2323" xr:uid="{00000000-0005-0000-0000-000013090000}"/>
    <cellStyle name="20% - Ênfase5 13" xfId="2324" xr:uid="{00000000-0005-0000-0000-000014090000}"/>
    <cellStyle name="20% - Ênfase5 13 2" xfId="2325" xr:uid="{00000000-0005-0000-0000-000015090000}"/>
    <cellStyle name="20% - Ênfase5 13_Maio-2012" xfId="2326" xr:uid="{00000000-0005-0000-0000-000016090000}"/>
    <cellStyle name="20% - Ênfase5 14" xfId="2327" xr:uid="{00000000-0005-0000-0000-000017090000}"/>
    <cellStyle name="20% - Ênfase5 14 2" xfId="2328" xr:uid="{00000000-0005-0000-0000-000018090000}"/>
    <cellStyle name="20% - Ênfase5 14_Maio-2012" xfId="2329" xr:uid="{00000000-0005-0000-0000-000019090000}"/>
    <cellStyle name="20% - Ênfase5 15" xfId="2330" xr:uid="{00000000-0005-0000-0000-00001A090000}"/>
    <cellStyle name="20% - Ênfase5 15 2" xfId="2331" xr:uid="{00000000-0005-0000-0000-00001B090000}"/>
    <cellStyle name="20% - Ênfase5 15_Maio-2012" xfId="2332" xr:uid="{00000000-0005-0000-0000-00001C090000}"/>
    <cellStyle name="20% - Ênfase5 16" xfId="2333" xr:uid="{00000000-0005-0000-0000-00001D090000}"/>
    <cellStyle name="20% - Ênfase5 16 2" xfId="2334" xr:uid="{00000000-0005-0000-0000-00001E090000}"/>
    <cellStyle name="20% - Ênfase5 16_Maio-2012" xfId="2335" xr:uid="{00000000-0005-0000-0000-00001F090000}"/>
    <cellStyle name="20% - Ênfase5 17" xfId="2336" xr:uid="{00000000-0005-0000-0000-000020090000}"/>
    <cellStyle name="20% - Ênfase5 17 2" xfId="2337" xr:uid="{00000000-0005-0000-0000-000021090000}"/>
    <cellStyle name="20% - Ênfase5 17_Maio-2012" xfId="2338" xr:uid="{00000000-0005-0000-0000-000022090000}"/>
    <cellStyle name="20% - Ênfase5 18" xfId="2339" xr:uid="{00000000-0005-0000-0000-000023090000}"/>
    <cellStyle name="20% - Ênfase5 18 2" xfId="2340" xr:uid="{00000000-0005-0000-0000-000024090000}"/>
    <cellStyle name="20% - Ênfase5 18_Maio-2012" xfId="2341" xr:uid="{00000000-0005-0000-0000-000025090000}"/>
    <cellStyle name="20% - Ênfase5 19" xfId="2342" xr:uid="{00000000-0005-0000-0000-000026090000}"/>
    <cellStyle name="20% - Ênfase5 19 2" xfId="2343" xr:uid="{00000000-0005-0000-0000-000027090000}"/>
    <cellStyle name="20% - Ênfase5 19_Maio-2012" xfId="2344" xr:uid="{00000000-0005-0000-0000-000028090000}"/>
    <cellStyle name="20% - Ênfase5 2" xfId="2345" xr:uid="{00000000-0005-0000-0000-000029090000}"/>
    <cellStyle name="20% - Ênfase5 2 10" xfId="2346" xr:uid="{00000000-0005-0000-0000-00002A090000}"/>
    <cellStyle name="20% - Ênfase5 2 11" xfId="2347" xr:uid="{00000000-0005-0000-0000-00002B090000}"/>
    <cellStyle name="20% - Ênfase5 2 2" xfId="2348" xr:uid="{00000000-0005-0000-0000-00002C090000}"/>
    <cellStyle name="20% - Ênfase5 2 2 2" xfId="2349" xr:uid="{00000000-0005-0000-0000-00002D090000}"/>
    <cellStyle name="20% - Ênfase5 2 2 2 2" xfId="2350" xr:uid="{00000000-0005-0000-0000-00002E090000}"/>
    <cellStyle name="20% - Ênfase5 2 2 2 3" xfId="2351" xr:uid="{00000000-0005-0000-0000-00002F090000}"/>
    <cellStyle name="20% - Ênfase5 2 2 2 4" xfId="2352" xr:uid="{00000000-0005-0000-0000-000030090000}"/>
    <cellStyle name="20% - Ênfase5 2 2 3" xfId="2353" xr:uid="{00000000-0005-0000-0000-000031090000}"/>
    <cellStyle name="20% - Ênfase5 2 2 3 2" xfId="2354" xr:uid="{00000000-0005-0000-0000-000032090000}"/>
    <cellStyle name="20% - Ênfase5 2 2 4" xfId="2355" xr:uid="{00000000-0005-0000-0000-000033090000}"/>
    <cellStyle name="20% - Ênfase5 2 2 4 2" xfId="2356" xr:uid="{00000000-0005-0000-0000-000034090000}"/>
    <cellStyle name="20% - Ênfase5 2 2 4_COSAN SA - IFRS" xfId="32030" xr:uid="{00000000-0005-0000-0000-00001E7D0000}"/>
    <cellStyle name="20% - Ênfase5 2 2 5" xfId="2357" xr:uid="{00000000-0005-0000-0000-000035090000}"/>
    <cellStyle name="20% - Ênfase5 2 2 6" xfId="2358" xr:uid="{00000000-0005-0000-0000-000036090000}"/>
    <cellStyle name="20% - Ênfase5 2 2 7" xfId="2359" xr:uid="{00000000-0005-0000-0000-000037090000}"/>
    <cellStyle name="20% - Ênfase5 2 2_13-Endividamento" xfId="2360" xr:uid="{00000000-0005-0000-0000-000038090000}"/>
    <cellStyle name="20% - Ênfase5 2 3" xfId="2361" xr:uid="{00000000-0005-0000-0000-000039090000}"/>
    <cellStyle name="20% - Ênfase5 2 3 2" xfId="2362" xr:uid="{00000000-0005-0000-0000-00003A090000}"/>
    <cellStyle name="20% - Ênfase5 2 3 3" xfId="2363" xr:uid="{00000000-0005-0000-0000-00003B090000}"/>
    <cellStyle name="20% - Ênfase5 2 3 4" xfId="2364" xr:uid="{00000000-0005-0000-0000-00003C090000}"/>
    <cellStyle name="20% - Ênfase5 2 4" xfId="2365" xr:uid="{00000000-0005-0000-0000-00003D090000}"/>
    <cellStyle name="20% - Ênfase5 2 4 2" xfId="2366" xr:uid="{00000000-0005-0000-0000-00003E090000}"/>
    <cellStyle name="20% - Ênfase5 2 4 3" xfId="2367" xr:uid="{00000000-0005-0000-0000-00003F090000}"/>
    <cellStyle name="20% - Ênfase5 2 4 4" xfId="2368" xr:uid="{00000000-0005-0000-0000-000040090000}"/>
    <cellStyle name="20% - Ênfase5 2 5" xfId="2369" xr:uid="{00000000-0005-0000-0000-000041090000}"/>
    <cellStyle name="20% - Ênfase5 2 5 2" xfId="2370" xr:uid="{00000000-0005-0000-0000-000042090000}"/>
    <cellStyle name="20% - Ênfase5 2 5 3" xfId="2371" xr:uid="{00000000-0005-0000-0000-000043090000}"/>
    <cellStyle name="20% - Ênfase5 2 5 4" xfId="2372" xr:uid="{00000000-0005-0000-0000-000044090000}"/>
    <cellStyle name="20% - Ênfase5 2 6" xfId="2373" xr:uid="{00000000-0005-0000-0000-000045090000}"/>
    <cellStyle name="20% - Ênfase5 2 6 2" xfId="2374" xr:uid="{00000000-0005-0000-0000-000046090000}"/>
    <cellStyle name="20% - Ênfase5 2 6 3" xfId="2375" xr:uid="{00000000-0005-0000-0000-000047090000}"/>
    <cellStyle name="20% - Ênfase5 2 7" xfId="2376" xr:uid="{00000000-0005-0000-0000-000048090000}"/>
    <cellStyle name="20% - Ênfase5 2 7 2" xfId="2377" xr:uid="{00000000-0005-0000-0000-000049090000}"/>
    <cellStyle name="20% - Ênfase5 2 8" xfId="2378" xr:uid="{00000000-0005-0000-0000-00004A090000}"/>
    <cellStyle name="20% - Ênfase5 2 8 2" xfId="2379" xr:uid="{00000000-0005-0000-0000-00004B090000}"/>
    <cellStyle name="20% - Ênfase5 2 8_COSAN SA - IFRS" xfId="32031" xr:uid="{00000000-0005-0000-0000-00001F7D0000}"/>
    <cellStyle name="20% - Ênfase5 2 9" xfId="2380" xr:uid="{00000000-0005-0000-0000-00004C090000}"/>
    <cellStyle name="20% - Ênfase5 2_1.1 - Apuração IRPJ_CSLL - 2100 - 2012_MAI_V1" xfId="2381" xr:uid="{00000000-0005-0000-0000-00004D090000}"/>
    <cellStyle name="20% - Ênfase5 20" xfId="2382" xr:uid="{00000000-0005-0000-0000-00004E090000}"/>
    <cellStyle name="20% - Ênfase5 20 2" xfId="2383" xr:uid="{00000000-0005-0000-0000-00004F090000}"/>
    <cellStyle name="20% - Ênfase5 20_Maio-2012" xfId="2384" xr:uid="{00000000-0005-0000-0000-000050090000}"/>
    <cellStyle name="20% - Ênfase5 21" xfId="2385" xr:uid="{00000000-0005-0000-0000-000051090000}"/>
    <cellStyle name="20% - Ênfase5 21 2" xfId="2386" xr:uid="{00000000-0005-0000-0000-000052090000}"/>
    <cellStyle name="20% - Ênfase5 21_Maio-2012" xfId="2387" xr:uid="{00000000-0005-0000-0000-000053090000}"/>
    <cellStyle name="20% - Ênfase5 22" xfId="2388" xr:uid="{00000000-0005-0000-0000-000054090000}"/>
    <cellStyle name="20% - Ênfase5 22 2" xfId="2389" xr:uid="{00000000-0005-0000-0000-000055090000}"/>
    <cellStyle name="20% - Ênfase5 22_Maio-2012" xfId="2390" xr:uid="{00000000-0005-0000-0000-000056090000}"/>
    <cellStyle name="20% - Ênfase5 23" xfId="2391" xr:uid="{00000000-0005-0000-0000-000057090000}"/>
    <cellStyle name="20% - Ênfase5 23 2" xfId="2392" xr:uid="{00000000-0005-0000-0000-000058090000}"/>
    <cellStyle name="20% - Ênfase5 23_Maio-2012" xfId="2393" xr:uid="{00000000-0005-0000-0000-000059090000}"/>
    <cellStyle name="20% - Ênfase5 24" xfId="2394" xr:uid="{00000000-0005-0000-0000-00005A090000}"/>
    <cellStyle name="20% - Ênfase5 24 2" xfId="2395" xr:uid="{00000000-0005-0000-0000-00005B090000}"/>
    <cellStyle name="20% - Ênfase5 24_Maio-2012" xfId="2396" xr:uid="{00000000-0005-0000-0000-00005C090000}"/>
    <cellStyle name="20% - Ênfase5 25" xfId="2397" xr:uid="{00000000-0005-0000-0000-00005D090000}"/>
    <cellStyle name="20% - Ênfase5 25 2" xfId="2398" xr:uid="{00000000-0005-0000-0000-00005E090000}"/>
    <cellStyle name="20% - Ênfase5 25_Maio-2012" xfId="2399" xr:uid="{00000000-0005-0000-0000-00005F090000}"/>
    <cellStyle name="20% - Ênfase5 26" xfId="2400" xr:uid="{00000000-0005-0000-0000-000060090000}"/>
    <cellStyle name="20% - Ênfase5 26 2" xfId="2401" xr:uid="{00000000-0005-0000-0000-000061090000}"/>
    <cellStyle name="20% - Ênfase5 26_Maio-2012" xfId="2402" xr:uid="{00000000-0005-0000-0000-000062090000}"/>
    <cellStyle name="20% - Ênfase5 27" xfId="2403" xr:uid="{00000000-0005-0000-0000-000063090000}"/>
    <cellStyle name="20% - Ênfase5 27 2" xfId="2404" xr:uid="{00000000-0005-0000-0000-000064090000}"/>
    <cellStyle name="20% - Ênfase5 27_Maio-2012" xfId="2405" xr:uid="{00000000-0005-0000-0000-000065090000}"/>
    <cellStyle name="20% - Ênfase5 28" xfId="2406" xr:uid="{00000000-0005-0000-0000-000066090000}"/>
    <cellStyle name="20% - Ênfase5 28 2" xfId="2407" xr:uid="{00000000-0005-0000-0000-000067090000}"/>
    <cellStyle name="20% - Ênfase5 28_Maio-2012" xfId="2408" xr:uid="{00000000-0005-0000-0000-000068090000}"/>
    <cellStyle name="20% - Ênfase5 29" xfId="2409" xr:uid="{00000000-0005-0000-0000-000069090000}"/>
    <cellStyle name="20% - Ênfase5 29 2" xfId="2410" xr:uid="{00000000-0005-0000-0000-00006A090000}"/>
    <cellStyle name="20% - Ênfase5 29_Maio-2012" xfId="2411" xr:uid="{00000000-0005-0000-0000-00006B090000}"/>
    <cellStyle name="20% - Ênfase5 3" xfId="2412" xr:uid="{00000000-0005-0000-0000-00006C090000}"/>
    <cellStyle name="20% - Ênfase5 3 2" xfId="2413" xr:uid="{00000000-0005-0000-0000-00006D090000}"/>
    <cellStyle name="20% - Ênfase5 3 2 2" xfId="2414" xr:uid="{00000000-0005-0000-0000-00006E090000}"/>
    <cellStyle name="20% - Ênfase5 3 2 2 2" xfId="2415" xr:uid="{00000000-0005-0000-0000-00006F090000}"/>
    <cellStyle name="20% - Ênfase5 3 2 2 3" xfId="2416" xr:uid="{00000000-0005-0000-0000-000070090000}"/>
    <cellStyle name="20% - Ênfase5 3 2 2 4" xfId="2417" xr:uid="{00000000-0005-0000-0000-000071090000}"/>
    <cellStyle name="20% - Ênfase5 3 2 3" xfId="2418" xr:uid="{00000000-0005-0000-0000-000072090000}"/>
    <cellStyle name="20% - Ênfase5 3 2 3 2" xfId="2419" xr:uid="{00000000-0005-0000-0000-000073090000}"/>
    <cellStyle name="20% - Ênfase5 3 2 4" xfId="2420" xr:uid="{00000000-0005-0000-0000-000074090000}"/>
    <cellStyle name="20% - Ênfase5 3 2 4 2" xfId="2421" xr:uid="{00000000-0005-0000-0000-000075090000}"/>
    <cellStyle name="20% - Ênfase5 3 2 4_COSAN SA - IFRS" xfId="32032" xr:uid="{00000000-0005-0000-0000-0000207D0000}"/>
    <cellStyle name="20% - Ênfase5 3 2 5" xfId="2422" xr:uid="{00000000-0005-0000-0000-000076090000}"/>
    <cellStyle name="20% - Ênfase5 3 2 6" xfId="2423" xr:uid="{00000000-0005-0000-0000-000077090000}"/>
    <cellStyle name="20% - Ênfase5 3 2 7" xfId="2424" xr:uid="{00000000-0005-0000-0000-000078090000}"/>
    <cellStyle name="20% - Ênfase5 3 2_13-Endividamento" xfId="2425" xr:uid="{00000000-0005-0000-0000-000079090000}"/>
    <cellStyle name="20% - Ênfase5 3 3" xfId="2426" xr:uid="{00000000-0005-0000-0000-00007A090000}"/>
    <cellStyle name="20% - Ênfase5 3 3 2" xfId="2427" xr:uid="{00000000-0005-0000-0000-00007B090000}"/>
    <cellStyle name="20% - Ênfase5 3 3 3" xfId="2428" xr:uid="{00000000-0005-0000-0000-00007C090000}"/>
    <cellStyle name="20% - Ênfase5 3 3 4" xfId="2429" xr:uid="{00000000-0005-0000-0000-00007D090000}"/>
    <cellStyle name="20% - Ênfase5 3 4" xfId="2430" xr:uid="{00000000-0005-0000-0000-00007E090000}"/>
    <cellStyle name="20% - Ênfase5 3 4 2" xfId="2431" xr:uid="{00000000-0005-0000-0000-00007F090000}"/>
    <cellStyle name="20% - Ênfase5 3 5" xfId="2432" xr:uid="{00000000-0005-0000-0000-000080090000}"/>
    <cellStyle name="20% - Ênfase5 3 5 2" xfId="2433" xr:uid="{00000000-0005-0000-0000-000081090000}"/>
    <cellStyle name="20% - Ênfase5 3 5_COSAN SA - IFRS" xfId="32033" xr:uid="{00000000-0005-0000-0000-0000217D0000}"/>
    <cellStyle name="20% - Ênfase5 3 6" xfId="2434" xr:uid="{00000000-0005-0000-0000-000082090000}"/>
    <cellStyle name="20% - Ênfase5 3 7" xfId="2435" xr:uid="{00000000-0005-0000-0000-000083090000}"/>
    <cellStyle name="20% - Ênfase5 3 8" xfId="2436" xr:uid="{00000000-0005-0000-0000-000084090000}"/>
    <cellStyle name="20% - Ênfase5 3_1.1 - Apuração IRPJ_CSLL - 2100 - 2012_MAI_V1" xfId="2437" xr:uid="{00000000-0005-0000-0000-000085090000}"/>
    <cellStyle name="20% - Ênfase5 30" xfId="2438" xr:uid="{00000000-0005-0000-0000-000086090000}"/>
    <cellStyle name="20% - Ênfase5 30 2" xfId="2439" xr:uid="{00000000-0005-0000-0000-000087090000}"/>
    <cellStyle name="20% - Ênfase5 30_Maio-2012" xfId="2440" xr:uid="{00000000-0005-0000-0000-000088090000}"/>
    <cellStyle name="20% - Ênfase5 31" xfId="2441" xr:uid="{00000000-0005-0000-0000-000089090000}"/>
    <cellStyle name="20% - Ênfase5 31 2" xfId="2442" xr:uid="{00000000-0005-0000-0000-00008A090000}"/>
    <cellStyle name="20% - Ênfase5 32" xfId="2443" xr:uid="{00000000-0005-0000-0000-00008B090000}"/>
    <cellStyle name="20% - Ênfase5 33" xfId="2444" xr:uid="{00000000-0005-0000-0000-00008C090000}"/>
    <cellStyle name="20% - Ênfase5 33 2" xfId="2445" xr:uid="{00000000-0005-0000-0000-00008D090000}"/>
    <cellStyle name="20% - Ênfase5 33 3" xfId="2446" xr:uid="{00000000-0005-0000-0000-00008E090000}"/>
    <cellStyle name="20% - Ênfase5 33 4" xfId="2447" xr:uid="{00000000-0005-0000-0000-00008F090000}"/>
    <cellStyle name="20% - Ênfase5 34" xfId="2448" xr:uid="{00000000-0005-0000-0000-000090090000}"/>
    <cellStyle name="20% - Ênfase5 34 2" xfId="2449" xr:uid="{00000000-0005-0000-0000-000091090000}"/>
    <cellStyle name="20% - Ênfase5 35" xfId="2450" xr:uid="{00000000-0005-0000-0000-000092090000}"/>
    <cellStyle name="20% - Ênfase5 35 2" xfId="2451" xr:uid="{00000000-0005-0000-0000-000093090000}"/>
    <cellStyle name="20% - Ênfase5 36" xfId="2452" xr:uid="{00000000-0005-0000-0000-000094090000}"/>
    <cellStyle name="20% - Ênfase5 36 2" xfId="2453" xr:uid="{00000000-0005-0000-0000-000095090000}"/>
    <cellStyle name="20% - Ênfase5 37" xfId="2454" xr:uid="{00000000-0005-0000-0000-000096090000}"/>
    <cellStyle name="20% - Ênfase5 37 2" xfId="2455" xr:uid="{00000000-0005-0000-0000-000097090000}"/>
    <cellStyle name="20% - Ênfase5 38" xfId="2456" xr:uid="{00000000-0005-0000-0000-000098090000}"/>
    <cellStyle name="20% - Ênfase5 38 2" xfId="2457" xr:uid="{00000000-0005-0000-0000-000099090000}"/>
    <cellStyle name="20% - Ênfase5 39" xfId="2458" xr:uid="{00000000-0005-0000-0000-00009A090000}"/>
    <cellStyle name="20% - Ênfase5 39 2" xfId="2459" xr:uid="{00000000-0005-0000-0000-00009B090000}"/>
    <cellStyle name="20% - Ênfase5 4" xfId="2460" xr:uid="{00000000-0005-0000-0000-00009C090000}"/>
    <cellStyle name="20% - Ênfase5 4 2" xfId="2461" xr:uid="{00000000-0005-0000-0000-00009D090000}"/>
    <cellStyle name="20% - Ênfase5 4 2 2" xfId="2462" xr:uid="{00000000-0005-0000-0000-00009E090000}"/>
    <cellStyle name="20% - Ênfase5 4 2 2 2" xfId="2463" xr:uid="{00000000-0005-0000-0000-00009F090000}"/>
    <cellStyle name="20% - Ênfase5 4 2 2 3" xfId="2464" xr:uid="{00000000-0005-0000-0000-0000A0090000}"/>
    <cellStyle name="20% - Ênfase5 4 2 2 4" xfId="2465" xr:uid="{00000000-0005-0000-0000-0000A1090000}"/>
    <cellStyle name="20% - Ênfase5 4 2 3" xfId="2466" xr:uid="{00000000-0005-0000-0000-0000A2090000}"/>
    <cellStyle name="20% - Ênfase5 4 2 3 2" xfId="2467" xr:uid="{00000000-0005-0000-0000-0000A3090000}"/>
    <cellStyle name="20% - Ênfase5 4 2 4" xfId="2468" xr:uid="{00000000-0005-0000-0000-0000A4090000}"/>
    <cellStyle name="20% - Ênfase5 4 2 4 2" xfId="2469" xr:uid="{00000000-0005-0000-0000-0000A5090000}"/>
    <cellStyle name="20% - Ênfase5 4 2 4_COSAN SA - IFRS" xfId="32034" xr:uid="{00000000-0005-0000-0000-0000227D0000}"/>
    <cellStyle name="20% - Ênfase5 4 2 5" xfId="2470" xr:uid="{00000000-0005-0000-0000-0000A6090000}"/>
    <cellStyle name="20% - Ênfase5 4 2 6" xfId="2471" xr:uid="{00000000-0005-0000-0000-0000A7090000}"/>
    <cellStyle name="20% - Ênfase5 4 2 7" xfId="2472" xr:uid="{00000000-0005-0000-0000-0000A8090000}"/>
    <cellStyle name="20% - Ênfase5 4 2_13-Endividamento" xfId="2473" xr:uid="{00000000-0005-0000-0000-0000A9090000}"/>
    <cellStyle name="20% - Ênfase5 4 3" xfId="2474" xr:uid="{00000000-0005-0000-0000-0000AA090000}"/>
    <cellStyle name="20% - Ênfase5 4 3 2" xfId="2475" xr:uid="{00000000-0005-0000-0000-0000AB090000}"/>
    <cellStyle name="20% - Ênfase5 4 3 3" xfId="2476" xr:uid="{00000000-0005-0000-0000-0000AC090000}"/>
    <cellStyle name="20% - Ênfase5 4 3 4" xfId="2477" xr:uid="{00000000-0005-0000-0000-0000AD090000}"/>
    <cellStyle name="20% - Ênfase5 4 4" xfId="2478" xr:uid="{00000000-0005-0000-0000-0000AE090000}"/>
    <cellStyle name="20% - Ênfase5 4 4 2" xfId="2479" xr:uid="{00000000-0005-0000-0000-0000AF090000}"/>
    <cellStyle name="20% - Ênfase5 4 5" xfId="2480" xr:uid="{00000000-0005-0000-0000-0000B0090000}"/>
    <cellStyle name="20% - Ênfase5 4 5 2" xfId="2481" xr:uid="{00000000-0005-0000-0000-0000B1090000}"/>
    <cellStyle name="20% - Ênfase5 4 5_COSAN SA - IFRS" xfId="32035" xr:uid="{00000000-0005-0000-0000-0000237D0000}"/>
    <cellStyle name="20% - Ênfase5 4 6" xfId="2482" xr:uid="{00000000-0005-0000-0000-0000B2090000}"/>
    <cellStyle name="20% - Ênfase5 4 7" xfId="2483" xr:uid="{00000000-0005-0000-0000-0000B3090000}"/>
    <cellStyle name="20% - Ênfase5 4 8" xfId="2484" xr:uid="{00000000-0005-0000-0000-0000B4090000}"/>
    <cellStyle name="20% - Ênfase5 4_1.1 - Apuração IRPJ_CSLL - 2100 - 2012_MAI_V1" xfId="2485" xr:uid="{00000000-0005-0000-0000-0000B5090000}"/>
    <cellStyle name="20% - Ênfase5 40" xfId="2486" xr:uid="{00000000-0005-0000-0000-0000B6090000}"/>
    <cellStyle name="20% - Ênfase5 40 2" xfId="2487" xr:uid="{00000000-0005-0000-0000-0000B7090000}"/>
    <cellStyle name="20% - Ênfase5 41" xfId="2488" xr:uid="{00000000-0005-0000-0000-0000B8090000}"/>
    <cellStyle name="20% - Ênfase5 42" xfId="2489" xr:uid="{00000000-0005-0000-0000-0000B9090000}"/>
    <cellStyle name="20% - Ênfase5 43" xfId="2490" xr:uid="{00000000-0005-0000-0000-0000BA090000}"/>
    <cellStyle name="20% - Ênfase5 44" xfId="2491" xr:uid="{00000000-0005-0000-0000-0000BB090000}"/>
    <cellStyle name="20% - Ênfase5 5" xfId="2492" xr:uid="{00000000-0005-0000-0000-0000BC090000}"/>
    <cellStyle name="20% - Ênfase5 5 2" xfId="2493" xr:uid="{00000000-0005-0000-0000-0000BD090000}"/>
    <cellStyle name="20% - Ênfase5 5 2 2" xfId="2494" xr:uid="{00000000-0005-0000-0000-0000BE090000}"/>
    <cellStyle name="20% - Ênfase5 5 2 2 2" xfId="2495" xr:uid="{00000000-0005-0000-0000-0000BF090000}"/>
    <cellStyle name="20% - Ênfase5 5 2 2 3" xfId="2496" xr:uid="{00000000-0005-0000-0000-0000C0090000}"/>
    <cellStyle name="20% - Ênfase5 5 2 2 4" xfId="2497" xr:uid="{00000000-0005-0000-0000-0000C1090000}"/>
    <cellStyle name="20% - Ênfase5 5 2 3" xfId="2498" xr:uid="{00000000-0005-0000-0000-0000C2090000}"/>
    <cellStyle name="20% - Ênfase5 5 2 3 2" xfId="2499" xr:uid="{00000000-0005-0000-0000-0000C3090000}"/>
    <cellStyle name="20% - Ênfase5 5 2 4" xfId="2500" xr:uid="{00000000-0005-0000-0000-0000C4090000}"/>
    <cellStyle name="20% - Ênfase5 5 2 4 2" xfId="2501" xr:uid="{00000000-0005-0000-0000-0000C5090000}"/>
    <cellStyle name="20% - Ênfase5 5 2 4_COSAN SA - IFRS" xfId="32036" xr:uid="{00000000-0005-0000-0000-0000247D0000}"/>
    <cellStyle name="20% - Ênfase5 5 2 5" xfId="2502" xr:uid="{00000000-0005-0000-0000-0000C6090000}"/>
    <cellStyle name="20% - Ênfase5 5 2 6" xfId="2503" xr:uid="{00000000-0005-0000-0000-0000C7090000}"/>
    <cellStyle name="20% - Ênfase5 5 2 7" xfId="2504" xr:uid="{00000000-0005-0000-0000-0000C8090000}"/>
    <cellStyle name="20% - Ênfase5 5 2_13-Endividamento" xfId="2505" xr:uid="{00000000-0005-0000-0000-0000C9090000}"/>
    <cellStyle name="20% - Ênfase5 5 3" xfId="2506" xr:uid="{00000000-0005-0000-0000-0000CA090000}"/>
    <cellStyle name="20% - Ênfase5 5 3 2" xfId="2507" xr:uid="{00000000-0005-0000-0000-0000CB090000}"/>
    <cellStyle name="20% - Ênfase5 5 3 3" xfId="2508" xr:uid="{00000000-0005-0000-0000-0000CC090000}"/>
    <cellStyle name="20% - Ênfase5 5 3 4" xfId="2509" xr:uid="{00000000-0005-0000-0000-0000CD090000}"/>
    <cellStyle name="20% - Ênfase5 5 4" xfId="2510" xr:uid="{00000000-0005-0000-0000-0000CE090000}"/>
    <cellStyle name="20% - Ênfase5 5 4 2" xfId="2511" xr:uid="{00000000-0005-0000-0000-0000CF090000}"/>
    <cellStyle name="20% - Ênfase5 5 5" xfId="2512" xr:uid="{00000000-0005-0000-0000-0000D0090000}"/>
    <cellStyle name="20% - Ênfase5 5 5 2" xfId="2513" xr:uid="{00000000-0005-0000-0000-0000D1090000}"/>
    <cellStyle name="20% - Ênfase5 5 5_COSAN SA - IFRS" xfId="32037" xr:uid="{00000000-0005-0000-0000-0000257D0000}"/>
    <cellStyle name="20% - Ênfase5 5 6" xfId="2514" xr:uid="{00000000-0005-0000-0000-0000D2090000}"/>
    <cellStyle name="20% - Ênfase5 5 7" xfId="2515" xr:uid="{00000000-0005-0000-0000-0000D3090000}"/>
    <cellStyle name="20% - Ênfase5 5 8" xfId="2516" xr:uid="{00000000-0005-0000-0000-0000D4090000}"/>
    <cellStyle name="20% - Ênfase5 5_1.1 - Apuração IRPJ_CSLL - 2100 - 2012_MAI_V1" xfId="2517" xr:uid="{00000000-0005-0000-0000-0000D5090000}"/>
    <cellStyle name="20% - Ênfase5 6" xfId="2518" xr:uid="{00000000-0005-0000-0000-0000D6090000}"/>
    <cellStyle name="20% - Ênfase5 6 2" xfId="2519" xr:uid="{00000000-0005-0000-0000-0000D7090000}"/>
    <cellStyle name="20% - Ênfase5 6 2 2" xfId="2520" xr:uid="{00000000-0005-0000-0000-0000D8090000}"/>
    <cellStyle name="20% - Ênfase5 6 2 2 2" xfId="2521" xr:uid="{00000000-0005-0000-0000-0000D9090000}"/>
    <cellStyle name="20% - Ênfase5 6 2 2 3" xfId="2522" xr:uid="{00000000-0005-0000-0000-0000DA090000}"/>
    <cellStyle name="20% - Ênfase5 6 2 2 4" xfId="2523" xr:uid="{00000000-0005-0000-0000-0000DB090000}"/>
    <cellStyle name="20% - Ênfase5 6 2 3" xfId="2524" xr:uid="{00000000-0005-0000-0000-0000DC090000}"/>
    <cellStyle name="20% - Ênfase5 6 2 3 2" xfId="2525" xr:uid="{00000000-0005-0000-0000-0000DD090000}"/>
    <cellStyle name="20% - Ênfase5 6 2 4" xfId="2526" xr:uid="{00000000-0005-0000-0000-0000DE090000}"/>
    <cellStyle name="20% - Ênfase5 6 2 4 2" xfId="2527" xr:uid="{00000000-0005-0000-0000-0000DF090000}"/>
    <cellStyle name="20% - Ênfase5 6 2 4_COSAN SA - IFRS" xfId="32038" xr:uid="{00000000-0005-0000-0000-0000267D0000}"/>
    <cellStyle name="20% - Ênfase5 6 2 5" xfId="2528" xr:uid="{00000000-0005-0000-0000-0000E0090000}"/>
    <cellStyle name="20% - Ênfase5 6 2 6" xfId="2529" xr:uid="{00000000-0005-0000-0000-0000E1090000}"/>
    <cellStyle name="20% - Ênfase5 6 2 7" xfId="2530" xr:uid="{00000000-0005-0000-0000-0000E2090000}"/>
    <cellStyle name="20% - Ênfase5 6 2_13-Endividamento" xfId="2531" xr:uid="{00000000-0005-0000-0000-0000E3090000}"/>
    <cellStyle name="20% - Ênfase5 6 3" xfId="2532" xr:uid="{00000000-0005-0000-0000-0000E4090000}"/>
    <cellStyle name="20% - Ênfase5 6 3 2" xfId="2533" xr:uid="{00000000-0005-0000-0000-0000E5090000}"/>
    <cellStyle name="20% - Ênfase5 6 3 3" xfId="2534" xr:uid="{00000000-0005-0000-0000-0000E6090000}"/>
    <cellStyle name="20% - Ênfase5 6 3 4" xfId="2535" xr:uid="{00000000-0005-0000-0000-0000E7090000}"/>
    <cellStyle name="20% - Ênfase5 6 4" xfId="2536" xr:uid="{00000000-0005-0000-0000-0000E8090000}"/>
    <cellStyle name="20% - Ênfase5 6 4 2" xfId="2537" xr:uid="{00000000-0005-0000-0000-0000E9090000}"/>
    <cellStyle name="20% - Ênfase5 6 5" xfId="2538" xr:uid="{00000000-0005-0000-0000-0000EA090000}"/>
    <cellStyle name="20% - Ênfase5 6 5 2" xfId="2539" xr:uid="{00000000-0005-0000-0000-0000EB090000}"/>
    <cellStyle name="20% - Ênfase5 6 5_COSAN SA - IFRS" xfId="32039" xr:uid="{00000000-0005-0000-0000-0000277D0000}"/>
    <cellStyle name="20% - Ênfase5 6 6" xfId="2540" xr:uid="{00000000-0005-0000-0000-0000EC090000}"/>
    <cellStyle name="20% - Ênfase5 6 7" xfId="2541" xr:uid="{00000000-0005-0000-0000-0000ED090000}"/>
    <cellStyle name="20% - Ênfase5 6 8" xfId="2542" xr:uid="{00000000-0005-0000-0000-0000EE090000}"/>
    <cellStyle name="20% - Ênfase5 6_1.1 - Apuração IRPJ_CSLL - 2100 - 2012_MAI_V1" xfId="2543" xr:uid="{00000000-0005-0000-0000-0000EF090000}"/>
    <cellStyle name="20% - Ênfase5 7" xfId="2544" xr:uid="{00000000-0005-0000-0000-0000F0090000}"/>
    <cellStyle name="20% - Ênfase5 7 2" xfId="2545" xr:uid="{00000000-0005-0000-0000-0000F1090000}"/>
    <cellStyle name="20% - Ênfase5 7 2 2" xfId="2546" xr:uid="{00000000-0005-0000-0000-0000F2090000}"/>
    <cellStyle name="20% - Ênfase5 7 2 3" xfId="2547" xr:uid="{00000000-0005-0000-0000-0000F3090000}"/>
    <cellStyle name="20% - Ênfase5 7 2 4" xfId="2548" xr:uid="{00000000-0005-0000-0000-0000F4090000}"/>
    <cellStyle name="20% - Ênfase5 7 2 5" xfId="2549" xr:uid="{00000000-0005-0000-0000-0000F5090000}"/>
    <cellStyle name="20% - Ênfase5 7 2 6" xfId="2550" xr:uid="{00000000-0005-0000-0000-0000F6090000}"/>
    <cellStyle name="20% - Ênfase5 7 3" xfId="2551" xr:uid="{00000000-0005-0000-0000-0000F7090000}"/>
    <cellStyle name="20% - Ênfase5 7 3 2" xfId="2552" xr:uid="{00000000-0005-0000-0000-0000F8090000}"/>
    <cellStyle name="20% - Ênfase5 7 4" xfId="2553" xr:uid="{00000000-0005-0000-0000-0000F9090000}"/>
    <cellStyle name="20% - Ênfase5 7 4 2" xfId="2554" xr:uid="{00000000-0005-0000-0000-0000FA090000}"/>
    <cellStyle name="20% - Ênfase5 7 4_COSAN SA - IFRS" xfId="32040" xr:uid="{00000000-0005-0000-0000-0000287D0000}"/>
    <cellStyle name="20% - Ênfase5 7 5" xfId="2555" xr:uid="{00000000-0005-0000-0000-0000FB090000}"/>
    <cellStyle name="20% - Ênfase5 7 6" xfId="2556" xr:uid="{00000000-0005-0000-0000-0000FC090000}"/>
    <cellStyle name="20% - Ênfase5 7 7" xfId="2557" xr:uid="{00000000-0005-0000-0000-0000FD090000}"/>
    <cellStyle name="20% - Ênfase5 7_13-Endividamento" xfId="2558" xr:uid="{00000000-0005-0000-0000-0000FE090000}"/>
    <cellStyle name="20% - Ênfase5 8" xfId="2559" xr:uid="{00000000-0005-0000-0000-0000FF090000}"/>
    <cellStyle name="20% - Ênfase5 8 2" xfId="2560" xr:uid="{00000000-0005-0000-0000-0000000A0000}"/>
    <cellStyle name="20% - Ênfase5 8 2 2" xfId="2561" xr:uid="{00000000-0005-0000-0000-0000010A0000}"/>
    <cellStyle name="20% - Ênfase5 8 2 3" xfId="2562" xr:uid="{00000000-0005-0000-0000-0000020A0000}"/>
    <cellStyle name="20% - Ênfase5 8 3" xfId="2563" xr:uid="{00000000-0005-0000-0000-0000030A0000}"/>
    <cellStyle name="20% - Ênfase5 8 4" xfId="2564" xr:uid="{00000000-0005-0000-0000-0000040A0000}"/>
    <cellStyle name="20% - Ênfase5 8_BP - Raízen Combustíveis" xfId="2565" xr:uid="{00000000-0005-0000-0000-0000050A0000}"/>
    <cellStyle name="20% - Ênfase5 9" xfId="2566" xr:uid="{00000000-0005-0000-0000-0000060A0000}"/>
    <cellStyle name="20% - Ênfase5 9 2" xfId="2567" xr:uid="{00000000-0005-0000-0000-0000070A0000}"/>
    <cellStyle name="20% - Ênfase5 9 2 2" xfId="2568" xr:uid="{00000000-0005-0000-0000-0000080A0000}"/>
    <cellStyle name="20% - Ênfase5 9 2 3" xfId="2569" xr:uid="{00000000-0005-0000-0000-0000090A0000}"/>
    <cellStyle name="20% - Ênfase5 9 2 4" xfId="2570" xr:uid="{00000000-0005-0000-0000-00000A0A0000}"/>
    <cellStyle name="20% - Ênfase5 9 2_Display" xfId="2571" xr:uid="{00000000-0005-0000-0000-00000B0A0000}"/>
    <cellStyle name="20% - Ênfase5 9 3" xfId="2572" xr:uid="{00000000-0005-0000-0000-00000C0A0000}"/>
    <cellStyle name="20% - Ênfase5 9 4" xfId="2573" xr:uid="{00000000-0005-0000-0000-00000D0A0000}"/>
    <cellStyle name="20% - Ênfase5 9 5" xfId="2574" xr:uid="{00000000-0005-0000-0000-00000E0A0000}"/>
    <cellStyle name="20% - Ênfase5 9_BP - Raízen Combustíveis" xfId="2575" xr:uid="{00000000-0005-0000-0000-00000F0A0000}"/>
    <cellStyle name="20% - Ênfase6" xfId="32041" xr:uid="{00000000-0005-0000-0000-0000297D0000}"/>
    <cellStyle name="20% - Ênfase6 10" xfId="2576" xr:uid="{00000000-0005-0000-0000-0000100A0000}"/>
    <cellStyle name="20% - Ênfase6 10 2" xfId="2577" xr:uid="{00000000-0005-0000-0000-0000110A0000}"/>
    <cellStyle name="20% - Ênfase6 10_BP - Raízen Combustíveis" xfId="2578" xr:uid="{00000000-0005-0000-0000-0000120A0000}"/>
    <cellStyle name="20% - Ênfase6 11" xfId="2579" xr:uid="{00000000-0005-0000-0000-0000130A0000}"/>
    <cellStyle name="20% - Ênfase6 11 2" xfId="2580" xr:uid="{00000000-0005-0000-0000-0000140A0000}"/>
    <cellStyle name="20% - Ênfase6 11_Maio-2012" xfId="2581" xr:uid="{00000000-0005-0000-0000-0000150A0000}"/>
    <cellStyle name="20% - Ênfase6 12" xfId="2582" xr:uid="{00000000-0005-0000-0000-0000160A0000}"/>
    <cellStyle name="20% - Ênfase6 12 2" xfId="2583" xr:uid="{00000000-0005-0000-0000-0000170A0000}"/>
    <cellStyle name="20% - Ênfase6 12_Maio-2012" xfId="2584" xr:uid="{00000000-0005-0000-0000-0000180A0000}"/>
    <cellStyle name="20% - Ênfase6 13" xfId="2585" xr:uid="{00000000-0005-0000-0000-0000190A0000}"/>
    <cellStyle name="20% - Ênfase6 13 2" xfId="2586" xr:uid="{00000000-0005-0000-0000-00001A0A0000}"/>
    <cellStyle name="20% - Ênfase6 13_Maio-2012" xfId="2587" xr:uid="{00000000-0005-0000-0000-00001B0A0000}"/>
    <cellStyle name="20% - Ênfase6 14" xfId="2588" xr:uid="{00000000-0005-0000-0000-00001C0A0000}"/>
    <cellStyle name="20% - Ênfase6 14 2" xfId="2589" xr:uid="{00000000-0005-0000-0000-00001D0A0000}"/>
    <cellStyle name="20% - Ênfase6 14_Maio-2012" xfId="2590" xr:uid="{00000000-0005-0000-0000-00001E0A0000}"/>
    <cellStyle name="20% - Ênfase6 15" xfId="2591" xr:uid="{00000000-0005-0000-0000-00001F0A0000}"/>
    <cellStyle name="20% - Ênfase6 15 2" xfId="2592" xr:uid="{00000000-0005-0000-0000-0000200A0000}"/>
    <cellStyle name="20% - Ênfase6 15_Maio-2012" xfId="2593" xr:uid="{00000000-0005-0000-0000-0000210A0000}"/>
    <cellStyle name="20% - Ênfase6 16" xfId="2594" xr:uid="{00000000-0005-0000-0000-0000220A0000}"/>
    <cellStyle name="20% - Ênfase6 16 2" xfId="2595" xr:uid="{00000000-0005-0000-0000-0000230A0000}"/>
    <cellStyle name="20% - Ênfase6 16_Maio-2012" xfId="2596" xr:uid="{00000000-0005-0000-0000-0000240A0000}"/>
    <cellStyle name="20% - Ênfase6 17" xfId="2597" xr:uid="{00000000-0005-0000-0000-0000250A0000}"/>
    <cellStyle name="20% - Ênfase6 17 2" xfId="2598" xr:uid="{00000000-0005-0000-0000-0000260A0000}"/>
    <cellStyle name="20% - Ênfase6 17_Maio-2012" xfId="2599" xr:uid="{00000000-0005-0000-0000-0000270A0000}"/>
    <cellStyle name="20% - Ênfase6 18" xfId="2600" xr:uid="{00000000-0005-0000-0000-0000280A0000}"/>
    <cellStyle name="20% - Ênfase6 18 2" xfId="2601" xr:uid="{00000000-0005-0000-0000-0000290A0000}"/>
    <cellStyle name="20% - Ênfase6 18_Maio-2012" xfId="2602" xr:uid="{00000000-0005-0000-0000-00002A0A0000}"/>
    <cellStyle name="20% - Ênfase6 19" xfId="2603" xr:uid="{00000000-0005-0000-0000-00002B0A0000}"/>
    <cellStyle name="20% - Ênfase6 19 2" xfId="2604" xr:uid="{00000000-0005-0000-0000-00002C0A0000}"/>
    <cellStyle name="20% - Ênfase6 19_Maio-2012" xfId="2605" xr:uid="{00000000-0005-0000-0000-00002D0A0000}"/>
    <cellStyle name="20% - Ênfase6 2" xfId="2606" xr:uid="{00000000-0005-0000-0000-00002E0A0000}"/>
    <cellStyle name="20% - Ênfase6 2 10" xfId="2607" xr:uid="{00000000-0005-0000-0000-00002F0A0000}"/>
    <cellStyle name="20% - Ênfase6 2 11" xfId="2608" xr:uid="{00000000-0005-0000-0000-0000300A0000}"/>
    <cellStyle name="20% - Ênfase6 2 2" xfId="2609" xr:uid="{00000000-0005-0000-0000-0000310A0000}"/>
    <cellStyle name="20% - Ênfase6 2 2 2" xfId="2610" xr:uid="{00000000-0005-0000-0000-0000320A0000}"/>
    <cellStyle name="20% - Ênfase6 2 2 2 2" xfId="2611" xr:uid="{00000000-0005-0000-0000-0000330A0000}"/>
    <cellStyle name="20% - Ênfase6 2 2 2 3" xfId="2612" xr:uid="{00000000-0005-0000-0000-0000340A0000}"/>
    <cellStyle name="20% - Ênfase6 2 2 2 4" xfId="2613" xr:uid="{00000000-0005-0000-0000-0000350A0000}"/>
    <cellStyle name="20% - Ênfase6 2 2 3" xfId="2614" xr:uid="{00000000-0005-0000-0000-0000360A0000}"/>
    <cellStyle name="20% - Ênfase6 2 2 3 2" xfId="2615" xr:uid="{00000000-0005-0000-0000-0000370A0000}"/>
    <cellStyle name="20% - Ênfase6 2 2 4" xfId="2616" xr:uid="{00000000-0005-0000-0000-0000380A0000}"/>
    <cellStyle name="20% - Ênfase6 2 2 4 2" xfId="2617" xr:uid="{00000000-0005-0000-0000-0000390A0000}"/>
    <cellStyle name="20% - Ênfase6 2 2 4_COSAN SA - IFRS" xfId="32042" xr:uid="{00000000-0005-0000-0000-00002A7D0000}"/>
    <cellStyle name="20% - Ênfase6 2 2 5" xfId="2618" xr:uid="{00000000-0005-0000-0000-00003A0A0000}"/>
    <cellStyle name="20% - Ênfase6 2 2 6" xfId="2619" xr:uid="{00000000-0005-0000-0000-00003B0A0000}"/>
    <cellStyle name="20% - Ênfase6 2 2 7" xfId="2620" xr:uid="{00000000-0005-0000-0000-00003C0A0000}"/>
    <cellStyle name="20% - Ênfase6 2 2_13-Endividamento" xfId="2621" xr:uid="{00000000-0005-0000-0000-00003D0A0000}"/>
    <cellStyle name="20% - Ênfase6 2 3" xfId="2622" xr:uid="{00000000-0005-0000-0000-00003E0A0000}"/>
    <cellStyle name="20% - Ênfase6 2 3 2" xfId="2623" xr:uid="{00000000-0005-0000-0000-00003F0A0000}"/>
    <cellStyle name="20% - Ênfase6 2 3 3" xfId="2624" xr:uid="{00000000-0005-0000-0000-0000400A0000}"/>
    <cellStyle name="20% - Ênfase6 2 3 4" xfId="2625" xr:uid="{00000000-0005-0000-0000-0000410A0000}"/>
    <cellStyle name="20% - Ênfase6 2 4" xfId="2626" xr:uid="{00000000-0005-0000-0000-0000420A0000}"/>
    <cellStyle name="20% - Ênfase6 2 4 2" xfId="2627" xr:uid="{00000000-0005-0000-0000-0000430A0000}"/>
    <cellStyle name="20% - Ênfase6 2 4 3" xfId="2628" xr:uid="{00000000-0005-0000-0000-0000440A0000}"/>
    <cellStyle name="20% - Ênfase6 2 4 4" xfId="2629" xr:uid="{00000000-0005-0000-0000-0000450A0000}"/>
    <cellStyle name="20% - Ênfase6 2 5" xfId="2630" xr:uid="{00000000-0005-0000-0000-0000460A0000}"/>
    <cellStyle name="20% - Ênfase6 2 5 2" xfId="2631" xr:uid="{00000000-0005-0000-0000-0000470A0000}"/>
    <cellStyle name="20% - Ênfase6 2 5 3" xfId="2632" xr:uid="{00000000-0005-0000-0000-0000480A0000}"/>
    <cellStyle name="20% - Ênfase6 2 5 4" xfId="2633" xr:uid="{00000000-0005-0000-0000-0000490A0000}"/>
    <cellStyle name="20% - Ênfase6 2 6" xfId="2634" xr:uid="{00000000-0005-0000-0000-00004A0A0000}"/>
    <cellStyle name="20% - Ênfase6 2 6 2" xfId="2635" xr:uid="{00000000-0005-0000-0000-00004B0A0000}"/>
    <cellStyle name="20% - Ênfase6 2 6 3" xfId="2636" xr:uid="{00000000-0005-0000-0000-00004C0A0000}"/>
    <cellStyle name="20% - Ênfase6 2 7" xfId="2637" xr:uid="{00000000-0005-0000-0000-00004D0A0000}"/>
    <cellStyle name="20% - Ênfase6 2 7 2" xfId="2638" xr:uid="{00000000-0005-0000-0000-00004E0A0000}"/>
    <cellStyle name="20% - Ênfase6 2 8" xfId="2639" xr:uid="{00000000-0005-0000-0000-00004F0A0000}"/>
    <cellStyle name="20% - Ênfase6 2 8 2" xfId="2640" xr:uid="{00000000-0005-0000-0000-0000500A0000}"/>
    <cellStyle name="20% - Ênfase6 2 8_COSAN SA - IFRS" xfId="32043" xr:uid="{00000000-0005-0000-0000-00002B7D0000}"/>
    <cellStyle name="20% - Ênfase6 2 9" xfId="2641" xr:uid="{00000000-0005-0000-0000-0000510A0000}"/>
    <cellStyle name="20% - Ênfase6 2_1.1 - Apuração IRPJ_CSLL - 2100 - 2012_MAI_V1" xfId="2642" xr:uid="{00000000-0005-0000-0000-0000520A0000}"/>
    <cellStyle name="20% - Ênfase6 20" xfId="2643" xr:uid="{00000000-0005-0000-0000-0000530A0000}"/>
    <cellStyle name="20% - Ênfase6 20 2" xfId="2644" xr:uid="{00000000-0005-0000-0000-0000540A0000}"/>
    <cellStyle name="20% - Ênfase6 20_Maio-2012" xfId="2645" xr:uid="{00000000-0005-0000-0000-0000550A0000}"/>
    <cellStyle name="20% - Ênfase6 21" xfId="2646" xr:uid="{00000000-0005-0000-0000-0000560A0000}"/>
    <cellStyle name="20% - Ênfase6 21 2" xfId="2647" xr:uid="{00000000-0005-0000-0000-0000570A0000}"/>
    <cellStyle name="20% - Ênfase6 21_Maio-2012" xfId="2648" xr:uid="{00000000-0005-0000-0000-0000580A0000}"/>
    <cellStyle name="20% - Ênfase6 22" xfId="2649" xr:uid="{00000000-0005-0000-0000-0000590A0000}"/>
    <cellStyle name="20% - Ênfase6 22 2" xfId="2650" xr:uid="{00000000-0005-0000-0000-00005A0A0000}"/>
    <cellStyle name="20% - Ênfase6 22_Maio-2012" xfId="2651" xr:uid="{00000000-0005-0000-0000-00005B0A0000}"/>
    <cellStyle name="20% - Ênfase6 23" xfId="2652" xr:uid="{00000000-0005-0000-0000-00005C0A0000}"/>
    <cellStyle name="20% - Ênfase6 23 2" xfId="2653" xr:uid="{00000000-0005-0000-0000-00005D0A0000}"/>
    <cellStyle name="20% - Ênfase6 23_Maio-2012" xfId="2654" xr:uid="{00000000-0005-0000-0000-00005E0A0000}"/>
    <cellStyle name="20% - Ênfase6 24" xfId="2655" xr:uid="{00000000-0005-0000-0000-00005F0A0000}"/>
    <cellStyle name="20% - Ênfase6 24 2" xfId="2656" xr:uid="{00000000-0005-0000-0000-0000600A0000}"/>
    <cellStyle name="20% - Ênfase6 24_Maio-2012" xfId="2657" xr:uid="{00000000-0005-0000-0000-0000610A0000}"/>
    <cellStyle name="20% - Ênfase6 25" xfId="2658" xr:uid="{00000000-0005-0000-0000-0000620A0000}"/>
    <cellStyle name="20% - Ênfase6 25 2" xfId="2659" xr:uid="{00000000-0005-0000-0000-0000630A0000}"/>
    <cellStyle name="20% - Ênfase6 25_Maio-2012" xfId="2660" xr:uid="{00000000-0005-0000-0000-0000640A0000}"/>
    <cellStyle name="20% - Ênfase6 26" xfId="2661" xr:uid="{00000000-0005-0000-0000-0000650A0000}"/>
    <cellStyle name="20% - Ênfase6 26 2" xfId="2662" xr:uid="{00000000-0005-0000-0000-0000660A0000}"/>
    <cellStyle name="20% - Ênfase6 26_Maio-2012" xfId="2663" xr:uid="{00000000-0005-0000-0000-0000670A0000}"/>
    <cellStyle name="20% - Ênfase6 27" xfId="2664" xr:uid="{00000000-0005-0000-0000-0000680A0000}"/>
    <cellStyle name="20% - Ênfase6 27 2" xfId="2665" xr:uid="{00000000-0005-0000-0000-0000690A0000}"/>
    <cellStyle name="20% - Ênfase6 27_Maio-2012" xfId="2666" xr:uid="{00000000-0005-0000-0000-00006A0A0000}"/>
    <cellStyle name="20% - Ênfase6 28" xfId="2667" xr:uid="{00000000-0005-0000-0000-00006B0A0000}"/>
    <cellStyle name="20% - Ênfase6 28 2" xfId="2668" xr:uid="{00000000-0005-0000-0000-00006C0A0000}"/>
    <cellStyle name="20% - Ênfase6 28_Maio-2012" xfId="2669" xr:uid="{00000000-0005-0000-0000-00006D0A0000}"/>
    <cellStyle name="20% - Ênfase6 29" xfId="2670" xr:uid="{00000000-0005-0000-0000-00006E0A0000}"/>
    <cellStyle name="20% - Ênfase6 29 2" xfId="2671" xr:uid="{00000000-0005-0000-0000-00006F0A0000}"/>
    <cellStyle name="20% - Ênfase6 29_Maio-2012" xfId="2672" xr:uid="{00000000-0005-0000-0000-0000700A0000}"/>
    <cellStyle name="20% - Ênfase6 3" xfId="2673" xr:uid="{00000000-0005-0000-0000-0000710A0000}"/>
    <cellStyle name="20% - Ênfase6 3 2" xfId="2674" xr:uid="{00000000-0005-0000-0000-0000720A0000}"/>
    <cellStyle name="20% - Ênfase6 3 2 2" xfId="2675" xr:uid="{00000000-0005-0000-0000-0000730A0000}"/>
    <cellStyle name="20% - Ênfase6 3 2 2 2" xfId="2676" xr:uid="{00000000-0005-0000-0000-0000740A0000}"/>
    <cellStyle name="20% - Ênfase6 3 2 2 3" xfId="2677" xr:uid="{00000000-0005-0000-0000-0000750A0000}"/>
    <cellStyle name="20% - Ênfase6 3 2 2 4" xfId="2678" xr:uid="{00000000-0005-0000-0000-0000760A0000}"/>
    <cellStyle name="20% - Ênfase6 3 2 3" xfId="2679" xr:uid="{00000000-0005-0000-0000-0000770A0000}"/>
    <cellStyle name="20% - Ênfase6 3 2 3 2" xfId="2680" xr:uid="{00000000-0005-0000-0000-0000780A0000}"/>
    <cellStyle name="20% - Ênfase6 3 2 4" xfId="2681" xr:uid="{00000000-0005-0000-0000-0000790A0000}"/>
    <cellStyle name="20% - Ênfase6 3 2 4 2" xfId="2682" xr:uid="{00000000-0005-0000-0000-00007A0A0000}"/>
    <cellStyle name="20% - Ênfase6 3 2 4_COSAN SA - IFRS" xfId="32044" xr:uid="{00000000-0005-0000-0000-00002C7D0000}"/>
    <cellStyle name="20% - Ênfase6 3 2 5" xfId="2683" xr:uid="{00000000-0005-0000-0000-00007B0A0000}"/>
    <cellStyle name="20% - Ênfase6 3 2 6" xfId="2684" xr:uid="{00000000-0005-0000-0000-00007C0A0000}"/>
    <cellStyle name="20% - Ênfase6 3 2 7" xfId="2685" xr:uid="{00000000-0005-0000-0000-00007D0A0000}"/>
    <cellStyle name="20% - Ênfase6 3 2_13-Endividamento" xfId="2686" xr:uid="{00000000-0005-0000-0000-00007E0A0000}"/>
    <cellStyle name="20% - Ênfase6 3 3" xfId="2687" xr:uid="{00000000-0005-0000-0000-00007F0A0000}"/>
    <cellStyle name="20% - Ênfase6 3 3 2" xfId="2688" xr:uid="{00000000-0005-0000-0000-0000800A0000}"/>
    <cellStyle name="20% - Ênfase6 3 3 3" xfId="2689" xr:uid="{00000000-0005-0000-0000-0000810A0000}"/>
    <cellStyle name="20% - Ênfase6 3 3 4" xfId="2690" xr:uid="{00000000-0005-0000-0000-0000820A0000}"/>
    <cellStyle name="20% - Ênfase6 3 4" xfId="2691" xr:uid="{00000000-0005-0000-0000-0000830A0000}"/>
    <cellStyle name="20% - Ênfase6 3 4 2" xfId="2692" xr:uid="{00000000-0005-0000-0000-0000840A0000}"/>
    <cellStyle name="20% - Ênfase6 3 5" xfId="2693" xr:uid="{00000000-0005-0000-0000-0000850A0000}"/>
    <cellStyle name="20% - Ênfase6 3 5 2" xfId="2694" xr:uid="{00000000-0005-0000-0000-0000860A0000}"/>
    <cellStyle name="20% - Ênfase6 3 5_COSAN SA - IFRS" xfId="32045" xr:uid="{00000000-0005-0000-0000-00002D7D0000}"/>
    <cellStyle name="20% - Ênfase6 3 6" xfId="2695" xr:uid="{00000000-0005-0000-0000-0000870A0000}"/>
    <cellStyle name="20% - Ênfase6 3 7" xfId="2696" xr:uid="{00000000-0005-0000-0000-0000880A0000}"/>
    <cellStyle name="20% - Ênfase6 3 8" xfId="2697" xr:uid="{00000000-0005-0000-0000-0000890A0000}"/>
    <cellStyle name="20% - Ênfase6 3_1.1 - Apuração IRPJ_CSLL - 2100 - 2012_MAI_V1" xfId="2698" xr:uid="{00000000-0005-0000-0000-00008A0A0000}"/>
    <cellStyle name="20% - Ênfase6 30" xfId="2699" xr:uid="{00000000-0005-0000-0000-00008B0A0000}"/>
    <cellStyle name="20% - Ênfase6 30 2" xfId="2700" xr:uid="{00000000-0005-0000-0000-00008C0A0000}"/>
    <cellStyle name="20% - Ênfase6 30_Maio-2012" xfId="2701" xr:uid="{00000000-0005-0000-0000-00008D0A0000}"/>
    <cellStyle name="20% - Ênfase6 31" xfId="2702" xr:uid="{00000000-0005-0000-0000-00008E0A0000}"/>
    <cellStyle name="20% - Ênfase6 31 2" xfId="2703" xr:uid="{00000000-0005-0000-0000-00008F0A0000}"/>
    <cellStyle name="20% - Ênfase6 32" xfId="2704" xr:uid="{00000000-0005-0000-0000-0000900A0000}"/>
    <cellStyle name="20% - Ênfase6 33" xfId="2705" xr:uid="{00000000-0005-0000-0000-0000910A0000}"/>
    <cellStyle name="20% - Ênfase6 33 2" xfId="2706" xr:uid="{00000000-0005-0000-0000-0000920A0000}"/>
    <cellStyle name="20% - Ênfase6 33 3" xfId="2707" xr:uid="{00000000-0005-0000-0000-0000930A0000}"/>
    <cellStyle name="20% - Ênfase6 33 4" xfId="2708" xr:uid="{00000000-0005-0000-0000-0000940A0000}"/>
    <cellStyle name="20% - Ênfase6 34" xfId="2709" xr:uid="{00000000-0005-0000-0000-0000950A0000}"/>
    <cellStyle name="20% - Ênfase6 34 2" xfId="2710" xr:uid="{00000000-0005-0000-0000-0000960A0000}"/>
    <cellStyle name="20% - Ênfase6 35" xfId="2711" xr:uid="{00000000-0005-0000-0000-0000970A0000}"/>
    <cellStyle name="20% - Ênfase6 35 2" xfId="2712" xr:uid="{00000000-0005-0000-0000-0000980A0000}"/>
    <cellStyle name="20% - Ênfase6 36" xfId="2713" xr:uid="{00000000-0005-0000-0000-0000990A0000}"/>
    <cellStyle name="20% - Ênfase6 36 2" xfId="2714" xr:uid="{00000000-0005-0000-0000-00009A0A0000}"/>
    <cellStyle name="20% - Ênfase6 37" xfId="2715" xr:uid="{00000000-0005-0000-0000-00009B0A0000}"/>
    <cellStyle name="20% - Ênfase6 37 2" xfId="2716" xr:uid="{00000000-0005-0000-0000-00009C0A0000}"/>
    <cellStyle name="20% - Ênfase6 38" xfId="2717" xr:uid="{00000000-0005-0000-0000-00009D0A0000}"/>
    <cellStyle name="20% - Ênfase6 38 2" xfId="2718" xr:uid="{00000000-0005-0000-0000-00009E0A0000}"/>
    <cellStyle name="20% - Ênfase6 39" xfId="2719" xr:uid="{00000000-0005-0000-0000-00009F0A0000}"/>
    <cellStyle name="20% - Ênfase6 39 2" xfId="2720" xr:uid="{00000000-0005-0000-0000-0000A00A0000}"/>
    <cellStyle name="20% - Ênfase6 4" xfId="2721" xr:uid="{00000000-0005-0000-0000-0000A10A0000}"/>
    <cellStyle name="20% - Ênfase6 4 2" xfId="2722" xr:uid="{00000000-0005-0000-0000-0000A20A0000}"/>
    <cellStyle name="20% - Ênfase6 4 2 2" xfId="2723" xr:uid="{00000000-0005-0000-0000-0000A30A0000}"/>
    <cellStyle name="20% - Ênfase6 4 2 2 2" xfId="2724" xr:uid="{00000000-0005-0000-0000-0000A40A0000}"/>
    <cellStyle name="20% - Ênfase6 4 2 2 3" xfId="2725" xr:uid="{00000000-0005-0000-0000-0000A50A0000}"/>
    <cellStyle name="20% - Ênfase6 4 2 2 4" xfId="2726" xr:uid="{00000000-0005-0000-0000-0000A60A0000}"/>
    <cellStyle name="20% - Ênfase6 4 2 3" xfId="2727" xr:uid="{00000000-0005-0000-0000-0000A70A0000}"/>
    <cellStyle name="20% - Ênfase6 4 2 3 2" xfId="2728" xr:uid="{00000000-0005-0000-0000-0000A80A0000}"/>
    <cellStyle name="20% - Ênfase6 4 2 4" xfId="2729" xr:uid="{00000000-0005-0000-0000-0000A90A0000}"/>
    <cellStyle name="20% - Ênfase6 4 2 4 2" xfId="2730" xr:uid="{00000000-0005-0000-0000-0000AA0A0000}"/>
    <cellStyle name="20% - Ênfase6 4 2 4_COSAN SA - IFRS" xfId="32046" xr:uid="{00000000-0005-0000-0000-00002E7D0000}"/>
    <cellStyle name="20% - Ênfase6 4 2 5" xfId="2731" xr:uid="{00000000-0005-0000-0000-0000AB0A0000}"/>
    <cellStyle name="20% - Ênfase6 4 2 6" xfId="2732" xr:uid="{00000000-0005-0000-0000-0000AC0A0000}"/>
    <cellStyle name="20% - Ênfase6 4 2 7" xfId="2733" xr:uid="{00000000-0005-0000-0000-0000AD0A0000}"/>
    <cellStyle name="20% - Ênfase6 4 2_13-Endividamento" xfId="2734" xr:uid="{00000000-0005-0000-0000-0000AE0A0000}"/>
    <cellStyle name="20% - Ênfase6 4 3" xfId="2735" xr:uid="{00000000-0005-0000-0000-0000AF0A0000}"/>
    <cellStyle name="20% - Ênfase6 4 3 2" xfId="2736" xr:uid="{00000000-0005-0000-0000-0000B00A0000}"/>
    <cellStyle name="20% - Ênfase6 4 3 3" xfId="2737" xr:uid="{00000000-0005-0000-0000-0000B10A0000}"/>
    <cellStyle name="20% - Ênfase6 4 3 4" xfId="2738" xr:uid="{00000000-0005-0000-0000-0000B20A0000}"/>
    <cellStyle name="20% - Ênfase6 4 4" xfId="2739" xr:uid="{00000000-0005-0000-0000-0000B30A0000}"/>
    <cellStyle name="20% - Ênfase6 4 4 2" xfId="2740" xr:uid="{00000000-0005-0000-0000-0000B40A0000}"/>
    <cellStyle name="20% - Ênfase6 4 5" xfId="2741" xr:uid="{00000000-0005-0000-0000-0000B50A0000}"/>
    <cellStyle name="20% - Ênfase6 4 5 2" xfId="2742" xr:uid="{00000000-0005-0000-0000-0000B60A0000}"/>
    <cellStyle name="20% - Ênfase6 4 5_COSAN SA - IFRS" xfId="32047" xr:uid="{00000000-0005-0000-0000-00002F7D0000}"/>
    <cellStyle name="20% - Ênfase6 4 6" xfId="2743" xr:uid="{00000000-0005-0000-0000-0000B70A0000}"/>
    <cellStyle name="20% - Ênfase6 4 7" xfId="2744" xr:uid="{00000000-0005-0000-0000-0000B80A0000}"/>
    <cellStyle name="20% - Ênfase6 4 8" xfId="2745" xr:uid="{00000000-0005-0000-0000-0000B90A0000}"/>
    <cellStyle name="20% - Ênfase6 4_1.1 - Apuração IRPJ_CSLL - 2100 - 2012_MAI_V1" xfId="2746" xr:uid="{00000000-0005-0000-0000-0000BA0A0000}"/>
    <cellStyle name="20% - Ênfase6 40" xfId="2747" xr:uid="{00000000-0005-0000-0000-0000BB0A0000}"/>
    <cellStyle name="20% - Ênfase6 40 2" xfId="2748" xr:uid="{00000000-0005-0000-0000-0000BC0A0000}"/>
    <cellStyle name="20% - Ênfase6 41" xfId="2749" xr:uid="{00000000-0005-0000-0000-0000BD0A0000}"/>
    <cellStyle name="20% - Ênfase6 42" xfId="2750" xr:uid="{00000000-0005-0000-0000-0000BE0A0000}"/>
    <cellStyle name="20% - Ênfase6 43" xfId="2751" xr:uid="{00000000-0005-0000-0000-0000BF0A0000}"/>
    <cellStyle name="20% - Ênfase6 44" xfId="2752" xr:uid="{00000000-0005-0000-0000-0000C00A0000}"/>
    <cellStyle name="20% - Ênfase6 5" xfId="2753" xr:uid="{00000000-0005-0000-0000-0000C10A0000}"/>
    <cellStyle name="20% - Ênfase6 5 2" xfId="2754" xr:uid="{00000000-0005-0000-0000-0000C20A0000}"/>
    <cellStyle name="20% - Ênfase6 5 2 2" xfId="2755" xr:uid="{00000000-0005-0000-0000-0000C30A0000}"/>
    <cellStyle name="20% - Ênfase6 5 2 2 2" xfId="2756" xr:uid="{00000000-0005-0000-0000-0000C40A0000}"/>
    <cellStyle name="20% - Ênfase6 5 2 2 3" xfId="2757" xr:uid="{00000000-0005-0000-0000-0000C50A0000}"/>
    <cellStyle name="20% - Ênfase6 5 2 2 4" xfId="2758" xr:uid="{00000000-0005-0000-0000-0000C60A0000}"/>
    <cellStyle name="20% - Ênfase6 5 2 3" xfId="2759" xr:uid="{00000000-0005-0000-0000-0000C70A0000}"/>
    <cellStyle name="20% - Ênfase6 5 2 3 2" xfId="2760" xr:uid="{00000000-0005-0000-0000-0000C80A0000}"/>
    <cellStyle name="20% - Ênfase6 5 2 4" xfId="2761" xr:uid="{00000000-0005-0000-0000-0000C90A0000}"/>
    <cellStyle name="20% - Ênfase6 5 2 4 2" xfId="2762" xr:uid="{00000000-0005-0000-0000-0000CA0A0000}"/>
    <cellStyle name="20% - Ênfase6 5 2 4_COSAN SA - IFRS" xfId="32048" xr:uid="{00000000-0005-0000-0000-0000307D0000}"/>
    <cellStyle name="20% - Ênfase6 5 2 5" xfId="2763" xr:uid="{00000000-0005-0000-0000-0000CB0A0000}"/>
    <cellStyle name="20% - Ênfase6 5 2 6" xfId="2764" xr:uid="{00000000-0005-0000-0000-0000CC0A0000}"/>
    <cellStyle name="20% - Ênfase6 5 2 7" xfId="2765" xr:uid="{00000000-0005-0000-0000-0000CD0A0000}"/>
    <cellStyle name="20% - Ênfase6 5 2_13-Endividamento" xfId="2766" xr:uid="{00000000-0005-0000-0000-0000CE0A0000}"/>
    <cellStyle name="20% - Ênfase6 5 3" xfId="2767" xr:uid="{00000000-0005-0000-0000-0000CF0A0000}"/>
    <cellStyle name="20% - Ênfase6 5 3 2" xfId="2768" xr:uid="{00000000-0005-0000-0000-0000D00A0000}"/>
    <cellStyle name="20% - Ênfase6 5 3 3" xfId="2769" xr:uid="{00000000-0005-0000-0000-0000D10A0000}"/>
    <cellStyle name="20% - Ênfase6 5 3 4" xfId="2770" xr:uid="{00000000-0005-0000-0000-0000D20A0000}"/>
    <cellStyle name="20% - Ênfase6 5 4" xfId="2771" xr:uid="{00000000-0005-0000-0000-0000D30A0000}"/>
    <cellStyle name="20% - Ênfase6 5 4 2" xfId="2772" xr:uid="{00000000-0005-0000-0000-0000D40A0000}"/>
    <cellStyle name="20% - Ênfase6 5 5" xfId="2773" xr:uid="{00000000-0005-0000-0000-0000D50A0000}"/>
    <cellStyle name="20% - Ênfase6 5 5 2" xfId="2774" xr:uid="{00000000-0005-0000-0000-0000D60A0000}"/>
    <cellStyle name="20% - Ênfase6 5 5_COSAN SA - IFRS" xfId="32049" xr:uid="{00000000-0005-0000-0000-0000317D0000}"/>
    <cellStyle name="20% - Ênfase6 5 6" xfId="2775" xr:uid="{00000000-0005-0000-0000-0000D70A0000}"/>
    <cellStyle name="20% - Ênfase6 5 7" xfId="2776" xr:uid="{00000000-0005-0000-0000-0000D80A0000}"/>
    <cellStyle name="20% - Ênfase6 5 8" xfId="2777" xr:uid="{00000000-0005-0000-0000-0000D90A0000}"/>
    <cellStyle name="20% - Ênfase6 5_1.1 - Apuração IRPJ_CSLL - 2100 - 2012_MAI_V1" xfId="2778" xr:uid="{00000000-0005-0000-0000-0000DA0A0000}"/>
    <cellStyle name="20% - Ênfase6 6" xfId="2779" xr:uid="{00000000-0005-0000-0000-0000DB0A0000}"/>
    <cellStyle name="20% - Ênfase6 6 2" xfId="2780" xr:uid="{00000000-0005-0000-0000-0000DC0A0000}"/>
    <cellStyle name="20% - Ênfase6 6 2 2" xfId="2781" xr:uid="{00000000-0005-0000-0000-0000DD0A0000}"/>
    <cellStyle name="20% - Ênfase6 6 2 2 2" xfId="2782" xr:uid="{00000000-0005-0000-0000-0000DE0A0000}"/>
    <cellStyle name="20% - Ênfase6 6 2 2 3" xfId="2783" xr:uid="{00000000-0005-0000-0000-0000DF0A0000}"/>
    <cellStyle name="20% - Ênfase6 6 2 2 4" xfId="2784" xr:uid="{00000000-0005-0000-0000-0000E00A0000}"/>
    <cellStyle name="20% - Ênfase6 6 2 3" xfId="2785" xr:uid="{00000000-0005-0000-0000-0000E10A0000}"/>
    <cellStyle name="20% - Ênfase6 6 2 3 2" xfId="2786" xr:uid="{00000000-0005-0000-0000-0000E20A0000}"/>
    <cellStyle name="20% - Ênfase6 6 2 4" xfId="2787" xr:uid="{00000000-0005-0000-0000-0000E30A0000}"/>
    <cellStyle name="20% - Ênfase6 6 2 4 2" xfId="2788" xr:uid="{00000000-0005-0000-0000-0000E40A0000}"/>
    <cellStyle name="20% - Ênfase6 6 2 4_COSAN SA - IFRS" xfId="32050" xr:uid="{00000000-0005-0000-0000-0000327D0000}"/>
    <cellStyle name="20% - Ênfase6 6 2 5" xfId="2789" xr:uid="{00000000-0005-0000-0000-0000E50A0000}"/>
    <cellStyle name="20% - Ênfase6 6 2 6" xfId="2790" xr:uid="{00000000-0005-0000-0000-0000E60A0000}"/>
    <cellStyle name="20% - Ênfase6 6 2 7" xfId="2791" xr:uid="{00000000-0005-0000-0000-0000E70A0000}"/>
    <cellStyle name="20% - Ênfase6 6 2_13-Endividamento" xfId="2792" xr:uid="{00000000-0005-0000-0000-0000E80A0000}"/>
    <cellStyle name="20% - Ênfase6 6 3" xfId="2793" xr:uid="{00000000-0005-0000-0000-0000E90A0000}"/>
    <cellStyle name="20% - Ênfase6 6 3 2" xfId="2794" xr:uid="{00000000-0005-0000-0000-0000EA0A0000}"/>
    <cellStyle name="20% - Ênfase6 6 3 3" xfId="2795" xr:uid="{00000000-0005-0000-0000-0000EB0A0000}"/>
    <cellStyle name="20% - Ênfase6 6 3 4" xfId="2796" xr:uid="{00000000-0005-0000-0000-0000EC0A0000}"/>
    <cellStyle name="20% - Ênfase6 6 4" xfId="2797" xr:uid="{00000000-0005-0000-0000-0000ED0A0000}"/>
    <cellStyle name="20% - Ênfase6 6 4 2" xfId="2798" xr:uid="{00000000-0005-0000-0000-0000EE0A0000}"/>
    <cellStyle name="20% - Ênfase6 6 5" xfId="2799" xr:uid="{00000000-0005-0000-0000-0000EF0A0000}"/>
    <cellStyle name="20% - Ênfase6 6 5 2" xfId="2800" xr:uid="{00000000-0005-0000-0000-0000F00A0000}"/>
    <cellStyle name="20% - Ênfase6 6 5_COSAN SA - IFRS" xfId="32051" xr:uid="{00000000-0005-0000-0000-0000337D0000}"/>
    <cellStyle name="20% - Ênfase6 6 6" xfId="2801" xr:uid="{00000000-0005-0000-0000-0000F10A0000}"/>
    <cellStyle name="20% - Ênfase6 6 7" xfId="2802" xr:uid="{00000000-0005-0000-0000-0000F20A0000}"/>
    <cellStyle name="20% - Ênfase6 6 8" xfId="2803" xr:uid="{00000000-0005-0000-0000-0000F30A0000}"/>
    <cellStyle name="20% - Ênfase6 6_1.1 - Apuração IRPJ_CSLL - 2100 - 2012_MAI_V1" xfId="2804" xr:uid="{00000000-0005-0000-0000-0000F40A0000}"/>
    <cellStyle name="20% - Ênfase6 7" xfId="2805" xr:uid="{00000000-0005-0000-0000-0000F50A0000}"/>
    <cellStyle name="20% - Ênfase6 7 2" xfId="2806" xr:uid="{00000000-0005-0000-0000-0000F60A0000}"/>
    <cellStyle name="20% - Ênfase6 7 2 2" xfId="2807" xr:uid="{00000000-0005-0000-0000-0000F70A0000}"/>
    <cellStyle name="20% - Ênfase6 7 2 3" xfId="2808" xr:uid="{00000000-0005-0000-0000-0000F80A0000}"/>
    <cellStyle name="20% - Ênfase6 7 2 4" xfId="2809" xr:uid="{00000000-0005-0000-0000-0000F90A0000}"/>
    <cellStyle name="20% - Ênfase6 7 2 5" xfId="2810" xr:uid="{00000000-0005-0000-0000-0000FA0A0000}"/>
    <cellStyle name="20% - Ênfase6 7 2 6" xfId="2811" xr:uid="{00000000-0005-0000-0000-0000FB0A0000}"/>
    <cellStyle name="20% - Ênfase6 7 3" xfId="2812" xr:uid="{00000000-0005-0000-0000-0000FC0A0000}"/>
    <cellStyle name="20% - Ênfase6 7 3 2" xfId="2813" xr:uid="{00000000-0005-0000-0000-0000FD0A0000}"/>
    <cellStyle name="20% - Ênfase6 7 4" xfId="2814" xr:uid="{00000000-0005-0000-0000-0000FE0A0000}"/>
    <cellStyle name="20% - Ênfase6 7 4 2" xfId="2815" xr:uid="{00000000-0005-0000-0000-0000FF0A0000}"/>
    <cellStyle name="20% - Ênfase6 7 4_COSAN SA - IFRS" xfId="32052" xr:uid="{00000000-0005-0000-0000-0000347D0000}"/>
    <cellStyle name="20% - Ênfase6 7 5" xfId="2816" xr:uid="{00000000-0005-0000-0000-0000000B0000}"/>
    <cellStyle name="20% - Ênfase6 7 6" xfId="2817" xr:uid="{00000000-0005-0000-0000-0000010B0000}"/>
    <cellStyle name="20% - Ênfase6 7 7" xfId="2818" xr:uid="{00000000-0005-0000-0000-0000020B0000}"/>
    <cellStyle name="20% - Ênfase6 7_13-Endividamento" xfId="2819" xr:uid="{00000000-0005-0000-0000-0000030B0000}"/>
    <cellStyle name="20% - Ênfase6 8" xfId="2820" xr:uid="{00000000-0005-0000-0000-0000040B0000}"/>
    <cellStyle name="20% - Ênfase6 8 2" xfId="2821" xr:uid="{00000000-0005-0000-0000-0000050B0000}"/>
    <cellStyle name="20% - Ênfase6 8 2 2" xfId="2822" xr:uid="{00000000-0005-0000-0000-0000060B0000}"/>
    <cellStyle name="20% - Ênfase6 8 2 3" xfId="2823" xr:uid="{00000000-0005-0000-0000-0000070B0000}"/>
    <cellStyle name="20% - Ênfase6 8 3" xfId="2824" xr:uid="{00000000-0005-0000-0000-0000080B0000}"/>
    <cellStyle name="20% - Ênfase6 8 4" xfId="2825" xr:uid="{00000000-0005-0000-0000-0000090B0000}"/>
    <cellStyle name="20% - Ênfase6 8_BP - Raízen Combustíveis" xfId="2826" xr:uid="{00000000-0005-0000-0000-00000A0B0000}"/>
    <cellStyle name="20% - Ênfase6 9" xfId="2827" xr:uid="{00000000-0005-0000-0000-00000B0B0000}"/>
    <cellStyle name="20% - Ênfase6 9 2" xfId="2828" xr:uid="{00000000-0005-0000-0000-00000C0B0000}"/>
    <cellStyle name="20% - Ênfase6 9 3" xfId="2829" xr:uid="{00000000-0005-0000-0000-00000D0B0000}"/>
    <cellStyle name="20% - Ênfase6 9 4" xfId="2830" xr:uid="{00000000-0005-0000-0000-00000E0B0000}"/>
    <cellStyle name="20% - Ênfase6 9_BP - Raízen Combustíveis" xfId="2831" xr:uid="{00000000-0005-0000-0000-00000F0B0000}"/>
    <cellStyle name="²B" xfId="2832" xr:uid="{00000000-0005-0000-0000-0000100B0000}"/>
    <cellStyle name="2o.nível" xfId="2833" xr:uid="{00000000-0005-0000-0000-0000110B0000}"/>
    <cellStyle name="40% - Accent1 10" xfId="2834" xr:uid="{00000000-0005-0000-0000-0000120B0000}"/>
    <cellStyle name="40% - Accent1 11" xfId="2835" xr:uid="{00000000-0005-0000-0000-0000130B0000}"/>
    <cellStyle name="40% - Accent1 12" xfId="2836" xr:uid="{00000000-0005-0000-0000-0000140B0000}"/>
    <cellStyle name="40% - Accent1 13" xfId="2837" xr:uid="{00000000-0005-0000-0000-0000150B0000}"/>
    <cellStyle name="40% - Accent1 14" xfId="2838" xr:uid="{00000000-0005-0000-0000-0000160B0000}"/>
    <cellStyle name="40% - Accent1 15" xfId="2839" xr:uid="{00000000-0005-0000-0000-0000170B0000}"/>
    <cellStyle name="40% - Accent1 16" xfId="2840" xr:uid="{00000000-0005-0000-0000-0000180B0000}"/>
    <cellStyle name="40% - Accent1 17" xfId="2841" xr:uid="{00000000-0005-0000-0000-0000190B0000}"/>
    <cellStyle name="40% - Accent1 18" xfId="2842" xr:uid="{00000000-0005-0000-0000-00001A0B0000}"/>
    <cellStyle name="40% - Accent1 19" xfId="2843" xr:uid="{00000000-0005-0000-0000-00001B0B0000}"/>
    <cellStyle name="40% - Accent1 2" xfId="2844" xr:uid="{00000000-0005-0000-0000-00001C0B0000}"/>
    <cellStyle name="40% - Accent1 2 10" xfId="2845" xr:uid="{00000000-0005-0000-0000-00001D0B0000}"/>
    <cellStyle name="40% - Accent1 2 11" xfId="2846" xr:uid="{00000000-0005-0000-0000-00001E0B0000}"/>
    <cellStyle name="40% - Accent1 2 11 2" xfId="2847" xr:uid="{00000000-0005-0000-0000-00001F0B0000}"/>
    <cellStyle name="40% - Accent1 2 12" xfId="2848" xr:uid="{00000000-0005-0000-0000-0000200B0000}"/>
    <cellStyle name="40% - Accent1 2 12 2" xfId="2849" xr:uid="{00000000-0005-0000-0000-0000210B0000}"/>
    <cellStyle name="40% - Accent1 2 12_COSAN SA - IFRS" xfId="32053" xr:uid="{00000000-0005-0000-0000-0000357D0000}"/>
    <cellStyle name="40% - Accent1 2 13" xfId="2850" xr:uid="{00000000-0005-0000-0000-0000220B0000}"/>
    <cellStyle name="40% - Accent1 2 14" xfId="2851" xr:uid="{00000000-0005-0000-0000-0000230B0000}"/>
    <cellStyle name="40% - Accent1 2 15" xfId="2852" xr:uid="{00000000-0005-0000-0000-0000240B0000}"/>
    <cellStyle name="40% - Accent1 2 2" xfId="2853" xr:uid="{00000000-0005-0000-0000-0000250B0000}"/>
    <cellStyle name="40% - Accent1 2 2 2" xfId="2854" xr:uid="{00000000-0005-0000-0000-0000260B0000}"/>
    <cellStyle name="40% - Accent1 2 2 3" xfId="2855" xr:uid="{00000000-0005-0000-0000-0000270B0000}"/>
    <cellStyle name="40% - Accent1 2 2 4" xfId="2856" xr:uid="{00000000-0005-0000-0000-0000280B0000}"/>
    <cellStyle name="40% - Accent1 2 2 5" xfId="2857" xr:uid="{00000000-0005-0000-0000-0000290B0000}"/>
    <cellStyle name="40% - Accent1 2 2 5 2" xfId="2858" xr:uid="{00000000-0005-0000-0000-00002A0B0000}"/>
    <cellStyle name="40% - Accent1 2 2 6" xfId="2859" xr:uid="{00000000-0005-0000-0000-00002B0B0000}"/>
    <cellStyle name="40% - Accent1 2 2_IR Diferido" xfId="2860" xr:uid="{00000000-0005-0000-0000-00002C0B0000}"/>
    <cellStyle name="40% - Accent1 2 3" xfId="2861" xr:uid="{00000000-0005-0000-0000-00002D0B0000}"/>
    <cellStyle name="40% - Accent1 2 3 2" xfId="2862" xr:uid="{00000000-0005-0000-0000-00002E0B0000}"/>
    <cellStyle name="40% - Accent1 2 3 3" xfId="2863" xr:uid="{00000000-0005-0000-0000-00002F0B0000}"/>
    <cellStyle name="40% - Accent1 2 3 4" xfId="2864" xr:uid="{00000000-0005-0000-0000-0000300B0000}"/>
    <cellStyle name="40% - Accent1 2 3_IR Diferido" xfId="2865" xr:uid="{00000000-0005-0000-0000-0000310B0000}"/>
    <cellStyle name="40% - Accent1 2 4" xfId="2866" xr:uid="{00000000-0005-0000-0000-0000320B0000}"/>
    <cellStyle name="40% - Accent1 2 4 2" xfId="2867" xr:uid="{00000000-0005-0000-0000-0000330B0000}"/>
    <cellStyle name="40% - Accent1 2 4 3" xfId="2868" xr:uid="{00000000-0005-0000-0000-0000340B0000}"/>
    <cellStyle name="40% - Accent1 2 4 4" xfId="2869" xr:uid="{00000000-0005-0000-0000-0000350B0000}"/>
    <cellStyle name="40% - Accent1 2 5" xfId="2870" xr:uid="{00000000-0005-0000-0000-0000360B0000}"/>
    <cellStyle name="40% - Accent1 2 5 2" xfId="2871" xr:uid="{00000000-0005-0000-0000-0000370B0000}"/>
    <cellStyle name="40% - Accent1 2 5 3" xfId="2872" xr:uid="{00000000-0005-0000-0000-0000380B0000}"/>
    <cellStyle name="40% - Accent1 2 5 4" xfId="2873" xr:uid="{00000000-0005-0000-0000-0000390B0000}"/>
    <cellStyle name="40% - Accent1 2 6" xfId="2874" xr:uid="{00000000-0005-0000-0000-00003A0B0000}"/>
    <cellStyle name="40% - Accent1 2 7" xfId="2875" xr:uid="{00000000-0005-0000-0000-00003B0B0000}"/>
    <cellStyle name="40% - Accent1 2 8" xfId="2876" xr:uid="{00000000-0005-0000-0000-00003C0B0000}"/>
    <cellStyle name="40% - Accent1 2 9" xfId="2877" xr:uid="{00000000-0005-0000-0000-00003D0B0000}"/>
    <cellStyle name="40% - Accent1 2_13-Endividamento" xfId="2878" xr:uid="{00000000-0005-0000-0000-00003E0B0000}"/>
    <cellStyle name="40% - Accent1 20" xfId="2879" xr:uid="{00000000-0005-0000-0000-00003F0B0000}"/>
    <cellStyle name="40% - Accent1 20 2" xfId="2880" xr:uid="{00000000-0005-0000-0000-0000400B0000}"/>
    <cellStyle name="40% - Accent1 21" xfId="2881" xr:uid="{00000000-0005-0000-0000-0000410B0000}"/>
    <cellStyle name="40% - Accent1 21 2" xfId="2882" xr:uid="{00000000-0005-0000-0000-0000420B0000}"/>
    <cellStyle name="40% - Accent1 21_COSAN SA - IFRS" xfId="32054" xr:uid="{00000000-0005-0000-0000-0000367D0000}"/>
    <cellStyle name="40% - Accent1 22" xfId="2883" xr:uid="{00000000-0005-0000-0000-0000430B0000}"/>
    <cellStyle name="40% - Accent1 23" xfId="2884" xr:uid="{00000000-0005-0000-0000-0000440B0000}"/>
    <cellStyle name="40% - Accent1 24" xfId="2885" xr:uid="{00000000-0005-0000-0000-0000450B0000}"/>
    <cellStyle name="40% - Accent1 25" xfId="2886" xr:uid="{00000000-0005-0000-0000-0000460B0000}"/>
    <cellStyle name="40% - Accent1 3" xfId="2887" xr:uid="{00000000-0005-0000-0000-0000470B0000}"/>
    <cellStyle name="40% - Accent1 3 10" xfId="2888" xr:uid="{00000000-0005-0000-0000-0000480B0000}"/>
    <cellStyle name="40% - Accent1 3 10 2" xfId="2889" xr:uid="{00000000-0005-0000-0000-0000490B0000}"/>
    <cellStyle name="40% - Accent1 3 11" xfId="2890" xr:uid="{00000000-0005-0000-0000-00004A0B0000}"/>
    <cellStyle name="40% - Accent1 3 12" xfId="2891" xr:uid="{00000000-0005-0000-0000-00004B0B0000}"/>
    <cellStyle name="40% - Accent1 3 13" xfId="2892" xr:uid="{00000000-0005-0000-0000-00004C0B0000}"/>
    <cellStyle name="40% - Accent1 3 14" xfId="2893" xr:uid="{00000000-0005-0000-0000-00004D0B0000}"/>
    <cellStyle name="40% - Accent1 3 2" xfId="2894" xr:uid="{00000000-0005-0000-0000-00004E0B0000}"/>
    <cellStyle name="40% - Accent1 3 2 2" xfId="2895" xr:uid="{00000000-0005-0000-0000-00004F0B0000}"/>
    <cellStyle name="40% - Accent1 3 2 3" xfId="2896" xr:uid="{00000000-0005-0000-0000-0000500B0000}"/>
    <cellStyle name="40% - Accent1 3 2 4" xfId="2897" xr:uid="{00000000-0005-0000-0000-0000510B0000}"/>
    <cellStyle name="40% - Accent1 3 2 5" xfId="2898" xr:uid="{00000000-0005-0000-0000-0000520B0000}"/>
    <cellStyle name="40% - Accent1 3 2 6" xfId="2899" xr:uid="{00000000-0005-0000-0000-0000530B0000}"/>
    <cellStyle name="40% - Accent1 3 2 7" xfId="2900" xr:uid="{00000000-0005-0000-0000-0000540B0000}"/>
    <cellStyle name="40% - Accent1 3 2_Display" xfId="2901" xr:uid="{00000000-0005-0000-0000-0000550B0000}"/>
    <cellStyle name="40% - Accent1 3 3" xfId="2902" xr:uid="{00000000-0005-0000-0000-0000560B0000}"/>
    <cellStyle name="40% - Accent1 3 3 2" xfId="2903" xr:uid="{00000000-0005-0000-0000-0000570B0000}"/>
    <cellStyle name="40% - Accent1 3 3 3" xfId="2904" xr:uid="{00000000-0005-0000-0000-0000580B0000}"/>
    <cellStyle name="40% - Accent1 3 3 4" xfId="2905" xr:uid="{00000000-0005-0000-0000-0000590B0000}"/>
    <cellStyle name="40% - Accent1 3 4" xfId="2906" xr:uid="{00000000-0005-0000-0000-00005A0B0000}"/>
    <cellStyle name="40% - Accent1 3 4 2" xfId="2907" xr:uid="{00000000-0005-0000-0000-00005B0B0000}"/>
    <cellStyle name="40% - Accent1 3 4 3" xfId="2908" xr:uid="{00000000-0005-0000-0000-00005C0B0000}"/>
    <cellStyle name="40% - Accent1 3 4 4" xfId="2909" xr:uid="{00000000-0005-0000-0000-00005D0B0000}"/>
    <cellStyle name="40% - Accent1 3 5" xfId="2910" xr:uid="{00000000-0005-0000-0000-00005E0B0000}"/>
    <cellStyle name="40% - Accent1 3 5 2" xfId="2911" xr:uid="{00000000-0005-0000-0000-00005F0B0000}"/>
    <cellStyle name="40% - Accent1 3 5 3" xfId="2912" xr:uid="{00000000-0005-0000-0000-0000600B0000}"/>
    <cellStyle name="40% - Accent1 3 5 4" xfId="2913" xr:uid="{00000000-0005-0000-0000-0000610B0000}"/>
    <cellStyle name="40% - Accent1 3 6" xfId="2914" xr:uid="{00000000-0005-0000-0000-0000620B0000}"/>
    <cellStyle name="40% - Accent1 3 7" xfId="2915" xr:uid="{00000000-0005-0000-0000-0000630B0000}"/>
    <cellStyle name="40% - Accent1 3 8" xfId="2916" xr:uid="{00000000-0005-0000-0000-0000640B0000}"/>
    <cellStyle name="40% - Accent1 3 9" xfId="2917" xr:uid="{00000000-0005-0000-0000-0000650B0000}"/>
    <cellStyle name="40% - Accent1 4" xfId="2918" xr:uid="{00000000-0005-0000-0000-0000660B0000}"/>
    <cellStyle name="40% - Accent1 4 2" xfId="2919" xr:uid="{00000000-0005-0000-0000-0000670B0000}"/>
    <cellStyle name="40% - Accent1 4_IR Diferido" xfId="2920" xr:uid="{00000000-0005-0000-0000-0000680B0000}"/>
    <cellStyle name="40% - Accent1 5" xfId="2921" xr:uid="{00000000-0005-0000-0000-0000690B0000}"/>
    <cellStyle name="40% - Accent1 5 2" xfId="2922" xr:uid="{00000000-0005-0000-0000-00006A0B0000}"/>
    <cellStyle name="40% - Accent1 5_IR Diferido" xfId="2923" xr:uid="{00000000-0005-0000-0000-00006B0B0000}"/>
    <cellStyle name="40% - Accent1 6" xfId="2924" xr:uid="{00000000-0005-0000-0000-00006C0B0000}"/>
    <cellStyle name="40% - Accent1 7" xfId="2925" xr:uid="{00000000-0005-0000-0000-00006D0B0000}"/>
    <cellStyle name="40% - Accent1 8" xfId="2926" xr:uid="{00000000-0005-0000-0000-00006E0B0000}"/>
    <cellStyle name="40% - Accent1 9" xfId="2927" xr:uid="{00000000-0005-0000-0000-00006F0B0000}"/>
    <cellStyle name="40% - Accent2 10" xfId="2928" xr:uid="{00000000-0005-0000-0000-0000700B0000}"/>
    <cellStyle name="40% - Accent2 11" xfId="2929" xr:uid="{00000000-0005-0000-0000-0000710B0000}"/>
    <cellStyle name="40% - Accent2 12" xfId="2930" xr:uid="{00000000-0005-0000-0000-0000720B0000}"/>
    <cellStyle name="40% - Accent2 13" xfId="2931" xr:uid="{00000000-0005-0000-0000-0000730B0000}"/>
    <cellStyle name="40% - Accent2 14" xfId="2932" xr:uid="{00000000-0005-0000-0000-0000740B0000}"/>
    <cellStyle name="40% - Accent2 15" xfId="2933" xr:uid="{00000000-0005-0000-0000-0000750B0000}"/>
    <cellStyle name="40% - Accent2 16" xfId="2934" xr:uid="{00000000-0005-0000-0000-0000760B0000}"/>
    <cellStyle name="40% - Accent2 17" xfId="2935" xr:uid="{00000000-0005-0000-0000-0000770B0000}"/>
    <cellStyle name="40% - Accent2 18" xfId="2936" xr:uid="{00000000-0005-0000-0000-0000780B0000}"/>
    <cellStyle name="40% - Accent2 19" xfId="2937" xr:uid="{00000000-0005-0000-0000-0000790B0000}"/>
    <cellStyle name="40% - Accent2 2" xfId="2938" xr:uid="{00000000-0005-0000-0000-00007A0B0000}"/>
    <cellStyle name="40% - Accent2 2 10" xfId="2939" xr:uid="{00000000-0005-0000-0000-00007B0B0000}"/>
    <cellStyle name="40% - Accent2 2 11" xfId="2940" xr:uid="{00000000-0005-0000-0000-00007C0B0000}"/>
    <cellStyle name="40% - Accent2 2 11 2" xfId="2941" xr:uid="{00000000-0005-0000-0000-00007D0B0000}"/>
    <cellStyle name="40% - Accent2 2 12" xfId="2942" xr:uid="{00000000-0005-0000-0000-00007E0B0000}"/>
    <cellStyle name="40% - Accent2 2 12 2" xfId="2943" xr:uid="{00000000-0005-0000-0000-00007F0B0000}"/>
    <cellStyle name="40% - Accent2 2 12_COSAN SA - IFRS" xfId="32055" xr:uid="{00000000-0005-0000-0000-0000377D0000}"/>
    <cellStyle name="40% - Accent2 2 13" xfId="2944" xr:uid="{00000000-0005-0000-0000-0000800B0000}"/>
    <cellStyle name="40% - Accent2 2 14" xfId="2945" xr:uid="{00000000-0005-0000-0000-0000810B0000}"/>
    <cellStyle name="40% - Accent2 2 15" xfId="2946" xr:uid="{00000000-0005-0000-0000-0000820B0000}"/>
    <cellStyle name="40% - Accent2 2 2" xfId="2947" xr:uid="{00000000-0005-0000-0000-0000830B0000}"/>
    <cellStyle name="40% - Accent2 2 2 2" xfId="2948" xr:uid="{00000000-0005-0000-0000-0000840B0000}"/>
    <cellStyle name="40% - Accent2 2 2 3" xfId="2949" xr:uid="{00000000-0005-0000-0000-0000850B0000}"/>
    <cellStyle name="40% - Accent2 2 2 4" xfId="2950" xr:uid="{00000000-0005-0000-0000-0000860B0000}"/>
    <cellStyle name="40% - Accent2 2 2 5" xfId="2951" xr:uid="{00000000-0005-0000-0000-0000870B0000}"/>
    <cellStyle name="40% - Accent2 2 2 5 2" xfId="2952" xr:uid="{00000000-0005-0000-0000-0000880B0000}"/>
    <cellStyle name="40% - Accent2 2 2 6" xfId="2953" xr:uid="{00000000-0005-0000-0000-0000890B0000}"/>
    <cellStyle name="40% - Accent2 2 2_IR Diferido" xfId="2954" xr:uid="{00000000-0005-0000-0000-00008A0B0000}"/>
    <cellStyle name="40% - Accent2 2 3" xfId="2955" xr:uid="{00000000-0005-0000-0000-00008B0B0000}"/>
    <cellStyle name="40% - Accent2 2 3 2" xfId="2956" xr:uid="{00000000-0005-0000-0000-00008C0B0000}"/>
    <cellStyle name="40% - Accent2 2 3 3" xfId="2957" xr:uid="{00000000-0005-0000-0000-00008D0B0000}"/>
    <cellStyle name="40% - Accent2 2 3 4" xfId="2958" xr:uid="{00000000-0005-0000-0000-00008E0B0000}"/>
    <cellStyle name="40% - Accent2 2 3_IR Diferido" xfId="2959" xr:uid="{00000000-0005-0000-0000-00008F0B0000}"/>
    <cellStyle name="40% - Accent2 2 4" xfId="2960" xr:uid="{00000000-0005-0000-0000-0000900B0000}"/>
    <cellStyle name="40% - Accent2 2 4 2" xfId="2961" xr:uid="{00000000-0005-0000-0000-0000910B0000}"/>
    <cellStyle name="40% - Accent2 2 4 3" xfId="2962" xr:uid="{00000000-0005-0000-0000-0000920B0000}"/>
    <cellStyle name="40% - Accent2 2 4 4" xfId="2963" xr:uid="{00000000-0005-0000-0000-0000930B0000}"/>
    <cellStyle name="40% - Accent2 2 5" xfId="2964" xr:uid="{00000000-0005-0000-0000-0000940B0000}"/>
    <cellStyle name="40% - Accent2 2 5 2" xfId="2965" xr:uid="{00000000-0005-0000-0000-0000950B0000}"/>
    <cellStyle name="40% - Accent2 2 5 3" xfId="2966" xr:uid="{00000000-0005-0000-0000-0000960B0000}"/>
    <cellStyle name="40% - Accent2 2 5 4" xfId="2967" xr:uid="{00000000-0005-0000-0000-0000970B0000}"/>
    <cellStyle name="40% - Accent2 2 6" xfId="2968" xr:uid="{00000000-0005-0000-0000-0000980B0000}"/>
    <cellStyle name="40% - Accent2 2 7" xfId="2969" xr:uid="{00000000-0005-0000-0000-0000990B0000}"/>
    <cellStyle name="40% - Accent2 2 8" xfId="2970" xr:uid="{00000000-0005-0000-0000-00009A0B0000}"/>
    <cellStyle name="40% - Accent2 2 9" xfId="2971" xr:uid="{00000000-0005-0000-0000-00009B0B0000}"/>
    <cellStyle name="40% - Accent2 2_13-Endividamento" xfId="2972" xr:uid="{00000000-0005-0000-0000-00009C0B0000}"/>
    <cellStyle name="40% - Accent2 20" xfId="2973" xr:uid="{00000000-0005-0000-0000-00009D0B0000}"/>
    <cellStyle name="40% - Accent2 20 2" xfId="2974" xr:uid="{00000000-0005-0000-0000-00009E0B0000}"/>
    <cellStyle name="40% - Accent2 21" xfId="2975" xr:uid="{00000000-0005-0000-0000-00009F0B0000}"/>
    <cellStyle name="40% - Accent2 21 2" xfId="2976" xr:uid="{00000000-0005-0000-0000-0000A00B0000}"/>
    <cellStyle name="40% - Accent2 21_COSAN SA - IFRS" xfId="32056" xr:uid="{00000000-0005-0000-0000-0000387D0000}"/>
    <cellStyle name="40% - Accent2 22" xfId="2977" xr:uid="{00000000-0005-0000-0000-0000A10B0000}"/>
    <cellStyle name="40% - Accent2 23" xfId="2978" xr:uid="{00000000-0005-0000-0000-0000A20B0000}"/>
    <cellStyle name="40% - Accent2 24" xfId="2979" xr:uid="{00000000-0005-0000-0000-0000A30B0000}"/>
    <cellStyle name="40% - Accent2 25" xfId="2980" xr:uid="{00000000-0005-0000-0000-0000A40B0000}"/>
    <cellStyle name="40% - Accent2 3" xfId="2981" xr:uid="{00000000-0005-0000-0000-0000A50B0000}"/>
    <cellStyle name="40% - Accent2 3 10" xfId="2982" xr:uid="{00000000-0005-0000-0000-0000A60B0000}"/>
    <cellStyle name="40% - Accent2 3 10 2" xfId="2983" xr:uid="{00000000-0005-0000-0000-0000A70B0000}"/>
    <cellStyle name="40% - Accent2 3 11" xfId="2984" xr:uid="{00000000-0005-0000-0000-0000A80B0000}"/>
    <cellStyle name="40% - Accent2 3 12" xfId="2985" xr:uid="{00000000-0005-0000-0000-0000A90B0000}"/>
    <cellStyle name="40% - Accent2 3 13" xfId="2986" xr:uid="{00000000-0005-0000-0000-0000AA0B0000}"/>
    <cellStyle name="40% - Accent2 3 14" xfId="2987" xr:uid="{00000000-0005-0000-0000-0000AB0B0000}"/>
    <cellStyle name="40% - Accent2 3 2" xfId="2988" xr:uid="{00000000-0005-0000-0000-0000AC0B0000}"/>
    <cellStyle name="40% - Accent2 3 2 2" xfId="2989" xr:uid="{00000000-0005-0000-0000-0000AD0B0000}"/>
    <cellStyle name="40% - Accent2 3 2 3" xfId="2990" xr:uid="{00000000-0005-0000-0000-0000AE0B0000}"/>
    <cellStyle name="40% - Accent2 3 2 4" xfId="2991" xr:uid="{00000000-0005-0000-0000-0000AF0B0000}"/>
    <cellStyle name="40% - Accent2 3 2 5" xfId="2992" xr:uid="{00000000-0005-0000-0000-0000B00B0000}"/>
    <cellStyle name="40% - Accent2 3 2 6" xfId="2993" xr:uid="{00000000-0005-0000-0000-0000B10B0000}"/>
    <cellStyle name="40% - Accent2 3 2 7" xfId="2994" xr:uid="{00000000-0005-0000-0000-0000B20B0000}"/>
    <cellStyle name="40% - Accent2 3 2_Display" xfId="2995" xr:uid="{00000000-0005-0000-0000-0000B30B0000}"/>
    <cellStyle name="40% - Accent2 3 3" xfId="2996" xr:uid="{00000000-0005-0000-0000-0000B40B0000}"/>
    <cellStyle name="40% - Accent2 3 3 2" xfId="2997" xr:uid="{00000000-0005-0000-0000-0000B50B0000}"/>
    <cellStyle name="40% - Accent2 3 3 3" xfId="2998" xr:uid="{00000000-0005-0000-0000-0000B60B0000}"/>
    <cellStyle name="40% - Accent2 3 3 4" xfId="2999" xr:uid="{00000000-0005-0000-0000-0000B70B0000}"/>
    <cellStyle name="40% - Accent2 3 4" xfId="3000" xr:uid="{00000000-0005-0000-0000-0000B80B0000}"/>
    <cellStyle name="40% - Accent2 3 4 2" xfId="3001" xr:uid="{00000000-0005-0000-0000-0000B90B0000}"/>
    <cellStyle name="40% - Accent2 3 4 3" xfId="3002" xr:uid="{00000000-0005-0000-0000-0000BA0B0000}"/>
    <cellStyle name="40% - Accent2 3 4 4" xfId="3003" xr:uid="{00000000-0005-0000-0000-0000BB0B0000}"/>
    <cellStyle name="40% - Accent2 3 5" xfId="3004" xr:uid="{00000000-0005-0000-0000-0000BC0B0000}"/>
    <cellStyle name="40% - Accent2 3 5 2" xfId="3005" xr:uid="{00000000-0005-0000-0000-0000BD0B0000}"/>
    <cellStyle name="40% - Accent2 3 5 3" xfId="3006" xr:uid="{00000000-0005-0000-0000-0000BE0B0000}"/>
    <cellStyle name="40% - Accent2 3 5 4" xfId="3007" xr:uid="{00000000-0005-0000-0000-0000BF0B0000}"/>
    <cellStyle name="40% - Accent2 3 6" xfId="3008" xr:uid="{00000000-0005-0000-0000-0000C00B0000}"/>
    <cellStyle name="40% - Accent2 3 7" xfId="3009" xr:uid="{00000000-0005-0000-0000-0000C10B0000}"/>
    <cellStyle name="40% - Accent2 3 8" xfId="3010" xr:uid="{00000000-0005-0000-0000-0000C20B0000}"/>
    <cellStyle name="40% - Accent2 3 9" xfId="3011" xr:uid="{00000000-0005-0000-0000-0000C30B0000}"/>
    <cellStyle name="40% - Accent2 4" xfId="3012" xr:uid="{00000000-0005-0000-0000-0000C40B0000}"/>
    <cellStyle name="40% - Accent2 4 2" xfId="3013" xr:uid="{00000000-0005-0000-0000-0000C50B0000}"/>
    <cellStyle name="40% - Accent2 4_IR Diferido" xfId="3014" xr:uid="{00000000-0005-0000-0000-0000C60B0000}"/>
    <cellStyle name="40% - Accent2 5" xfId="3015" xr:uid="{00000000-0005-0000-0000-0000C70B0000}"/>
    <cellStyle name="40% - Accent2 5 2" xfId="3016" xr:uid="{00000000-0005-0000-0000-0000C80B0000}"/>
    <cellStyle name="40% - Accent2 5_IR Diferido" xfId="3017" xr:uid="{00000000-0005-0000-0000-0000C90B0000}"/>
    <cellStyle name="40% - Accent2 6" xfId="3018" xr:uid="{00000000-0005-0000-0000-0000CA0B0000}"/>
    <cellStyle name="40% - Accent2 7" xfId="3019" xr:uid="{00000000-0005-0000-0000-0000CB0B0000}"/>
    <cellStyle name="40% - Accent2 8" xfId="3020" xr:uid="{00000000-0005-0000-0000-0000CC0B0000}"/>
    <cellStyle name="40% - Accent2 9" xfId="3021" xr:uid="{00000000-0005-0000-0000-0000CD0B0000}"/>
    <cellStyle name="40% - Accent3 10" xfId="3022" xr:uid="{00000000-0005-0000-0000-0000CE0B0000}"/>
    <cellStyle name="40% - Accent3 11" xfId="3023" xr:uid="{00000000-0005-0000-0000-0000CF0B0000}"/>
    <cellStyle name="40% - Accent3 12" xfId="3024" xr:uid="{00000000-0005-0000-0000-0000D00B0000}"/>
    <cellStyle name="40% - Accent3 13" xfId="3025" xr:uid="{00000000-0005-0000-0000-0000D10B0000}"/>
    <cellStyle name="40% - Accent3 14" xfId="3026" xr:uid="{00000000-0005-0000-0000-0000D20B0000}"/>
    <cellStyle name="40% - Accent3 15" xfId="3027" xr:uid="{00000000-0005-0000-0000-0000D30B0000}"/>
    <cellStyle name="40% - Accent3 16" xfId="3028" xr:uid="{00000000-0005-0000-0000-0000D40B0000}"/>
    <cellStyle name="40% - Accent3 17" xfId="3029" xr:uid="{00000000-0005-0000-0000-0000D50B0000}"/>
    <cellStyle name="40% - Accent3 18" xfId="3030" xr:uid="{00000000-0005-0000-0000-0000D60B0000}"/>
    <cellStyle name="40% - Accent3 19" xfId="3031" xr:uid="{00000000-0005-0000-0000-0000D70B0000}"/>
    <cellStyle name="40% - Accent3 2" xfId="3032" xr:uid="{00000000-0005-0000-0000-0000D80B0000}"/>
    <cellStyle name="40% - Accent3 2 10" xfId="3033" xr:uid="{00000000-0005-0000-0000-0000D90B0000}"/>
    <cellStyle name="40% - Accent3 2 11" xfId="3034" xr:uid="{00000000-0005-0000-0000-0000DA0B0000}"/>
    <cellStyle name="40% - Accent3 2 11 2" xfId="3035" xr:uid="{00000000-0005-0000-0000-0000DB0B0000}"/>
    <cellStyle name="40% - Accent3 2 12" xfId="3036" xr:uid="{00000000-0005-0000-0000-0000DC0B0000}"/>
    <cellStyle name="40% - Accent3 2 12 2" xfId="3037" xr:uid="{00000000-0005-0000-0000-0000DD0B0000}"/>
    <cellStyle name="40% - Accent3 2 12_COSAN SA - IFRS" xfId="32057" xr:uid="{00000000-0005-0000-0000-0000397D0000}"/>
    <cellStyle name="40% - Accent3 2 13" xfId="3038" xr:uid="{00000000-0005-0000-0000-0000DE0B0000}"/>
    <cellStyle name="40% - Accent3 2 14" xfId="3039" xr:uid="{00000000-0005-0000-0000-0000DF0B0000}"/>
    <cellStyle name="40% - Accent3 2 15" xfId="3040" xr:uid="{00000000-0005-0000-0000-0000E00B0000}"/>
    <cellStyle name="40% - Accent3 2 2" xfId="3041" xr:uid="{00000000-0005-0000-0000-0000E10B0000}"/>
    <cellStyle name="40% - Accent3 2 2 2" xfId="3042" xr:uid="{00000000-0005-0000-0000-0000E20B0000}"/>
    <cellStyle name="40% - Accent3 2 2 3" xfId="3043" xr:uid="{00000000-0005-0000-0000-0000E30B0000}"/>
    <cellStyle name="40% - Accent3 2 2 4" xfId="3044" xr:uid="{00000000-0005-0000-0000-0000E40B0000}"/>
    <cellStyle name="40% - Accent3 2 2 5" xfId="3045" xr:uid="{00000000-0005-0000-0000-0000E50B0000}"/>
    <cellStyle name="40% - Accent3 2 2 5 2" xfId="3046" xr:uid="{00000000-0005-0000-0000-0000E60B0000}"/>
    <cellStyle name="40% - Accent3 2 2 6" xfId="3047" xr:uid="{00000000-0005-0000-0000-0000E70B0000}"/>
    <cellStyle name="40% - Accent3 2 2_IR Diferido" xfId="3048" xr:uid="{00000000-0005-0000-0000-0000E80B0000}"/>
    <cellStyle name="40% - Accent3 2 3" xfId="3049" xr:uid="{00000000-0005-0000-0000-0000E90B0000}"/>
    <cellStyle name="40% - Accent3 2 3 2" xfId="3050" xr:uid="{00000000-0005-0000-0000-0000EA0B0000}"/>
    <cellStyle name="40% - Accent3 2 3 3" xfId="3051" xr:uid="{00000000-0005-0000-0000-0000EB0B0000}"/>
    <cellStyle name="40% - Accent3 2 3 4" xfId="3052" xr:uid="{00000000-0005-0000-0000-0000EC0B0000}"/>
    <cellStyle name="40% - Accent3 2 3_IR Diferido" xfId="3053" xr:uid="{00000000-0005-0000-0000-0000ED0B0000}"/>
    <cellStyle name="40% - Accent3 2 4" xfId="3054" xr:uid="{00000000-0005-0000-0000-0000EE0B0000}"/>
    <cellStyle name="40% - Accent3 2 4 2" xfId="3055" xr:uid="{00000000-0005-0000-0000-0000EF0B0000}"/>
    <cellStyle name="40% - Accent3 2 4 3" xfId="3056" xr:uid="{00000000-0005-0000-0000-0000F00B0000}"/>
    <cellStyle name="40% - Accent3 2 4 4" xfId="3057" xr:uid="{00000000-0005-0000-0000-0000F10B0000}"/>
    <cellStyle name="40% - Accent3 2 5" xfId="3058" xr:uid="{00000000-0005-0000-0000-0000F20B0000}"/>
    <cellStyle name="40% - Accent3 2 5 2" xfId="3059" xr:uid="{00000000-0005-0000-0000-0000F30B0000}"/>
    <cellStyle name="40% - Accent3 2 5 3" xfId="3060" xr:uid="{00000000-0005-0000-0000-0000F40B0000}"/>
    <cellStyle name="40% - Accent3 2 5 4" xfId="3061" xr:uid="{00000000-0005-0000-0000-0000F50B0000}"/>
    <cellStyle name="40% - Accent3 2 6" xfId="3062" xr:uid="{00000000-0005-0000-0000-0000F60B0000}"/>
    <cellStyle name="40% - Accent3 2 7" xfId="3063" xr:uid="{00000000-0005-0000-0000-0000F70B0000}"/>
    <cellStyle name="40% - Accent3 2 8" xfId="3064" xr:uid="{00000000-0005-0000-0000-0000F80B0000}"/>
    <cellStyle name="40% - Accent3 2 9" xfId="3065" xr:uid="{00000000-0005-0000-0000-0000F90B0000}"/>
    <cellStyle name="40% - Accent3 2_13-Endividamento" xfId="3066" xr:uid="{00000000-0005-0000-0000-0000FA0B0000}"/>
    <cellStyle name="40% - Accent3 20" xfId="3067" xr:uid="{00000000-0005-0000-0000-0000FB0B0000}"/>
    <cellStyle name="40% - Accent3 20 2" xfId="3068" xr:uid="{00000000-0005-0000-0000-0000FC0B0000}"/>
    <cellStyle name="40% - Accent3 21" xfId="3069" xr:uid="{00000000-0005-0000-0000-0000FD0B0000}"/>
    <cellStyle name="40% - Accent3 21 2" xfId="3070" xr:uid="{00000000-0005-0000-0000-0000FE0B0000}"/>
    <cellStyle name="40% - Accent3 21_COSAN SA - IFRS" xfId="32058" xr:uid="{00000000-0005-0000-0000-00003A7D0000}"/>
    <cellStyle name="40% - Accent3 22" xfId="3071" xr:uid="{00000000-0005-0000-0000-0000FF0B0000}"/>
    <cellStyle name="40% - Accent3 23" xfId="3072" xr:uid="{00000000-0005-0000-0000-0000000C0000}"/>
    <cellStyle name="40% - Accent3 24" xfId="3073" xr:uid="{00000000-0005-0000-0000-0000010C0000}"/>
    <cellStyle name="40% - Accent3 25" xfId="3074" xr:uid="{00000000-0005-0000-0000-0000020C0000}"/>
    <cellStyle name="40% - Accent3 3" xfId="3075" xr:uid="{00000000-0005-0000-0000-0000030C0000}"/>
    <cellStyle name="40% - Accent3 3 10" xfId="3076" xr:uid="{00000000-0005-0000-0000-0000040C0000}"/>
    <cellStyle name="40% - Accent3 3 10 2" xfId="3077" xr:uid="{00000000-0005-0000-0000-0000050C0000}"/>
    <cellStyle name="40% - Accent3 3 11" xfId="3078" xr:uid="{00000000-0005-0000-0000-0000060C0000}"/>
    <cellStyle name="40% - Accent3 3 12" xfId="3079" xr:uid="{00000000-0005-0000-0000-0000070C0000}"/>
    <cellStyle name="40% - Accent3 3 13" xfId="3080" xr:uid="{00000000-0005-0000-0000-0000080C0000}"/>
    <cellStyle name="40% - Accent3 3 14" xfId="3081" xr:uid="{00000000-0005-0000-0000-0000090C0000}"/>
    <cellStyle name="40% - Accent3 3 2" xfId="3082" xr:uid="{00000000-0005-0000-0000-00000A0C0000}"/>
    <cellStyle name="40% - Accent3 3 2 2" xfId="3083" xr:uid="{00000000-0005-0000-0000-00000B0C0000}"/>
    <cellStyle name="40% - Accent3 3 2 3" xfId="3084" xr:uid="{00000000-0005-0000-0000-00000C0C0000}"/>
    <cellStyle name="40% - Accent3 3 2 4" xfId="3085" xr:uid="{00000000-0005-0000-0000-00000D0C0000}"/>
    <cellStyle name="40% - Accent3 3 2 5" xfId="3086" xr:uid="{00000000-0005-0000-0000-00000E0C0000}"/>
    <cellStyle name="40% - Accent3 3 2 6" xfId="3087" xr:uid="{00000000-0005-0000-0000-00000F0C0000}"/>
    <cellStyle name="40% - Accent3 3 2 7" xfId="3088" xr:uid="{00000000-0005-0000-0000-0000100C0000}"/>
    <cellStyle name="40% - Accent3 3 2_Display" xfId="3089" xr:uid="{00000000-0005-0000-0000-0000110C0000}"/>
    <cellStyle name="40% - Accent3 3 3" xfId="3090" xr:uid="{00000000-0005-0000-0000-0000120C0000}"/>
    <cellStyle name="40% - Accent3 3 3 2" xfId="3091" xr:uid="{00000000-0005-0000-0000-0000130C0000}"/>
    <cellStyle name="40% - Accent3 3 3 3" xfId="3092" xr:uid="{00000000-0005-0000-0000-0000140C0000}"/>
    <cellStyle name="40% - Accent3 3 3 4" xfId="3093" xr:uid="{00000000-0005-0000-0000-0000150C0000}"/>
    <cellStyle name="40% - Accent3 3 4" xfId="3094" xr:uid="{00000000-0005-0000-0000-0000160C0000}"/>
    <cellStyle name="40% - Accent3 3 4 2" xfId="3095" xr:uid="{00000000-0005-0000-0000-0000170C0000}"/>
    <cellStyle name="40% - Accent3 3 4 3" xfId="3096" xr:uid="{00000000-0005-0000-0000-0000180C0000}"/>
    <cellStyle name="40% - Accent3 3 4 4" xfId="3097" xr:uid="{00000000-0005-0000-0000-0000190C0000}"/>
    <cellStyle name="40% - Accent3 3 5" xfId="3098" xr:uid="{00000000-0005-0000-0000-00001A0C0000}"/>
    <cellStyle name="40% - Accent3 3 5 2" xfId="3099" xr:uid="{00000000-0005-0000-0000-00001B0C0000}"/>
    <cellStyle name="40% - Accent3 3 5 3" xfId="3100" xr:uid="{00000000-0005-0000-0000-00001C0C0000}"/>
    <cellStyle name="40% - Accent3 3 5 4" xfId="3101" xr:uid="{00000000-0005-0000-0000-00001D0C0000}"/>
    <cellStyle name="40% - Accent3 3 6" xfId="3102" xr:uid="{00000000-0005-0000-0000-00001E0C0000}"/>
    <cellStyle name="40% - Accent3 3 7" xfId="3103" xr:uid="{00000000-0005-0000-0000-00001F0C0000}"/>
    <cellStyle name="40% - Accent3 3 8" xfId="3104" xr:uid="{00000000-0005-0000-0000-0000200C0000}"/>
    <cellStyle name="40% - Accent3 3 9" xfId="3105" xr:uid="{00000000-0005-0000-0000-0000210C0000}"/>
    <cellStyle name="40% - Accent3 4" xfId="3106" xr:uid="{00000000-0005-0000-0000-0000220C0000}"/>
    <cellStyle name="40% - Accent3 4 2" xfId="3107" xr:uid="{00000000-0005-0000-0000-0000230C0000}"/>
    <cellStyle name="40% - Accent3 4_IR Diferido" xfId="3108" xr:uid="{00000000-0005-0000-0000-0000240C0000}"/>
    <cellStyle name="40% - Accent3 5" xfId="3109" xr:uid="{00000000-0005-0000-0000-0000250C0000}"/>
    <cellStyle name="40% - Accent3 5 2" xfId="3110" xr:uid="{00000000-0005-0000-0000-0000260C0000}"/>
    <cellStyle name="40% - Accent3 5_IR Diferido" xfId="3111" xr:uid="{00000000-0005-0000-0000-0000270C0000}"/>
    <cellStyle name="40% - Accent3 6" xfId="3112" xr:uid="{00000000-0005-0000-0000-0000280C0000}"/>
    <cellStyle name="40% - Accent3 7" xfId="3113" xr:uid="{00000000-0005-0000-0000-0000290C0000}"/>
    <cellStyle name="40% - Accent3 8" xfId="3114" xr:uid="{00000000-0005-0000-0000-00002A0C0000}"/>
    <cellStyle name="40% - Accent3 9" xfId="3115" xr:uid="{00000000-0005-0000-0000-00002B0C0000}"/>
    <cellStyle name="40% - Accent4 10" xfId="3116" xr:uid="{00000000-0005-0000-0000-00002C0C0000}"/>
    <cellStyle name="40% - Accent4 11" xfId="3117" xr:uid="{00000000-0005-0000-0000-00002D0C0000}"/>
    <cellStyle name="40% - Accent4 12" xfId="3118" xr:uid="{00000000-0005-0000-0000-00002E0C0000}"/>
    <cellStyle name="40% - Accent4 13" xfId="3119" xr:uid="{00000000-0005-0000-0000-00002F0C0000}"/>
    <cellStyle name="40% - Accent4 14" xfId="3120" xr:uid="{00000000-0005-0000-0000-0000300C0000}"/>
    <cellStyle name="40% - Accent4 15" xfId="3121" xr:uid="{00000000-0005-0000-0000-0000310C0000}"/>
    <cellStyle name="40% - Accent4 16" xfId="3122" xr:uid="{00000000-0005-0000-0000-0000320C0000}"/>
    <cellStyle name="40% - Accent4 17" xfId="3123" xr:uid="{00000000-0005-0000-0000-0000330C0000}"/>
    <cellStyle name="40% - Accent4 18" xfId="3124" xr:uid="{00000000-0005-0000-0000-0000340C0000}"/>
    <cellStyle name="40% - Accent4 19" xfId="3125" xr:uid="{00000000-0005-0000-0000-0000350C0000}"/>
    <cellStyle name="40% - Accent4 2" xfId="3126" xr:uid="{00000000-0005-0000-0000-0000360C0000}"/>
    <cellStyle name="40% - Accent4 2 10" xfId="3127" xr:uid="{00000000-0005-0000-0000-0000370C0000}"/>
    <cellStyle name="40% - Accent4 2 11" xfId="3128" xr:uid="{00000000-0005-0000-0000-0000380C0000}"/>
    <cellStyle name="40% - Accent4 2 11 2" xfId="3129" xr:uid="{00000000-0005-0000-0000-0000390C0000}"/>
    <cellStyle name="40% - Accent4 2 12" xfId="3130" xr:uid="{00000000-0005-0000-0000-00003A0C0000}"/>
    <cellStyle name="40% - Accent4 2 12 2" xfId="3131" xr:uid="{00000000-0005-0000-0000-00003B0C0000}"/>
    <cellStyle name="40% - Accent4 2 12_COSAN SA - IFRS" xfId="32059" xr:uid="{00000000-0005-0000-0000-00003B7D0000}"/>
    <cellStyle name="40% - Accent4 2 13" xfId="3132" xr:uid="{00000000-0005-0000-0000-00003C0C0000}"/>
    <cellStyle name="40% - Accent4 2 14" xfId="3133" xr:uid="{00000000-0005-0000-0000-00003D0C0000}"/>
    <cellStyle name="40% - Accent4 2 15" xfId="3134" xr:uid="{00000000-0005-0000-0000-00003E0C0000}"/>
    <cellStyle name="40% - Accent4 2 2" xfId="3135" xr:uid="{00000000-0005-0000-0000-00003F0C0000}"/>
    <cellStyle name="40% - Accent4 2 2 2" xfId="3136" xr:uid="{00000000-0005-0000-0000-0000400C0000}"/>
    <cellStyle name="40% - Accent4 2 2 3" xfId="3137" xr:uid="{00000000-0005-0000-0000-0000410C0000}"/>
    <cellStyle name="40% - Accent4 2 2 4" xfId="3138" xr:uid="{00000000-0005-0000-0000-0000420C0000}"/>
    <cellStyle name="40% - Accent4 2 2 5" xfId="3139" xr:uid="{00000000-0005-0000-0000-0000430C0000}"/>
    <cellStyle name="40% - Accent4 2 2 5 2" xfId="3140" xr:uid="{00000000-0005-0000-0000-0000440C0000}"/>
    <cellStyle name="40% - Accent4 2 2 6" xfId="3141" xr:uid="{00000000-0005-0000-0000-0000450C0000}"/>
    <cellStyle name="40% - Accent4 2 2_IR Diferido" xfId="3142" xr:uid="{00000000-0005-0000-0000-0000460C0000}"/>
    <cellStyle name="40% - Accent4 2 3" xfId="3143" xr:uid="{00000000-0005-0000-0000-0000470C0000}"/>
    <cellStyle name="40% - Accent4 2 3 2" xfId="3144" xr:uid="{00000000-0005-0000-0000-0000480C0000}"/>
    <cellStyle name="40% - Accent4 2 3 3" xfId="3145" xr:uid="{00000000-0005-0000-0000-0000490C0000}"/>
    <cellStyle name="40% - Accent4 2 3 4" xfId="3146" xr:uid="{00000000-0005-0000-0000-00004A0C0000}"/>
    <cellStyle name="40% - Accent4 2 3_IR Diferido" xfId="3147" xr:uid="{00000000-0005-0000-0000-00004B0C0000}"/>
    <cellStyle name="40% - Accent4 2 4" xfId="3148" xr:uid="{00000000-0005-0000-0000-00004C0C0000}"/>
    <cellStyle name="40% - Accent4 2 4 2" xfId="3149" xr:uid="{00000000-0005-0000-0000-00004D0C0000}"/>
    <cellStyle name="40% - Accent4 2 4 3" xfId="3150" xr:uid="{00000000-0005-0000-0000-00004E0C0000}"/>
    <cellStyle name="40% - Accent4 2 4 4" xfId="3151" xr:uid="{00000000-0005-0000-0000-00004F0C0000}"/>
    <cellStyle name="40% - Accent4 2 5" xfId="3152" xr:uid="{00000000-0005-0000-0000-0000500C0000}"/>
    <cellStyle name="40% - Accent4 2 5 2" xfId="3153" xr:uid="{00000000-0005-0000-0000-0000510C0000}"/>
    <cellStyle name="40% - Accent4 2 5 3" xfId="3154" xr:uid="{00000000-0005-0000-0000-0000520C0000}"/>
    <cellStyle name="40% - Accent4 2 5 4" xfId="3155" xr:uid="{00000000-0005-0000-0000-0000530C0000}"/>
    <cellStyle name="40% - Accent4 2 6" xfId="3156" xr:uid="{00000000-0005-0000-0000-0000540C0000}"/>
    <cellStyle name="40% - Accent4 2 7" xfId="3157" xr:uid="{00000000-0005-0000-0000-0000550C0000}"/>
    <cellStyle name="40% - Accent4 2 8" xfId="3158" xr:uid="{00000000-0005-0000-0000-0000560C0000}"/>
    <cellStyle name="40% - Accent4 2 9" xfId="3159" xr:uid="{00000000-0005-0000-0000-0000570C0000}"/>
    <cellStyle name="40% - Accent4 2_13-Endividamento" xfId="3160" xr:uid="{00000000-0005-0000-0000-0000580C0000}"/>
    <cellStyle name="40% - Accent4 20" xfId="3161" xr:uid="{00000000-0005-0000-0000-0000590C0000}"/>
    <cellStyle name="40% - Accent4 20 2" xfId="3162" xr:uid="{00000000-0005-0000-0000-00005A0C0000}"/>
    <cellStyle name="40% - Accent4 21" xfId="3163" xr:uid="{00000000-0005-0000-0000-00005B0C0000}"/>
    <cellStyle name="40% - Accent4 21 2" xfId="3164" xr:uid="{00000000-0005-0000-0000-00005C0C0000}"/>
    <cellStyle name="40% - Accent4 21_COSAN SA - IFRS" xfId="32060" xr:uid="{00000000-0005-0000-0000-00003C7D0000}"/>
    <cellStyle name="40% - Accent4 22" xfId="3165" xr:uid="{00000000-0005-0000-0000-00005D0C0000}"/>
    <cellStyle name="40% - Accent4 23" xfId="3166" xr:uid="{00000000-0005-0000-0000-00005E0C0000}"/>
    <cellStyle name="40% - Accent4 24" xfId="3167" xr:uid="{00000000-0005-0000-0000-00005F0C0000}"/>
    <cellStyle name="40% - Accent4 25" xfId="3168" xr:uid="{00000000-0005-0000-0000-0000600C0000}"/>
    <cellStyle name="40% - Accent4 3" xfId="3169" xr:uid="{00000000-0005-0000-0000-0000610C0000}"/>
    <cellStyle name="40% - Accent4 3 10" xfId="3170" xr:uid="{00000000-0005-0000-0000-0000620C0000}"/>
    <cellStyle name="40% - Accent4 3 10 2" xfId="3171" xr:uid="{00000000-0005-0000-0000-0000630C0000}"/>
    <cellStyle name="40% - Accent4 3 11" xfId="3172" xr:uid="{00000000-0005-0000-0000-0000640C0000}"/>
    <cellStyle name="40% - Accent4 3 12" xfId="3173" xr:uid="{00000000-0005-0000-0000-0000650C0000}"/>
    <cellStyle name="40% - Accent4 3 13" xfId="3174" xr:uid="{00000000-0005-0000-0000-0000660C0000}"/>
    <cellStyle name="40% - Accent4 3 14" xfId="3175" xr:uid="{00000000-0005-0000-0000-0000670C0000}"/>
    <cellStyle name="40% - Accent4 3 2" xfId="3176" xr:uid="{00000000-0005-0000-0000-0000680C0000}"/>
    <cellStyle name="40% - Accent4 3 2 2" xfId="3177" xr:uid="{00000000-0005-0000-0000-0000690C0000}"/>
    <cellStyle name="40% - Accent4 3 2 3" xfId="3178" xr:uid="{00000000-0005-0000-0000-00006A0C0000}"/>
    <cellStyle name="40% - Accent4 3 2 4" xfId="3179" xr:uid="{00000000-0005-0000-0000-00006B0C0000}"/>
    <cellStyle name="40% - Accent4 3 2 5" xfId="3180" xr:uid="{00000000-0005-0000-0000-00006C0C0000}"/>
    <cellStyle name="40% - Accent4 3 2 6" xfId="3181" xr:uid="{00000000-0005-0000-0000-00006D0C0000}"/>
    <cellStyle name="40% - Accent4 3 2 7" xfId="3182" xr:uid="{00000000-0005-0000-0000-00006E0C0000}"/>
    <cellStyle name="40% - Accent4 3 2_Display" xfId="3183" xr:uid="{00000000-0005-0000-0000-00006F0C0000}"/>
    <cellStyle name="40% - Accent4 3 3" xfId="3184" xr:uid="{00000000-0005-0000-0000-0000700C0000}"/>
    <cellStyle name="40% - Accent4 3 3 2" xfId="3185" xr:uid="{00000000-0005-0000-0000-0000710C0000}"/>
    <cellStyle name="40% - Accent4 3 3 3" xfId="3186" xr:uid="{00000000-0005-0000-0000-0000720C0000}"/>
    <cellStyle name="40% - Accent4 3 3 4" xfId="3187" xr:uid="{00000000-0005-0000-0000-0000730C0000}"/>
    <cellStyle name="40% - Accent4 3 4" xfId="3188" xr:uid="{00000000-0005-0000-0000-0000740C0000}"/>
    <cellStyle name="40% - Accent4 3 4 2" xfId="3189" xr:uid="{00000000-0005-0000-0000-0000750C0000}"/>
    <cellStyle name="40% - Accent4 3 4 3" xfId="3190" xr:uid="{00000000-0005-0000-0000-0000760C0000}"/>
    <cellStyle name="40% - Accent4 3 4 4" xfId="3191" xr:uid="{00000000-0005-0000-0000-0000770C0000}"/>
    <cellStyle name="40% - Accent4 3 5" xfId="3192" xr:uid="{00000000-0005-0000-0000-0000780C0000}"/>
    <cellStyle name="40% - Accent4 3 5 2" xfId="3193" xr:uid="{00000000-0005-0000-0000-0000790C0000}"/>
    <cellStyle name="40% - Accent4 3 5 3" xfId="3194" xr:uid="{00000000-0005-0000-0000-00007A0C0000}"/>
    <cellStyle name="40% - Accent4 3 5 4" xfId="3195" xr:uid="{00000000-0005-0000-0000-00007B0C0000}"/>
    <cellStyle name="40% - Accent4 3 6" xfId="3196" xr:uid="{00000000-0005-0000-0000-00007C0C0000}"/>
    <cellStyle name="40% - Accent4 3 7" xfId="3197" xr:uid="{00000000-0005-0000-0000-00007D0C0000}"/>
    <cellStyle name="40% - Accent4 3 8" xfId="3198" xr:uid="{00000000-0005-0000-0000-00007E0C0000}"/>
    <cellStyle name="40% - Accent4 3 9" xfId="3199" xr:uid="{00000000-0005-0000-0000-00007F0C0000}"/>
    <cellStyle name="40% - Accent4 4" xfId="3200" xr:uid="{00000000-0005-0000-0000-0000800C0000}"/>
    <cellStyle name="40% - Accent4 4 2" xfId="3201" xr:uid="{00000000-0005-0000-0000-0000810C0000}"/>
    <cellStyle name="40% - Accent4 4_IR Diferido" xfId="3202" xr:uid="{00000000-0005-0000-0000-0000820C0000}"/>
    <cellStyle name="40% - Accent4 5" xfId="3203" xr:uid="{00000000-0005-0000-0000-0000830C0000}"/>
    <cellStyle name="40% - Accent4 5 2" xfId="3204" xr:uid="{00000000-0005-0000-0000-0000840C0000}"/>
    <cellStyle name="40% - Accent4 5_IR Diferido" xfId="3205" xr:uid="{00000000-0005-0000-0000-0000850C0000}"/>
    <cellStyle name="40% - Accent4 6" xfId="3206" xr:uid="{00000000-0005-0000-0000-0000860C0000}"/>
    <cellStyle name="40% - Accent4 7" xfId="3207" xr:uid="{00000000-0005-0000-0000-0000870C0000}"/>
    <cellStyle name="40% - Accent4 8" xfId="3208" xr:uid="{00000000-0005-0000-0000-0000880C0000}"/>
    <cellStyle name="40% - Accent4 9" xfId="3209" xr:uid="{00000000-0005-0000-0000-0000890C0000}"/>
    <cellStyle name="40% - Accent5 10" xfId="3210" xr:uid="{00000000-0005-0000-0000-00008A0C0000}"/>
    <cellStyle name="40% - Accent5 11" xfId="3211" xr:uid="{00000000-0005-0000-0000-00008B0C0000}"/>
    <cellStyle name="40% - Accent5 12" xfId="3212" xr:uid="{00000000-0005-0000-0000-00008C0C0000}"/>
    <cellStyle name="40% - Accent5 13" xfId="3213" xr:uid="{00000000-0005-0000-0000-00008D0C0000}"/>
    <cellStyle name="40% - Accent5 14" xfId="3214" xr:uid="{00000000-0005-0000-0000-00008E0C0000}"/>
    <cellStyle name="40% - Accent5 15" xfId="3215" xr:uid="{00000000-0005-0000-0000-00008F0C0000}"/>
    <cellStyle name="40% - Accent5 16" xfId="3216" xr:uid="{00000000-0005-0000-0000-0000900C0000}"/>
    <cellStyle name="40% - Accent5 17" xfId="3217" xr:uid="{00000000-0005-0000-0000-0000910C0000}"/>
    <cellStyle name="40% - Accent5 18" xfId="3218" xr:uid="{00000000-0005-0000-0000-0000920C0000}"/>
    <cellStyle name="40% - Accent5 19" xfId="3219" xr:uid="{00000000-0005-0000-0000-0000930C0000}"/>
    <cellStyle name="40% - Accent5 2" xfId="3220" xr:uid="{00000000-0005-0000-0000-0000940C0000}"/>
    <cellStyle name="40% - Accent5 2 10" xfId="3221" xr:uid="{00000000-0005-0000-0000-0000950C0000}"/>
    <cellStyle name="40% - Accent5 2 11" xfId="3222" xr:uid="{00000000-0005-0000-0000-0000960C0000}"/>
    <cellStyle name="40% - Accent5 2 11 2" xfId="3223" xr:uid="{00000000-0005-0000-0000-0000970C0000}"/>
    <cellStyle name="40% - Accent5 2 12" xfId="3224" xr:uid="{00000000-0005-0000-0000-0000980C0000}"/>
    <cellStyle name="40% - Accent5 2 12 2" xfId="3225" xr:uid="{00000000-0005-0000-0000-0000990C0000}"/>
    <cellStyle name="40% - Accent5 2 12_COSAN SA - IFRS" xfId="32061" xr:uid="{00000000-0005-0000-0000-00003D7D0000}"/>
    <cellStyle name="40% - Accent5 2 13" xfId="3226" xr:uid="{00000000-0005-0000-0000-00009A0C0000}"/>
    <cellStyle name="40% - Accent5 2 14" xfId="3227" xr:uid="{00000000-0005-0000-0000-00009B0C0000}"/>
    <cellStyle name="40% - Accent5 2 15" xfId="3228" xr:uid="{00000000-0005-0000-0000-00009C0C0000}"/>
    <cellStyle name="40% - Accent5 2 2" xfId="3229" xr:uid="{00000000-0005-0000-0000-00009D0C0000}"/>
    <cellStyle name="40% - Accent5 2 2 2" xfId="3230" xr:uid="{00000000-0005-0000-0000-00009E0C0000}"/>
    <cellStyle name="40% - Accent5 2 2 3" xfId="3231" xr:uid="{00000000-0005-0000-0000-00009F0C0000}"/>
    <cellStyle name="40% - Accent5 2 2 4" xfId="3232" xr:uid="{00000000-0005-0000-0000-0000A00C0000}"/>
    <cellStyle name="40% - Accent5 2 2 5" xfId="3233" xr:uid="{00000000-0005-0000-0000-0000A10C0000}"/>
    <cellStyle name="40% - Accent5 2 2 5 2" xfId="3234" xr:uid="{00000000-0005-0000-0000-0000A20C0000}"/>
    <cellStyle name="40% - Accent5 2 2 6" xfId="3235" xr:uid="{00000000-0005-0000-0000-0000A30C0000}"/>
    <cellStyle name="40% - Accent5 2 2_IR Diferido" xfId="3236" xr:uid="{00000000-0005-0000-0000-0000A40C0000}"/>
    <cellStyle name="40% - Accent5 2 3" xfId="3237" xr:uid="{00000000-0005-0000-0000-0000A50C0000}"/>
    <cellStyle name="40% - Accent5 2 3 2" xfId="3238" xr:uid="{00000000-0005-0000-0000-0000A60C0000}"/>
    <cellStyle name="40% - Accent5 2 3 3" xfId="3239" xr:uid="{00000000-0005-0000-0000-0000A70C0000}"/>
    <cellStyle name="40% - Accent5 2 3 4" xfId="3240" xr:uid="{00000000-0005-0000-0000-0000A80C0000}"/>
    <cellStyle name="40% - Accent5 2 3_IR Diferido" xfId="3241" xr:uid="{00000000-0005-0000-0000-0000A90C0000}"/>
    <cellStyle name="40% - Accent5 2 4" xfId="3242" xr:uid="{00000000-0005-0000-0000-0000AA0C0000}"/>
    <cellStyle name="40% - Accent5 2 4 2" xfId="3243" xr:uid="{00000000-0005-0000-0000-0000AB0C0000}"/>
    <cellStyle name="40% - Accent5 2 4 3" xfId="3244" xr:uid="{00000000-0005-0000-0000-0000AC0C0000}"/>
    <cellStyle name="40% - Accent5 2 4 4" xfId="3245" xr:uid="{00000000-0005-0000-0000-0000AD0C0000}"/>
    <cellStyle name="40% - Accent5 2 5" xfId="3246" xr:uid="{00000000-0005-0000-0000-0000AE0C0000}"/>
    <cellStyle name="40% - Accent5 2 5 2" xfId="3247" xr:uid="{00000000-0005-0000-0000-0000AF0C0000}"/>
    <cellStyle name="40% - Accent5 2 5 3" xfId="3248" xr:uid="{00000000-0005-0000-0000-0000B00C0000}"/>
    <cellStyle name="40% - Accent5 2 5 4" xfId="3249" xr:uid="{00000000-0005-0000-0000-0000B10C0000}"/>
    <cellStyle name="40% - Accent5 2 6" xfId="3250" xr:uid="{00000000-0005-0000-0000-0000B20C0000}"/>
    <cellStyle name="40% - Accent5 2 7" xfId="3251" xr:uid="{00000000-0005-0000-0000-0000B30C0000}"/>
    <cellStyle name="40% - Accent5 2 8" xfId="3252" xr:uid="{00000000-0005-0000-0000-0000B40C0000}"/>
    <cellStyle name="40% - Accent5 2 9" xfId="3253" xr:uid="{00000000-0005-0000-0000-0000B50C0000}"/>
    <cellStyle name="40% - Accent5 2_13-Endividamento" xfId="3254" xr:uid="{00000000-0005-0000-0000-0000B60C0000}"/>
    <cellStyle name="40% - Accent5 20" xfId="3255" xr:uid="{00000000-0005-0000-0000-0000B70C0000}"/>
    <cellStyle name="40% - Accent5 20 2" xfId="3256" xr:uid="{00000000-0005-0000-0000-0000B80C0000}"/>
    <cellStyle name="40% - Accent5 21" xfId="3257" xr:uid="{00000000-0005-0000-0000-0000B90C0000}"/>
    <cellStyle name="40% - Accent5 21 2" xfId="3258" xr:uid="{00000000-0005-0000-0000-0000BA0C0000}"/>
    <cellStyle name="40% - Accent5 21_COSAN SA - IFRS" xfId="32062" xr:uid="{00000000-0005-0000-0000-00003E7D0000}"/>
    <cellStyle name="40% - Accent5 22" xfId="3259" xr:uid="{00000000-0005-0000-0000-0000BB0C0000}"/>
    <cellStyle name="40% - Accent5 23" xfId="3260" xr:uid="{00000000-0005-0000-0000-0000BC0C0000}"/>
    <cellStyle name="40% - Accent5 24" xfId="3261" xr:uid="{00000000-0005-0000-0000-0000BD0C0000}"/>
    <cellStyle name="40% - Accent5 25" xfId="3262" xr:uid="{00000000-0005-0000-0000-0000BE0C0000}"/>
    <cellStyle name="40% - Accent5 3" xfId="3263" xr:uid="{00000000-0005-0000-0000-0000BF0C0000}"/>
    <cellStyle name="40% - Accent5 3 10" xfId="3264" xr:uid="{00000000-0005-0000-0000-0000C00C0000}"/>
    <cellStyle name="40% - Accent5 3 10 2" xfId="3265" xr:uid="{00000000-0005-0000-0000-0000C10C0000}"/>
    <cellStyle name="40% - Accent5 3 11" xfId="3266" xr:uid="{00000000-0005-0000-0000-0000C20C0000}"/>
    <cellStyle name="40% - Accent5 3 12" xfId="3267" xr:uid="{00000000-0005-0000-0000-0000C30C0000}"/>
    <cellStyle name="40% - Accent5 3 13" xfId="3268" xr:uid="{00000000-0005-0000-0000-0000C40C0000}"/>
    <cellStyle name="40% - Accent5 3 14" xfId="3269" xr:uid="{00000000-0005-0000-0000-0000C50C0000}"/>
    <cellStyle name="40% - Accent5 3 2" xfId="3270" xr:uid="{00000000-0005-0000-0000-0000C60C0000}"/>
    <cellStyle name="40% - Accent5 3 2 2" xfId="3271" xr:uid="{00000000-0005-0000-0000-0000C70C0000}"/>
    <cellStyle name="40% - Accent5 3 2 3" xfId="3272" xr:uid="{00000000-0005-0000-0000-0000C80C0000}"/>
    <cellStyle name="40% - Accent5 3 2 4" xfId="3273" xr:uid="{00000000-0005-0000-0000-0000C90C0000}"/>
    <cellStyle name="40% - Accent5 3 2 5" xfId="3274" xr:uid="{00000000-0005-0000-0000-0000CA0C0000}"/>
    <cellStyle name="40% - Accent5 3 2 6" xfId="3275" xr:uid="{00000000-0005-0000-0000-0000CB0C0000}"/>
    <cellStyle name="40% - Accent5 3 2 7" xfId="3276" xr:uid="{00000000-0005-0000-0000-0000CC0C0000}"/>
    <cellStyle name="40% - Accent5 3 2_Display" xfId="3277" xr:uid="{00000000-0005-0000-0000-0000CD0C0000}"/>
    <cellStyle name="40% - Accent5 3 3" xfId="3278" xr:uid="{00000000-0005-0000-0000-0000CE0C0000}"/>
    <cellStyle name="40% - Accent5 3 3 2" xfId="3279" xr:uid="{00000000-0005-0000-0000-0000CF0C0000}"/>
    <cellStyle name="40% - Accent5 3 3 3" xfId="3280" xr:uid="{00000000-0005-0000-0000-0000D00C0000}"/>
    <cellStyle name="40% - Accent5 3 3 4" xfId="3281" xr:uid="{00000000-0005-0000-0000-0000D10C0000}"/>
    <cellStyle name="40% - Accent5 3 4" xfId="3282" xr:uid="{00000000-0005-0000-0000-0000D20C0000}"/>
    <cellStyle name="40% - Accent5 3 4 2" xfId="3283" xr:uid="{00000000-0005-0000-0000-0000D30C0000}"/>
    <cellStyle name="40% - Accent5 3 4 3" xfId="3284" xr:uid="{00000000-0005-0000-0000-0000D40C0000}"/>
    <cellStyle name="40% - Accent5 3 4 4" xfId="3285" xr:uid="{00000000-0005-0000-0000-0000D50C0000}"/>
    <cellStyle name="40% - Accent5 3 5" xfId="3286" xr:uid="{00000000-0005-0000-0000-0000D60C0000}"/>
    <cellStyle name="40% - Accent5 3 5 2" xfId="3287" xr:uid="{00000000-0005-0000-0000-0000D70C0000}"/>
    <cellStyle name="40% - Accent5 3 5 3" xfId="3288" xr:uid="{00000000-0005-0000-0000-0000D80C0000}"/>
    <cellStyle name="40% - Accent5 3 5 4" xfId="3289" xr:uid="{00000000-0005-0000-0000-0000D90C0000}"/>
    <cellStyle name="40% - Accent5 3 6" xfId="3290" xr:uid="{00000000-0005-0000-0000-0000DA0C0000}"/>
    <cellStyle name="40% - Accent5 3 7" xfId="3291" xr:uid="{00000000-0005-0000-0000-0000DB0C0000}"/>
    <cellStyle name="40% - Accent5 3 8" xfId="3292" xr:uid="{00000000-0005-0000-0000-0000DC0C0000}"/>
    <cellStyle name="40% - Accent5 3 9" xfId="3293" xr:uid="{00000000-0005-0000-0000-0000DD0C0000}"/>
    <cellStyle name="40% - Accent5 4" xfId="3294" xr:uid="{00000000-0005-0000-0000-0000DE0C0000}"/>
    <cellStyle name="40% - Accent5 4 2" xfId="3295" xr:uid="{00000000-0005-0000-0000-0000DF0C0000}"/>
    <cellStyle name="40% - Accent5 4_IR Diferido" xfId="3296" xr:uid="{00000000-0005-0000-0000-0000E00C0000}"/>
    <cellStyle name="40% - Accent5 5" xfId="3297" xr:uid="{00000000-0005-0000-0000-0000E10C0000}"/>
    <cellStyle name="40% - Accent5 5 2" xfId="3298" xr:uid="{00000000-0005-0000-0000-0000E20C0000}"/>
    <cellStyle name="40% - Accent5 5_IR Diferido" xfId="3299" xr:uid="{00000000-0005-0000-0000-0000E30C0000}"/>
    <cellStyle name="40% - Accent5 6" xfId="3300" xr:uid="{00000000-0005-0000-0000-0000E40C0000}"/>
    <cellStyle name="40% - Accent5 7" xfId="3301" xr:uid="{00000000-0005-0000-0000-0000E50C0000}"/>
    <cellStyle name="40% - Accent5 8" xfId="3302" xr:uid="{00000000-0005-0000-0000-0000E60C0000}"/>
    <cellStyle name="40% - Accent5 9" xfId="3303" xr:uid="{00000000-0005-0000-0000-0000E70C0000}"/>
    <cellStyle name="40% - Accent6 10" xfId="3304" xr:uid="{00000000-0005-0000-0000-0000E80C0000}"/>
    <cellStyle name="40% - Accent6 11" xfId="3305" xr:uid="{00000000-0005-0000-0000-0000E90C0000}"/>
    <cellStyle name="40% - Accent6 12" xfId="3306" xr:uid="{00000000-0005-0000-0000-0000EA0C0000}"/>
    <cellStyle name="40% - Accent6 13" xfId="3307" xr:uid="{00000000-0005-0000-0000-0000EB0C0000}"/>
    <cellStyle name="40% - Accent6 14" xfId="3308" xr:uid="{00000000-0005-0000-0000-0000EC0C0000}"/>
    <cellStyle name="40% - Accent6 15" xfId="3309" xr:uid="{00000000-0005-0000-0000-0000ED0C0000}"/>
    <cellStyle name="40% - Accent6 16" xfId="3310" xr:uid="{00000000-0005-0000-0000-0000EE0C0000}"/>
    <cellStyle name="40% - Accent6 17" xfId="3311" xr:uid="{00000000-0005-0000-0000-0000EF0C0000}"/>
    <cellStyle name="40% - Accent6 18" xfId="3312" xr:uid="{00000000-0005-0000-0000-0000F00C0000}"/>
    <cellStyle name="40% - Accent6 19" xfId="3313" xr:uid="{00000000-0005-0000-0000-0000F10C0000}"/>
    <cellStyle name="40% - Accent6 2" xfId="3314" xr:uid="{00000000-0005-0000-0000-0000F20C0000}"/>
    <cellStyle name="40% - Accent6 2 10" xfId="3315" xr:uid="{00000000-0005-0000-0000-0000F30C0000}"/>
    <cellStyle name="40% - Accent6 2 11" xfId="3316" xr:uid="{00000000-0005-0000-0000-0000F40C0000}"/>
    <cellStyle name="40% - Accent6 2 11 2" xfId="3317" xr:uid="{00000000-0005-0000-0000-0000F50C0000}"/>
    <cellStyle name="40% - Accent6 2 12" xfId="3318" xr:uid="{00000000-0005-0000-0000-0000F60C0000}"/>
    <cellStyle name="40% - Accent6 2 12 2" xfId="3319" xr:uid="{00000000-0005-0000-0000-0000F70C0000}"/>
    <cellStyle name="40% - Accent6 2 12_COSAN SA - IFRS" xfId="32063" xr:uid="{00000000-0005-0000-0000-00003F7D0000}"/>
    <cellStyle name="40% - Accent6 2 13" xfId="3320" xr:uid="{00000000-0005-0000-0000-0000F80C0000}"/>
    <cellStyle name="40% - Accent6 2 14" xfId="3321" xr:uid="{00000000-0005-0000-0000-0000F90C0000}"/>
    <cellStyle name="40% - Accent6 2 15" xfId="3322" xr:uid="{00000000-0005-0000-0000-0000FA0C0000}"/>
    <cellStyle name="40% - Accent6 2 2" xfId="3323" xr:uid="{00000000-0005-0000-0000-0000FB0C0000}"/>
    <cellStyle name="40% - Accent6 2 2 2" xfId="3324" xr:uid="{00000000-0005-0000-0000-0000FC0C0000}"/>
    <cellStyle name="40% - Accent6 2 2 3" xfId="3325" xr:uid="{00000000-0005-0000-0000-0000FD0C0000}"/>
    <cellStyle name="40% - Accent6 2 2 4" xfId="3326" xr:uid="{00000000-0005-0000-0000-0000FE0C0000}"/>
    <cellStyle name="40% - Accent6 2 2 5" xfId="3327" xr:uid="{00000000-0005-0000-0000-0000FF0C0000}"/>
    <cellStyle name="40% - Accent6 2 2 5 2" xfId="3328" xr:uid="{00000000-0005-0000-0000-0000000D0000}"/>
    <cellStyle name="40% - Accent6 2 2 6" xfId="3329" xr:uid="{00000000-0005-0000-0000-0000010D0000}"/>
    <cellStyle name="40% - Accent6 2 2_IR Diferido" xfId="3330" xr:uid="{00000000-0005-0000-0000-0000020D0000}"/>
    <cellStyle name="40% - Accent6 2 3" xfId="3331" xr:uid="{00000000-0005-0000-0000-0000030D0000}"/>
    <cellStyle name="40% - Accent6 2 3 2" xfId="3332" xr:uid="{00000000-0005-0000-0000-0000040D0000}"/>
    <cellStyle name="40% - Accent6 2 3 3" xfId="3333" xr:uid="{00000000-0005-0000-0000-0000050D0000}"/>
    <cellStyle name="40% - Accent6 2 3 4" xfId="3334" xr:uid="{00000000-0005-0000-0000-0000060D0000}"/>
    <cellStyle name="40% - Accent6 2 3_IR Diferido" xfId="3335" xr:uid="{00000000-0005-0000-0000-0000070D0000}"/>
    <cellStyle name="40% - Accent6 2 4" xfId="3336" xr:uid="{00000000-0005-0000-0000-0000080D0000}"/>
    <cellStyle name="40% - Accent6 2 4 2" xfId="3337" xr:uid="{00000000-0005-0000-0000-0000090D0000}"/>
    <cellStyle name="40% - Accent6 2 4 3" xfId="3338" xr:uid="{00000000-0005-0000-0000-00000A0D0000}"/>
    <cellStyle name="40% - Accent6 2 4 4" xfId="3339" xr:uid="{00000000-0005-0000-0000-00000B0D0000}"/>
    <cellStyle name="40% - Accent6 2 5" xfId="3340" xr:uid="{00000000-0005-0000-0000-00000C0D0000}"/>
    <cellStyle name="40% - Accent6 2 5 2" xfId="3341" xr:uid="{00000000-0005-0000-0000-00000D0D0000}"/>
    <cellStyle name="40% - Accent6 2 5 3" xfId="3342" xr:uid="{00000000-0005-0000-0000-00000E0D0000}"/>
    <cellStyle name="40% - Accent6 2 5 4" xfId="3343" xr:uid="{00000000-0005-0000-0000-00000F0D0000}"/>
    <cellStyle name="40% - Accent6 2 6" xfId="3344" xr:uid="{00000000-0005-0000-0000-0000100D0000}"/>
    <cellStyle name="40% - Accent6 2 7" xfId="3345" xr:uid="{00000000-0005-0000-0000-0000110D0000}"/>
    <cellStyle name="40% - Accent6 2 8" xfId="3346" xr:uid="{00000000-0005-0000-0000-0000120D0000}"/>
    <cellStyle name="40% - Accent6 2 9" xfId="3347" xr:uid="{00000000-0005-0000-0000-0000130D0000}"/>
    <cellStyle name="40% - Accent6 2_13-Endividamento" xfId="3348" xr:uid="{00000000-0005-0000-0000-0000140D0000}"/>
    <cellStyle name="40% - Accent6 20" xfId="3349" xr:uid="{00000000-0005-0000-0000-0000150D0000}"/>
    <cellStyle name="40% - Accent6 20 2" xfId="3350" xr:uid="{00000000-0005-0000-0000-0000160D0000}"/>
    <cellStyle name="40% - Accent6 21" xfId="3351" xr:uid="{00000000-0005-0000-0000-0000170D0000}"/>
    <cellStyle name="40% - Accent6 21 2" xfId="3352" xr:uid="{00000000-0005-0000-0000-0000180D0000}"/>
    <cellStyle name="40% - Accent6 21_COSAN SA - IFRS" xfId="32064" xr:uid="{00000000-0005-0000-0000-0000407D0000}"/>
    <cellStyle name="40% - Accent6 22" xfId="3353" xr:uid="{00000000-0005-0000-0000-0000190D0000}"/>
    <cellStyle name="40% - Accent6 23" xfId="3354" xr:uid="{00000000-0005-0000-0000-00001A0D0000}"/>
    <cellStyle name="40% - Accent6 24" xfId="3355" xr:uid="{00000000-0005-0000-0000-00001B0D0000}"/>
    <cellStyle name="40% - Accent6 25" xfId="3356" xr:uid="{00000000-0005-0000-0000-00001C0D0000}"/>
    <cellStyle name="40% - Accent6 3" xfId="3357" xr:uid="{00000000-0005-0000-0000-00001D0D0000}"/>
    <cellStyle name="40% - Accent6 3 10" xfId="3358" xr:uid="{00000000-0005-0000-0000-00001E0D0000}"/>
    <cellStyle name="40% - Accent6 3 10 2" xfId="3359" xr:uid="{00000000-0005-0000-0000-00001F0D0000}"/>
    <cellStyle name="40% - Accent6 3 11" xfId="3360" xr:uid="{00000000-0005-0000-0000-0000200D0000}"/>
    <cellStyle name="40% - Accent6 3 12" xfId="3361" xr:uid="{00000000-0005-0000-0000-0000210D0000}"/>
    <cellStyle name="40% - Accent6 3 13" xfId="3362" xr:uid="{00000000-0005-0000-0000-0000220D0000}"/>
    <cellStyle name="40% - Accent6 3 14" xfId="3363" xr:uid="{00000000-0005-0000-0000-0000230D0000}"/>
    <cellStyle name="40% - Accent6 3 2" xfId="3364" xr:uid="{00000000-0005-0000-0000-0000240D0000}"/>
    <cellStyle name="40% - Accent6 3 2 2" xfId="3365" xr:uid="{00000000-0005-0000-0000-0000250D0000}"/>
    <cellStyle name="40% - Accent6 3 2 3" xfId="3366" xr:uid="{00000000-0005-0000-0000-0000260D0000}"/>
    <cellStyle name="40% - Accent6 3 2 4" xfId="3367" xr:uid="{00000000-0005-0000-0000-0000270D0000}"/>
    <cellStyle name="40% - Accent6 3 2 5" xfId="3368" xr:uid="{00000000-0005-0000-0000-0000280D0000}"/>
    <cellStyle name="40% - Accent6 3 2 6" xfId="3369" xr:uid="{00000000-0005-0000-0000-0000290D0000}"/>
    <cellStyle name="40% - Accent6 3 2 7" xfId="3370" xr:uid="{00000000-0005-0000-0000-00002A0D0000}"/>
    <cellStyle name="40% - Accent6 3 2_Display" xfId="3371" xr:uid="{00000000-0005-0000-0000-00002B0D0000}"/>
    <cellStyle name="40% - Accent6 3 3" xfId="3372" xr:uid="{00000000-0005-0000-0000-00002C0D0000}"/>
    <cellStyle name="40% - Accent6 3 3 2" xfId="3373" xr:uid="{00000000-0005-0000-0000-00002D0D0000}"/>
    <cellStyle name="40% - Accent6 3 3 3" xfId="3374" xr:uid="{00000000-0005-0000-0000-00002E0D0000}"/>
    <cellStyle name="40% - Accent6 3 3 4" xfId="3375" xr:uid="{00000000-0005-0000-0000-00002F0D0000}"/>
    <cellStyle name="40% - Accent6 3 4" xfId="3376" xr:uid="{00000000-0005-0000-0000-0000300D0000}"/>
    <cellStyle name="40% - Accent6 3 4 2" xfId="3377" xr:uid="{00000000-0005-0000-0000-0000310D0000}"/>
    <cellStyle name="40% - Accent6 3 4 3" xfId="3378" xr:uid="{00000000-0005-0000-0000-0000320D0000}"/>
    <cellStyle name="40% - Accent6 3 4 4" xfId="3379" xr:uid="{00000000-0005-0000-0000-0000330D0000}"/>
    <cellStyle name="40% - Accent6 3 5" xfId="3380" xr:uid="{00000000-0005-0000-0000-0000340D0000}"/>
    <cellStyle name="40% - Accent6 3 5 2" xfId="3381" xr:uid="{00000000-0005-0000-0000-0000350D0000}"/>
    <cellStyle name="40% - Accent6 3 5 3" xfId="3382" xr:uid="{00000000-0005-0000-0000-0000360D0000}"/>
    <cellStyle name="40% - Accent6 3 5 4" xfId="3383" xr:uid="{00000000-0005-0000-0000-0000370D0000}"/>
    <cellStyle name="40% - Accent6 3 6" xfId="3384" xr:uid="{00000000-0005-0000-0000-0000380D0000}"/>
    <cellStyle name="40% - Accent6 3 7" xfId="3385" xr:uid="{00000000-0005-0000-0000-0000390D0000}"/>
    <cellStyle name="40% - Accent6 3 8" xfId="3386" xr:uid="{00000000-0005-0000-0000-00003A0D0000}"/>
    <cellStyle name="40% - Accent6 3 9" xfId="3387" xr:uid="{00000000-0005-0000-0000-00003B0D0000}"/>
    <cellStyle name="40% - Accent6 4" xfId="3388" xr:uid="{00000000-0005-0000-0000-00003C0D0000}"/>
    <cellStyle name="40% - Accent6 4 2" xfId="3389" xr:uid="{00000000-0005-0000-0000-00003D0D0000}"/>
    <cellStyle name="40% - Accent6 4_IR Diferido" xfId="3390" xr:uid="{00000000-0005-0000-0000-00003E0D0000}"/>
    <cellStyle name="40% - Accent6 5" xfId="3391" xr:uid="{00000000-0005-0000-0000-00003F0D0000}"/>
    <cellStyle name="40% - Accent6 5 2" xfId="3392" xr:uid="{00000000-0005-0000-0000-0000400D0000}"/>
    <cellStyle name="40% - Accent6 5_IR Diferido" xfId="3393" xr:uid="{00000000-0005-0000-0000-0000410D0000}"/>
    <cellStyle name="40% - Accent6 6" xfId="3394" xr:uid="{00000000-0005-0000-0000-0000420D0000}"/>
    <cellStyle name="40% - Accent6 7" xfId="3395" xr:uid="{00000000-0005-0000-0000-0000430D0000}"/>
    <cellStyle name="40% - Accent6 8" xfId="3396" xr:uid="{00000000-0005-0000-0000-0000440D0000}"/>
    <cellStyle name="40% - Accent6 9" xfId="3397" xr:uid="{00000000-0005-0000-0000-0000450D0000}"/>
    <cellStyle name="40% - Cor1" xfId="3398" xr:uid="{00000000-0005-0000-0000-0000460D0000}"/>
    <cellStyle name="40% - Cor2" xfId="3399" xr:uid="{00000000-0005-0000-0000-0000470D0000}"/>
    <cellStyle name="40% - Cor3" xfId="3400" xr:uid="{00000000-0005-0000-0000-0000480D0000}"/>
    <cellStyle name="40% - Cor4" xfId="3401" xr:uid="{00000000-0005-0000-0000-0000490D0000}"/>
    <cellStyle name="40% - Cor5" xfId="3402" xr:uid="{00000000-0005-0000-0000-00004A0D0000}"/>
    <cellStyle name="40% - Cor6" xfId="3403" xr:uid="{00000000-0005-0000-0000-00004B0D0000}"/>
    <cellStyle name="40% - Ênfase1" xfId="32065" xr:uid="{00000000-0005-0000-0000-0000417D0000}"/>
    <cellStyle name="40% - Ênfase1 10" xfId="3404" xr:uid="{00000000-0005-0000-0000-00004C0D0000}"/>
    <cellStyle name="40% - Ênfase1 10 2" xfId="3405" xr:uid="{00000000-0005-0000-0000-00004D0D0000}"/>
    <cellStyle name="40% - Ênfase1 10_BP - Raízen Combustíveis" xfId="3406" xr:uid="{00000000-0005-0000-0000-00004E0D0000}"/>
    <cellStyle name="40% - Ênfase1 11" xfId="3407" xr:uid="{00000000-0005-0000-0000-00004F0D0000}"/>
    <cellStyle name="40% - Ênfase1 11 2" xfId="3408" xr:uid="{00000000-0005-0000-0000-0000500D0000}"/>
    <cellStyle name="40% - Ênfase1 11_Maio-2012" xfId="3409" xr:uid="{00000000-0005-0000-0000-0000510D0000}"/>
    <cellStyle name="40% - Ênfase1 12" xfId="3410" xr:uid="{00000000-0005-0000-0000-0000520D0000}"/>
    <cellStyle name="40% - Ênfase1 12 2" xfId="3411" xr:uid="{00000000-0005-0000-0000-0000530D0000}"/>
    <cellStyle name="40% - Ênfase1 12_Maio-2012" xfId="3412" xr:uid="{00000000-0005-0000-0000-0000540D0000}"/>
    <cellStyle name="40% - Ênfase1 13" xfId="3413" xr:uid="{00000000-0005-0000-0000-0000550D0000}"/>
    <cellStyle name="40% - Ênfase1 13 2" xfId="3414" xr:uid="{00000000-0005-0000-0000-0000560D0000}"/>
    <cellStyle name="40% - Ênfase1 13_Maio-2012" xfId="3415" xr:uid="{00000000-0005-0000-0000-0000570D0000}"/>
    <cellStyle name="40% - Ênfase1 14" xfId="3416" xr:uid="{00000000-0005-0000-0000-0000580D0000}"/>
    <cellStyle name="40% - Ênfase1 14 2" xfId="3417" xr:uid="{00000000-0005-0000-0000-0000590D0000}"/>
    <cellStyle name="40% - Ênfase1 14_Maio-2012" xfId="3418" xr:uid="{00000000-0005-0000-0000-00005A0D0000}"/>
    <cellStyle name="40% - Ênfase1 15" xfId="3419" xr:uid="{00000000-0005-0000-0000-00005B0D0000}"/>
    <cellStyle name="40% - Ênfase1 15 2" xfId="3420" xr:uid="{00000000-0005-0000-0000-00005C0D0000}"/>
    <cellStyle name="40% - Ênfase1 15_Maio-2012" xfId="3421" xr:uid="{00000000-0005-0000-0000-00005D0D0000}"/>
    <cellStyle name="40% - Ênfase1 16" xfId="3422" xr:uid="{00000000-0005-0000-0000-00005E0D0000}"/>
    <cellStyle name="40% - Ênfase1 16 2" xfId="3423" xr:uid="{00000000-0005-0000-0000-00005F0D0000}"/>
    <cellStyle name="40% - Ênfase1 16_Maio-2012" xfId="3424" xr:uid="{00000000-0005-0000-0000-0000600D0000}"/>
    <cellStyle name="40% - Ênfase1 17" xfId="3425" xr:uid="{00000000-0005-0000-0000-0000610D0000}"/>
    <cellStyle name="40% - Ênfase1 17 2" xfId="3426" xr:uid="{00000000-0005-0000-0000-0000620D0000}"/>
    <cellStyle name="40% - Ênfase1 17_Maio-2012" xfId="3427" xr:uid="{00000000-0005-0000-0000-0000630D0000}"/>
    <cellStyle name="40% - Ênfase1 18" xfId="3428" xr:uid="{00000000-0005-0000-0000-0000640D0000}"/>
    <cellStyle name="40% - Ênfase1 18 2" xfId="3429" xr:uid="{00000000-0005-0000-0000-0000650D0000}"/>
    <cellStyle name="40% - Ênfase1 18_Maio-2012" xfId="3430" xr:uid="{00000000-0005-0000-0000-0000660D0000}"/>
    <cellStyle name="40% - Ênfase1 19" xfId="3431" xr:uid="{00000000-0005-0000-0000-0000670D0000}"/>
    <cellStyle name="40% - Ênfase1 19 2" xfId="3432" xr:uid="{00000000-0005-0000-0000-0000680D0000}"/>
    <cellStyle name="40% - Ênfase1 19_Maio-2012" xfId="3433" xr:uid="{00000000-0005-0000-0000-0000690D0000}"/>
    <cellStyle name="40% - Ênfase1 2" xfId="3434" xr:uid="{00000000-0005-0000-0000-00006A0D0000}"/>
    <cellStyle name="40% - Ênfase1 2 10" xfId="3435" xr:uid="{00000000-0005-0000-0000-00006B0D0000}"/>
    <cellStyle name="40% - Ênfase1 2 11" xfId="3436" xr:uid="{00000000-0005-0000-0000-00006C0D0000}"/>
    <cellStyle name="40% - Ênfase1 2 2" xfId="3437" xr:uid="{00000000-0005-0000-0000-00006D0D0000}"/>
    <cellStyle name="40% - Ênfase1 2 2 2" xfId="3438" xr:uid="{00000000-0005-0000-0000-00006E0D0000}"/>
    <cellStyle name="40% - Ênfase1 2 2 2 2" xfId="3439" xr:uid="{00000000-0005-0000-0000-00006F0D0000}"/>
    <cellStyle name="40% - Ênfase1 2 2 2 3" xfId="3440" xr:uid="{00000000-0005-0000-0000-0000700D0000}"/>
    <cellStyle name="40% - Ênfase1 2 2 2 4" xfId="3441" xr:uid="{00000000-0005-0000-0000-0000710D0000}"/>
    <cellStyle name="40% - Ênfase1 2 2 3" xfId="3442" xr:uid="{00000000-0005-0000-0000-0000720D0000}"/>
    <cellStyle name="40% - Ênfase1 2 2 3 2" xfId="3443" xr:uid="{00000000-0005-0000-0000-0000730D0000}"/>
    <cellStyle name="40% - Ênfase1 2 2 4" xfId="3444" xr:uid="{00000000-0005-0000-0000-0000740D0000}"/>
    <cellStyle name="40% - Ênfase1 2 2 4 2" xfId="3445" xr:uid="{00000000-0005-0000-0000-0000750D0000}"/>
    <cellStyle name="40% - Ênfase1 2 2 4_COSAN SA - IFRS" xfId="32066" xr:uid="{00000000-0005-0000-0000-0000427D0000}"/>
    <cellStyle name="40% - Ênfase1 2 2 5" xfId="3446" xr:uid="{00000000-0005-0000-0000-0000760D0000}"/>
    <cellStyle name="40% - Ênfase1 2 2 6" xfId="3447" xr:uid="{00000000-0005-0000-0000-0000770D0000}"/>
    <cellStyle name="40% - Ênfase1 2 2 7" xfId="3448" xr:uid="{00000000-0005-0000-0000-0000780D0000}"/>
    <cellStyle name="40% - Ênfase1 2 2_13-Endividamento" xfId="3449" xr:uid="{00000000-0005-0000-0000-0000790D0000}"/>
    <cellStyle name="40% - Ênfase1 2 3" xfId="3450" xr:uid="{00000000-0005-0000-0000-00007A0D0000}"/>
    <cellStyle name="40% - Ênfase1 2 3 2" xfId="3451" xr:uid="{00000000-0005-0000-0000-00007B0D0000}"/>
    <cellStyle name="40% - Ênfase1 2 3 3" xfId="3452" xr:uid="{00000000-0005-0000-0000-00007C0D0000}"/>
    <cellStyle name="40% - Ênfase1 2 3 4" xfId="3453" xr:uid="{00000000-0005-0000-0000-00007D0D0000}"/>
    <cellStyle name="40% - Ênfase1 2 4" xfId="3454" xr:uid="{00000000-0005-0000-0000-00007E0D0000}"/>
    <cellStyle name="40% - Ênfase1 2 4 2" xfId="3455" xr:uid="{00000000-0005-0000-0000-00007F0D0000}"/>
    <cellStyle name="40% - Ênfase1 2 4 3" xfId="3456" xr:uid="{00000000-0005-0000-0000-0000800D0000}"/>
    <cellStyle name="40% - Ênfase1 2 4 4" xfId="3457" xr:uid="{00000000-0005-0000-0000-0000810D0000}"/>
    <cellStyle name="40% - Ênfase1 2 5" xfId="3458" xr:uid="{00000000-0005-0000-0000-0000820D0000}"/>
    <cellStyle name="40% - Ênfase1 2 5 2" xfId="3459" xr:uid="{00000000-0005-0000-0000-0000830D0000}"/>
    <cellStyle name="40% - Ênfase1 2 5 3" xfId="3460" xr:uid="{00000000-0005-0000-0000-0000840D0000}"/>
    <cellStyle name="40% - Ênfase1 2 5 4" xfId="3461" xr:uid="{00000000-0005-0000-0000-0000850D0000}"/>
    <cellStyle name="40% - Ênfase1 2 6" xfId="3462" xr:uid="{00000000-0005-0000-0000-0000860D0000}"/>
    <cellStyle name="40% - Ênfase1 2 6 2" xfId="3463" xr:uid="{00000000-0005-0000-0000-0000870D0000}"/>
    <cellStyle name="40% - Ênfase1 2 6 3" xfId="3464" xr:uid="{00000000-0005-0000-0000-0000880D0000}"/>
    <cellStyle name="40% - Ênfase1 2 7" xfId="3465" xr:uid="{00000000-0005-0000-0000-0000890D0000}"/>
    <cellStyle name="40% - Ênfase1 2 7 2" xfId="3466" xr:uid="{00000000-0005-0000-0000-00008A0D0000}"/>
    <cellStyle name="40% - Ênfase1 2 8" xfId="3467" xr:uid="{00000000-0005-0000-0000-00008B0D0000}"/>
    <cellStyle name="40% - Ênfase1 2 8 2" xfId="3468" xr:uid="{00000000-0005-0000-0000-00008C0D0000}"/>
    <cellStyle name="40% - Ênfase1 2 8_COSAN SA - IFRS" xfId="32067" xr:uid="{00000000-0005-0000-0000-0000437D0000}"/>
    <cellStyle name="40% - Ênfase1 2 9" xfId="3469" xr:uid="{00000000-0005-0000-0000-00008D0D0000}"/>
    <cellStyle name="40% - Ênfase1 2_1.1 - Apuração IRPJ_CSLL - 2100 - 2012_MAI_V1" xfId="3470" xr:uid="{00000000-0005-0000-0000-00008E0D0000}"/>
    <cellStyle name="40% - Ênfase1 20" xfId="3471" xr:uid="{00000000-0005-0000-0000-00008F0D0000}"/>
    <cellStyle name="40% - Ênfase1 20 2" xfId="3472" xr:uid="{00000000-0005-0000-0000-0000900D0000}"/>
    <cellStyle name="40% - Ênfase1 20_Maio-2012" xfId="3473" xr:uid="{00000000-0005-0000-0000-0000910D0000}"/>
    <cellStyle name="40% - Ênfase1 21" xfId="3474" xr:uid="{00000000-0005-0000-0000-0000920D0000}"/>
    <cellStyle name="40% - Ênfase1 21 2" xfId="3475" xr:uid="{00000000-0005-0000-0000-0000930D0000}"/>
    <cellStyle name="40% - Ênfase1 21_Maio-2012" xfId="3476" xr:uid="{00000000-0005-0000-0000-0000940D0000}"/>
    <cellStyle name="40% - Ênfase1 22" xfId="3477" xr:uid="{00000000-0005-0000-0000-0000950D0000}"/>
    <cellStyle name="40% - Ênfase1 22 2" xfId="3478" xr:uid="{00000000-0005-0000-0000-0000960D0000}"/>
    <cellStyle name="40% - Ênfase1 22_Maio-2012" xfId="3479" xr:uid="{00000000-0005-0000-0000-0000970D0000}"/>
    <cellStyle name="40% - Ênfase1 23" xfId="3480" xr:uid="{00000000-0005-0000-0000-0000980D0000}"/>
    <cellStyle name="40% - Ênfase1 23 2" xfId="3481" xr:uid="{00000000-0005-0000-0000-0000990D0000}"/>
    <cellStyle name="40% - Ênfase1 23_Maio-2012" xfId="3482" xr:uid="{00000000-0005-0000-0000-00009A0D0000}"/>
    <cellStyle name="40% - Ênfase1 24" xfId="3483" xr:uid="{00000000-0005-0000-0000-00009B0D0000}"/>
    <cellStyle name="40% - Ênfase1 24 2" xfId="3484" xr:uid="{00000000-0005-0000-0000-00009C0D0000}"/>
    <cellStyle name="40% - Ênfase1 24_Maio-2012" xfId="3485" xr:uid="{00000000-0005-0000-0000-00009D0D0000}"/>
    <cellStyle name="40% - Ênfase1 25" xfId="3486" xr:uid="{00000000-0005-0000-0000-00009E0D0000}"/>
    <cellStyle name="40% - Ênfase1 25 2" xfId="3487" xr:uid="{00000000-0005-0000-0000-00009F0D0000}"/>
    <cellStyle name="40% - Ênfase1 25_Maio-2012" xfId="3488" xr:uid="{00000000-0005-0000-0000-0000A00D0000}"/>
    <cellStyle name="40% - Ênfase1 26" xfId="3489" xr:uid="{00000000-0005-0000-0000-0000A10D0000}"/>
    <cellStyle name="40% - Ênfase1 26 2" xfId="3490" xr:uid="{00000000-0005-0000-0000-0000A20D0000}"/>
    <cellStyle name="40% - Ênfase1 26_Maio-2012" xfId="3491" xr:uid="{00000000-0005-0000-0000-0000A30D0000}"/>
    <cellStyle name="40% - Ênfase1 27" xfId="3492" xr:uid="{00000000-0005-0000-0000-0000A40D0000}"/>
    <cellStyle name="40% - Ênfase1 27 2" xfId="3493" xr:uid="{00000000-0005-0000-0000-0000A50D0000}"/>
    <cellStyle name="40% - Ênfase1 27_Maio-2012" xfId="3494" xr:uid="{00000000-0005-0000-0000-0000A60D0000}"/>
    <cellStyle name="40% - Ênfase1 28" xfId="3495" xr:uid="{00000000-0005-0000-0000-0000A70D0000}"/>
    <cellStyle name="40% - Ênfase1 28 2" xfId="3496" xr:uid="{00000000-0005-0000-0000-0000A80D0000}"/>
    <cellStyle name="40% - Ênfase1 28_Maio-2012" xfId="3497" xr:uid="{00000000-0005-0000-0000-0000A90D0000}"/>
    <cellStyle name="40% - Ênfase1 29" xfId="3498" xr:uid="{00000000-0005-0000-0000-0000AA0D0000}"/>
    <cellStyle name="40% - Ênfase1 29 2" xfId="3499" xr:uid="{00000000-0005-0000-0000-0000AB0D0000}"/>
    <cellStyle name="40% - Ênfase1 29_Maio-2012" xfId="3500" xr:uid="{00000000-0005-0000-0000-0000AC0D0000}"/>
    <cellStyle name="40% - Ênfase1 3" xfId="3501" xr:uid="{00000000-0005-0000-0000-0000AD0D0000}"/>
    <cellStyle name="40% - Ênfase1 3 2" xfId="3502" xr:uid="{00000000-0005-0000-0000-0000AE0D0000}"/>
    <cellStyle name="40% - Ênfase1 3 2 2" xfId="3503" xr:uid="{00000000-0005-0000-0000-0000AF0D0000}"/>
    <cellStyle name="40% - Ênfase1 3 2 2 2" xfId="3504" xr:uid="{00000000-0005-0000-0000-0000B00D0000}"/>
    <cellStyle name="40% - Ênfase1 3 2 2 3" xfId="3505" xr:uid="{00000000-0005-0000-0000-0000B10D0000}"/>
    <cellStyle name="40% - Ênfase1 3 2 2 4" xfId="3506" xr:uid="{00000000-0005-0000-0000-0000B20D0000}"/>
    <cellStyle name="40% - Ênfase1 3 2 3" xfId="3507" xr:uid="{00000000-0005-0000-0000-0000B30D0000}"/>
    <cellStyle name="40% - Ênfase1 3 2 3 2" xfId="3508" xr:uid="{00000000-0005-0000-0000-0000B40D0000}"/>
    <cellStyle name="40% - Ênfase1 3 2 4" xfId="3509" xr:uid="{00000000-0005-0000-0000-0000B50D0000}"/>
    <cellStyle name="40% - Ênfase1 3 2 4 2" xfId="3510" xr:uid="{00000000-0005-0000-0000-0000B60D0000}"/>
    <cellStyle name="40% - Ênfase1 3 2 4_COSAN SA - IFRS" xfId="32068" xr:uid="{00000000-0005-0000-0000-0000447D0000}"/>
    <cellStyle name="40% - Ênfase1 3 2 5" xfId="3511" xr:uid="{00000000-0005-0000-0000-0000B70D0000}"/>
    <cellStyle name="40% - Ênfase1 3 2 6" xfId="3512" xr:uid="{00000000-0005-0000-0000-0000B80D0000}"/>
    <cellStyle name="40% - Ênfase1 3 2 7" xfId="3513" xr:uid="{00000000-0005-0000-0000-0000B90D0000}"/>
    <cellStyle name="40% - Ênfase1 3 2_13-Endividamento" xfId="3514" xr:uid="{00000000-0005-0000-0000-0000BA0D0000}"/>
    <cellStyle name="40% - Ênfase1 3 3" xfId="3515" xr:uid="{00000000-0005-0000-0000-0000BB0D0000}"/>
    <cellStyle name="40% - Ênfase1 3 3 2" xfId="3516" xr:uid="{00000000-0005-0000-0000-0000BC0D0000}"/>
    <cellStyle name="40% - Ênfase1 3 3 3" xfId="3517" xr:uid="{00000000-0005-0000-0000-0000BD0D0000}"/>
    <cellStyle name="40% - Ênfase1 3 3 4" xfId="3518" xr:uid="{00000000-0005-0000-0000-0000BE0D0000}"/>
    <cellStyle name="40% - Ênfase1 3 4" xfId="3519" xr:uid="{00000000-0005-0000-0000-0000BF0D0000}"/>
    <cellStyle name="40% - Ênfase1 3 4 2" xfId="3520" xr:uid="{00000000-0005-0000-0000-0000C00D0000}"/>
    <cellStyle name="40% - Ênfase1 3 5" xfId="3521" xr:uid="{00000000-0005-0000-0000-0000C10D0000}"/>
    <cellStyle name="40% - Ênfase1 3 5 2" xfId="3522" xr:uid="{00000000-0005-0000-0000-0000C20D0000}"/>
    <cellStyle name="40% - Ênfase1 3 5_COSAN SA - IFRS" xfId="32069" xr:uid="{00000000-0005-0000-0000-0000457D0000}"/>
    <cellStyle name="40% - Ênfase1 3 6" xfId="3523" xr:uid="{00000000-0005-0000-0000-0000C30D0000}"/>
    <cellStyle name="40% - Ênfase1 3 7" xfId="3524" xr:uid="{00000000-0005-0000-0000-0000C40D0000}"/>
    <cellStyle name="40% - Ênfase1 3 8" xfId="3525" xr:uid="{00000000-0005-0000-0000-0000C50D0000}"/>
    <cellStyle name="40% - Ênfase1 3_1.1 - Apuração IRPJ_CSLL - 2100 - 2012_MAI_V1" xfId="3526" xr:uid="{00000000-0005-0000-0000-0000C60D0000}"/>
    <cellStyle name="40% - Ênfase1 30" xfId="3527" xr:uid="{00000000-0005-0000-0000-0000C70D0000}"/>
    <cellStyle name="40% - Ênfase1 30 2" xfId="3528" xr:uid="{00000000-0005-0000-0000-0000C80D0000}"/>
    <cellStyle name="40% - Ênfase1 30_Maio-2012" xfId="3529" xr:uid="{00000000-0005-0000-0000-0000C90D0000}"/>
    <cellStyle name="40% - Ênfase1 31" xfId="3530" xr:uid="{00000000-0005-0000-0000-0000CA0D0000}"/>
    <cellStyle name="40% - Ênfase1 31 2" xfId="3531" xr:uid="{00000000-0005-0000-0000-0000CB0D0000}"/>
    <cellStyle name="40% - Ênfase1 32" xfId="3532" xr:uid="{00000000-0005-0000-0000-0000CC0D0000}"/>
    <cellStyle name="40% - Ênfase1 33" xfId="3533" xr:uid="{00000000-0005-0000-0000-0000CD0D0000}"/>
    <cellStyle name="40% - Ênfase1 33 2" xfId="3534" xr:uid="{00000000-0005-0000-0000-0000CE0D0000}"/>
    <cellStyle name="40% - Ênfase1 33 3" xfId="3535" xr:uid="{00000000-0005-0000-0000-0000CF0D0000}"/>
    <cellStyle name="40% - Ênfase1 33 4" xfId="3536" xr:uid="{00000000-0005-0000-0000-0000D00D0000}"/>
    <cellStyle name="40% - Ênfase1 34" xfId="3537" xr:uid="{00000000-0005-0000-0000-0000D10D0000}"/>
    <cellStyle name="40% - Ênfase1 34 2" xfId="3538" xr:uid="{00000000-0005-0000-0000-0000D20D0000}"/>
    <cellStyle name="40% - Ênfase1 35" xfId="3539" xr:uid="{00000000-0005-0000-0000-0000D30D0000}"/>
    <cellStyle name="40% - Ênfase1 35 2" xfId="3540" xr:uid="{00000000-0005-0000-0000-0000D40D0000}"/>
    <cellStyle name="40% - Ênfase1 36" xfId="3541" xr:uid="{00000000-0005-0000-0000-0000D50D0000}"/>
    <cellStyle name="40% - Ênfase1 36 2" xfId="3542" xr:uid="{00000000-0005-0000-0000-0000D60D0000}"/>
    <cellStyle name="40% - Ênfase1 37" xfId="3543" xr:uid="{00000000-0005-0000-0000-0000D70D0000}"/>
    <cellStyle name="40% - Ênfase1 37 2" xfId="3544" xr:uid="{00000000-0005-0000-0000-0000D80D0000}"/>
    <cellStyle name="40% - Ênfase1 38" xfId="3545" xr:uid="{00000000-0005-0000-0000-0000D90D0000}"/>
    <cellStyle name="40% - Ênfase1 38 2" xfId="3546" xr:uid="{00000000-0005-0000-0000-0000DA0D0000}"/>
    <cellStyle name="40% - Ênfase1 39" xfId="3547" xr:uid="{00000000-0005-0000-0000-0000DB0D0000}"/>
    <cellStyle name="40% - Ênfase1 39 2" xfId="3548" xr:uid="{00000000-0005-0000-0000-0000DC0D0000}"/>
    <cellStyle name="40% - Ênfase1 4" xfId="3549" xr:uid="{00000000-0005-0000-0000-0000DD0D0000}"/>
    <cellStyle name="40% - Ênfase1 4 2" xfId="3550" xr:uid="{00000000-0005-0000-0000-0000DE0D0000}"/>
    <cellStyle name="40% - Ênfase1 4 2 2" xfId="3551" xr:uid="{00000000-0005-0000-0000-0000DF0D0000}"/>
    <cellStyle name="40% - Ênfase1 4 2 2 2" xfId="3552" xr:uid="{00000000-0005-0000-0000-0000E00D0000}"/>
    <cellStyle name="40% - Ênfase1 4 2 2 3" xfId="3553" xr:uid="{00000000-0005-0000-0000-0000E10D0000}"/>
    <cellStyle name="40% - Ênfase1 4 2 2 4" xfId="3554" xr:uid="{00000000-0005-0000-0000-0000E20D0000}"/>
    <cellStyle name="40% - Ênfase1 4 2 3" xfId="3555" xr:uid="{00000000-0005-0000-0000-0000E30D0000}"/>
    <cellStyle name="40% - Ênfase1 4 2 3 2" xfId="3556" xr:uid="{00000000-0005-0000-0000-0000E40D0000}"/>
    <cellStyle name="40% - Ênfase1 4 2 4" xfId="3557" xr:uid="{00000000-0005-0000-0000-0000E50D0000}"/>
    <cellStyle name="40% - Ênfase1 4 2 4 2" xfId="3558" xr:uid="{00000000-0005-0000-0000-0000E60D0000}"/>
    <cellStyle name="40% - Ênfase1 4 2 4_COSAN SA - IFRS" xfId="32070" xr:uid="{00000000-0005-0000-0000-0000467D0000}"/>
    <cellStyle name="40% - Ênfase1 4 2 5" xfId="3559" xr:uid="{00000000-0005-0000-0000-0000E70D0000}"/>
    <cellStyle name="40% - Ênfase1 4 2 6" xfId="3560" xr:uid="{00000000-0005-0000-0000-0000E80D0000}"/>
    <cellStyle name="40% - Ênfase1 4 2 7" xfId="3561" xr:uid="{00000000-0005-0000-0000-0000E90D0000}"/>
    <cellStyle name="40% - Ênfase1 4 2_13-Endividamento" xfId="3562" xr:uid="{00000000-0005-0000-0000-0000EA0D0000}"/>
    <cellStyle name="40% - Ênfase1 4 3" xfId="3563" xr:uid="{00000000-0005-0000-0000-0000EB0D0000}"/>
    <cellStyle name="40% - Ênfase1 4 3 2" xfId="3564" xr:uid="{00000000-0005-0000-0000-0000EC0D0000}"/>
    <cellStyle name="40% - Ênfase1 4 3 3" xfId="3565" xr:uid="{00000000-0005-0000-0000-0000ED0D0000}"/>
    <cellStyle name="40% - Ênfase1 4 3 4" xfId="3566" xr:uid="{00000000-0005-0000-0000-0000EE0D0000}"/>
    <cellStyle name="40% - Ênfase1 4 4" xfId="3567" xr:uid="{00000000-0005-0000-0000-0000EF0D0000}"/>
    <cellStyle name="40% - Ênfase1 4 4 2" xfId="3568" xr:uid="{00000000-0005-0000-0000-0000F00D0000}"/>
    <cellStyle name="40% - Ênfase1 4 5" xfId="3569" xr:uid="{00000000-0005-0000-0000-0000F10D0000}"/>
    <cellStyle name="40% - Ênfase1 4 5 2" xfId="3570" xr:uid="{00000000-0005-0000-0000-0000F20D0000}"/>
    <cellStyle name="40% - Ênfase1 4 5_COSAN SA - IFRS" xfId="32071" xr:uid="{00000000-0005-0000-0000-0000477D0000}"/>
    <cellStyle name="40% - Ênfase1 4 6" xfId="3571" xr:uid="{00000000-0005-0000-0000-0000F30D0000}"/>
    <cellStyle name="40% - Ênfase1 4 7" xfId="3572" xr:uid="{00000000-0005-0000-0000-0000F40D0000}"/>
    <cellStyle name="40% - Ênfase1 4 8" xfId="3573" xr:uid="{00000000-0005-0000-0000-0000F50D0000}"/>
    <cellStyle name="40% - Ênfase1 4_1.1 - Apuração IRPJ_CSLL - 2100 - 2012_MAI_V1" xfId="3574" xr:uid="{00000000-0005-0000-0000-0000F60D0000}"/>
    <cellStyle name="40% - Ênfase1 40" xfId="3575" xr:uid="{00000000-0005-0000-0000-0000F70D0000}"/>
    <cellStyle name="40% - Ênfase1 40 2" xfId="3576" xr:uid="{00000000-0005-0000-0000-0000F80D0000}"/>
    <cellStyle name="40% - Ênfase1 41" xfId="3577" xr:uid="{00000000-0005-0000-0000-0000F90D0000}"/>
    <cellStyle name="40% - Ênfase1 42" xfId="3578" xr:uid="{00000000-0005-0000-0000-0000FA0D0000}"/>
    <cellStyle name="40% - Ênfase1 43" xfId="3579" xr:uid="{00000000-0005-0000-0000-0000FB0D0000}"/>
    <cellStyle name="40% - Ênfase1 44" xfId="3580" xr:uid="{00000000-0005-0000-0000-0000FC0D0000}"/>
    <cellStyle name="40% - Ênfase1 5" xfId="3581" xr:uid="{00000000-0005-0000-0000-0000FD0D0000}"/>
    <cellStyle name="40% - Ênfase1 5 2" xfId="3582" xr:uid="{00000000-0005-0000-0000-0000FE0D0000}"/>
    <cellStyle name="40% - Ênfase1 5 2 2" xfId="3583" xr:uid="{00000000-0005-0000-0000-0000FF0D0000}"/>
    <cellStyle name="40% - Ênfase1 5 2 2 2" xfId="3584" xr:uid="{00000000-0005-0000-0000-0000000E0000}"/>
    <cellStyle name="40% - Ênfase1 5 2 2 3" xfId="3585" xr:uid="{00000000-0005-0000-0000-0000010E0000}"/>
    <cellStyle name="40% - Ênfase1 5 2 2 4" xfId="3586" xr:uid="{00000000-0005-0000-0000-0000020E0000}"/>
    <cellStyle name="40% - Ênfase1 5 2 3" xfId="3587" xr:uid="{00000000-0005-0000-0000-0000030E0000}"/>
    <cellStyle name="40% - Ênfase1 5 2 3 2" xfId="3588" xr:uid="{00000000-0005-0000-0000-0000040E0000}"/>
    <cellStyle name="40% - Ênfase1 5 2 4" xfId="3589" xr:uid="{00000000-0005-0000-0000-0000050E0000}"/>
    <cellStyle name="40% - Ênfase1 5 2 4 2" xfId="3590" xr:uid="{00000000-0005-0000-0000-0000060E0000}"/>
    <cellStyle name="40% - Ênfase1 5 2 4_COSAN SA - IFRS" xfId="32072" xr:uid="{00000000-0005-0000-0000-0000487D0000}"/>
    <cellStyle name="40% - Ênfase1 5 2 5" xfId="3591" xr:uid="{00000000-0005-0000-0000-0000070E0000}"/>
    <cellStyle name="40% - Ênfase1 5 2 6" xfId="3592" xr:uid="{00000000-0005-0000-0000-0000080E0000}"/>
    <cellStyle name="40% - Ênfase1 5 2 7" xfId="3593" xr:uid="{00000000-0005-0000-0000-0000090E0000}"/>
    <cellStyle name="40% - Ênfase1 5 2_13-Endividamento" xfId="3594" xr:uid="{00000000-0005-0000-0000-00000A0E0000}"/>
    <cellStyle name="40% - Ênfase1 5 3" xfId="3595" xr:uid="{00000000-0005-0000-0000-00000B0E0000}"/>
    <cellStyle name="40% - Ênfase1 5 3 2" xfId="3596" xr:uid="{00000000-0005-0000-0000-00000C0E0000}"/>
    <cellStyle name="40% - Ênfase1 5 3 3" xfId="3597" xr:uid="{00000000-0005-0000-0000-00000D0E0000}"/>
    <cellStyle name="40% - Ênfase1 5 3 4" xfId="3598" xr:uid="{00000000-0005-0000-0000-00000E0E0000}"/>
    <cellStyle name="40% - Ênfase1 5 4" xfId="3599" xr:uid="{00000000-0005-0000-0000-00000F0E0000}"/>
    <cellStyle name="40% - Ênfase1 5 4 2" xfId="3600" xr:uid="{00000000-0005-0000-0000-0000100E0000}"/>
    <cellStyle name="40% - Ênfase1 5 5" xfId="3601" xr:uid="{00000000-0005-0000-0000-0000110E0000}"/>
    <cellStyle name="40% - Ênfase1 5 5 2" xfId="3602" xr:uid="{00000000-0005-0000-0000-0000120E0000}"/>
    <cellStyle name="40% - Ênfase1 5 5_COSAN SA - IFRS" xfId="32073" xr:uid="{00000000-0005-0000-0000-0000497D0000}"/>
    <cellStyle name="40% - Ênfase1 5 6" xfId="3603" xr:uid="{00000000-0005-0000-0000-0000130E0000}"/>
    <cellStyle name="40% - Ênfase1 5 7" xfId="3604" xr:uid="{00000000-0005-0000-0000-0000140E0000}"/>
    <cellStyle name="40% - Ênfase1 5 8" xfId="3605" xr:uid="{00000000-0005-0000-0000-0000150E0000}"/>
    <cellStyle name="40% - Ênfase1 5_1.1 - Apuração IRPJ_CSLL - 2100 - 2012_MAI_V1" xfId="3606" xr:uid="{00000000-0005-0000-0000-0000160E0000}"/>
    <cellStyle name="40% - Ênfase1 6" xfId="3607" xr:uid="{00000000-0005-0000-0000-0000170E0000}"/>
    <cellStyle name="40% - Ênfase1 6 2" xfId="3608" xr:uid="{00000000-0005-0000-0000-0000180E0000}"/>
    <cellStyle name="40% - Ênfase1 6 2 2" xfId="3609" xr:uid="{00000000-0005-0000-0000-0000190E0000}"/>
    <cellStyle name="40% - Ênfase1 6 2 2 2" xfId="3610" xr:uid="{00000000-0005-0000-0000-00001A0E0000}"/>
    <cellStyle name="40% - Ênfase1 6 2 2 3" xfId="3611" xr:uid="{00000000-0005-0000-0000-00001B0E0000}"/>
    <cellStyle name="40% - Ênfase1 6 2 2 4" xfId="3612" xr:uid="{00000000-0005-0000-0000-00001C0E0000}"/>
    <cellStyle name="40% - Ênfase1 6 2 3" xfId="3613" xr:uid="{00000000-0005-0000-0000-00001D0E0000}"/>
    <cellStyle name="40% - Ênfase1 6 2 3 2" xfId="3614" xr:uid="{00000000-0005-0000-0000-00001E0E0000}"/>
    <cellStyle name="40% - Ênfase1 6 2 4" xfId="3615" xr:uid="{00000000-0005-0000-0000-00001F0E0000}"/>
    <cellStyle name="40% - Ênfase1 6 2 4 2" xfId="3616" xr:uid="{00000000-0005-0000-0000-0000200E0000}"/>
    <cellStyle name="40% - Ênfase1 6 2 4_COSAN SA - IFRS" xfId="32074" xr:uid="{00000000-0005-0000-0000-00004A7D0000}"/>
    <cellStyle name="40% - Ênfase1 6 2 5" xfId="3617" xr:uid="{00000000-0005-0000-0000-0000210E0000}"/>
    <cellStyle name="40% - Ênfase1 6 2 6" xfId="3618" xr:uid="{00000000-0005-0000-0000-0000220E0000}"/>
    <cellStyle name="40% - Ênfase1 6 2 7" xfId="3619" xr:uid="{00000000-0005-0000-0000-0000230E0000}"/>
    <cellStyle name="40% - Ênfase1 6 2_13-Endividamento" xfId="3620" xr:uid="{00000000-0005-0000-0000-0000240E0000}"/>
    <cellStyle name="40% - Ênfase1 6 3" xfId="3621" xr:uid="{00000000-0005-0000-0000-0000250E0000}"/>
    <cellStyle name="40% - Ênfase1 6 3 2" xfId="3622" xr:uid="{00000000-0005-0000-0000-0000260E0000}"/>
    <cellStyle name="40% - Ênfase1 6 3 3" xfId="3623" xr:uid="{00000000-0005-0000-0000-0000270E0000}"/>
    <cellStyle name="40% - Ênfase1 6 3 4" xfId="3624" xr:uid="{00000000-0005-0000-0000-0000280E0000}"/>
    <cellStyle name="40% - Ênfase1 6 4" xfId="3625" xr:uid="{00000000-0005-0000-0000-0000290E0000}"/>
    <cellStyle name="40% - Ênfase1 6 4 2" xfId="3626" xr:uid="{00000000-0005-0000-0000-00002A0E0000}"/>
    <cellStyle name="40% - Ênfase1 6 5" xfId="3627" xr:uid="{00000000-0005-0000-0000-00002B0E0000}"/>
    <cellStyle name="40% - Ênfase1 6 5 2" xfId="3628" xr:uid="{00000000-0005-0000-0000-00002C0E0000}"/>
    <cellStyle name="40% - Ênfase1 6 5_COSAN SA - IFRS" xfId="32075" xr:uid="{00000000-0005-0000-0000-00004B7D0000}"/>
    <cellStyle name="40% - Ênfase1 6 6" xfId="3629" xr:uid="{00000000-0005-0000-0000-00002D0E0000}"/>
    <cellStyle name="40% - Ênfase1 6 7" xfId="3630" xr:uid="{00000000-0005-0000-0000-00002E0E0000}"/>
    <cellStyle name="40% - Ênfase1 6 8" xfId="3631" xr:uid="{00000000-0005-0000-0000-00002F0E0000}"/>
    <cellStyle name="40% - Ênfase1 6_1.1 - Apuração IRPJ_CSLL - 2100 - 2012_MAI_V1" xfId="3632" xr:uid="{00000000-0005-0000-0000-0000300E0000}"/>
    <cellStyle name="40% - Ênfase1 7" xfId="3633" xr:uid="{00000000-0005-0000-0000-0000310E0000}"/>
    <cellStyle name="40% - Ênfase1 7 2" xfId="3634" xr:uid="{00000000-0005-0000-0000-0000320E0000}"/>
    <cellStyle name="40% - Ênfase1 7 2 2" xfId="3635" xr:uid="{00000000-0005-0000-0000-0000330E0000}"/>
    <cellStyle name="40% - Ênfase1 7 2 3" xfId="3636" xr:uid="{00000000-0005-0000-0000-0000340E0000}"/>
    <cellStyle name="40% - Ênfase1 7 2 4" xfId="3637" xr:uid="{00000000-0005-0000-0000-0000350E0000}"/>
    <cellStyle name="40% - Ênfase1 7 2 5" xfId="3638" xr:uid="{00000000-0005-0000-0000-0000360E0000}"/>
    <cellStyle name="40% - Ênfase1 7 2 6" xfId="3639" xr:uid="{00000000-0005-0000-0000-0000370E0000}"/>
    <cellStyle name="40% - Ênfase1 7 3" xfId="3640" xr:uid="{00000000-0005-0000-0000-0000380E0000}"/>
    <cellStyle name="40% - Ênfase1 7 3 2" xfId="3641" xr:uid="{00000000-0005-0000-0000-0000390E0000}"/>
    <cellStyle name="40% - Ênfase1 7 4" xfId="3642" xr:uid="{00000000-0005-0000-0000-00003A0E0000}"/>
    <cellStyle name="40% - Ênfase1 7 4 2" xfId="3643" xr:uid="{00000000-0005-0000-0000-00003B0E0000}"/>
    <cellStyle name="40% - Ênfase1 7 4_COSAN SA - IFRS" xfId="32076" xr:uid="{00000000-0005-0000-0000-00004C7D0000}"/>
    <cellStyle name="40% - Ênfase1 7 5" xfId="3644" xr:uid="{00000000-0005-0000-0000-00003C0E0000}"/>
    <cellStyle name="40% - Ênfase1 7 6" xfId="3645" xr:uid="{00000000-0005-0000-0000-00003D0E0000}"/>
    <cellStyle name="40% - Ênfase1 7 7" xfId="3646" xr:uid="{00000000-0005-0000-0000-00003E0E0000}"/>
    <cellStyle name="40% - Ênfase1 7_13-Endividamento" xfId="3647" xr:uid="{00000000-0005-0000-0000-00003F0E0000}"/>
    <cellStyle name="40% - Ênfase1 8" xfId="3648" xr:uid="{00000000-0005-0000-0000-0000400E0000}"/>
    <cellStyle name="40% - Ênfase1 8 2" xfId="3649" xr:uid="{00000000-0005-0000-0000-0000410E0000}"/>
    <cellStyle name="40% - Ênfase1 8 2 2" xfId="3650" xr:uid="{00000000-0005-0000-0000-0000420E0000}"/>
    <cellStyle name="40% - Ênfase1 8 2 3" xfId="3651" xr:uid="{00000000-0005-0000-0000-0000430E0000}"/>
    <cellStyle name="40% - Ênfase1 8 3" xfId="3652" xr:uid="{00000000-0005-0000-0000-0000440E0000}"/>
    <cellStyle name="40% - Ênfase1 8 4" xfId="3653" xr:uid="{00000000-0005-0000-0000-0000450E0000}"/>
    <cellStyle name="40% - Ênfase1 8_BP - Raízen Combustíveis" xfId="3654" xr:uid="{00000000-0005-0000-0000-0000460E0000}"/>
    <cellStyle name="40% - Ênfase1 9" xfId="3655" xr:uid="{00000000-0005-0000-0000-0000470E0000}"/>
    <cellStyle name="40% - Ênfase1 9 2" xfId="3656" xr:uid="{00000000-0005-0000-0000-0000480E0000}"/>
    <cellStyle name="40% - Ênfase1 9 2 2" xfId="3657" xr:uid="{00000000-0005-0000-0000-0000490E0000}"/>
    <cellStyle name="40% - Ênfase1 9 2 3" xfId="3658" xr:uid="{00000000-0005-0000-0000-00004A0E0000}"/>
    <cellStyle name="40% - Ênfase1 9 2 4" xfId="3659" xr:uid="{00000000-0005-0000-0000-00004B0E0000}"/>
    <cellStyle name="40% - Ênfase1 9 2_Display" xfId="3660" xr:uid="{00000000-0005-0000-0000-00004C0E0000}"/>
    <cellStyle name="40% - Ênfase1 9 3" xfId="3661" xr:uid="{00000000-0005-0000-0000-00004D0E0000}"/>
    <cellStyle name="40% - Ênfase1 9 4" xfId="3662" xr:uid="{00000000-0005-0000-0000-00004E0E0000}"/>
    <cellStyle name="40% - Ênfase1 9 5" xfId="3663" xr:uid="{00000000-0005-0000-0000-00004F0E0000}"/>
    <cellStyle name="40% - Ênfase1 9_BP - Raízen Combustíveis" xfId="3664" xr:uid="{00000000-0005-0000-0000-0000500E0000}"/>
    <cellStyle name="40% - Ênfase2" xfId="32077" xr:uid="{00000000-0005-0000-0000-00004D7D0000}"/>
    <cellStyle name="40% - Ênfase2 10" xfId="3665" xr:uid="{00000000-0005-0000-0000-0000510E0000}"/>
    <cellStyle name="40% - Ênfase2 10 2" xfId="3666" xr:uid="{00000000-0005-0000-0000-0000520E0000}"/>
    <cellStyle name="40% - Ênfase2 10_BP - Raízen Combustíveis" xfId="3667" xr:uid="{00000000-0005-0000-0000-0000530E0000}"/>
    <cellStyle name="40% - Ênfase2 11" xfId="3668" xr:uid="{00000000-0005-0000-0000-0000540E0000}"/>
    <cellStyle name="40% - Ênfase2 11 2" xfId="3669" xr:uid="{00000000-0005-0000-0000-0000550E0000}"/>
    <cellStyle name="40% - Ênfase2 11_Maio-2012" xfId="3670" xr:uid="{00000000-0005-0000-0000-0000560E0000}"/>
    <cellStyle name="40% - Ênfase2 12" xfId="3671" xr:uid="{00000000-0005-0000-0000-0000570E0000}"/>
    <cellStyle name="40% - Ênfase2 12 2" xfId="3672" xr:uid="{00000000-0005-0000-0000-0000580E0000}"/>
    <cellStyle name="40% - Ênfase2 12_Maio-2012" xfId="3673" xr:uid="{00000000-0005-0000-0000-0000590E0000}"/>
    <cellStyle name="40% - Ênfase2 13" xfId="3674" xr:uid="{00000000-0005-0000-0000-00005A0E0000}"/>
    <cellStyle name="40% - Ênfase2 13 2" xfId="3675" xr:uid="{00000000-0005-0000-0000-00005B0E0000}"/>
    <cellStyle name="40% - Ênfase2 13_Maio-2012" xfId="3676" xr:uid="{00000000-0005-0000-0000-00005C0E0000}"/>
    <cellStyle name="40% - Ênfase2 14" xfId="3677" xr:uid="{00000000-0005-0000-0000-00005D0E0000}"/>
    <cellStyle name="40% - Ênfase2 14 2" xfId="3678" xr:uid="{00000000-0005-0000-0000-00005E0E0000}"/>
    <cellStyle name="40% - Ênfase2 14_Maio-2012" xfId="3679" xr:uid="{00000000-0005-0000-0000-00005F0E0000}"/>
    <cellStyle name="40% - Ênfase2 15" xfId="3680" xr:uid="{00000000-0005-0000-0000-0000600E0000}"/>
    <cellStyle name="40% - Ênfase2 15 2" xfId="3681" xr:uid="{00000000-0005-0000-0000-0000610E0000}"/>
    <cellStyle name="40% - Ênfase2 15_Maio-2012" xfId="3682" xr:uid="{00000000-0005-0000-0000-0000620E0000}"/>
    <cellStyle name="40% - Ênfase2 16" xfId="3683" xr:uid="{00000000-0005-0000-0000-0000630E0000}"/>
    <cellStyle name="40% - Ênfase2 16 2" xfId="3684" xr:uid="{00000000-0005-0000-0000-0000640E0000}"/>
    <cellStyle name="40% - Ênfase2 16_Maio-2012" xfId="3685" xr:uid="{00000000-0005-0000-0000-0000650E0000}"/>
    <cellStyle name="40% - Ênfase2 17" xfId="3686" xr:uid="{00000000-0005-0000-0000-0000660E0000}"/>
    <cellStyle name="40% - Ênfase2 17 2" xfId="3687" xr:uid="{00000000-0005-0000-0000-0000670E0000}"/>
    <cellStyle name="40% - Ênfase2 17_Maio-2012" xfId="3688" xr:uid="{00000000-0005-0000-0000-0000680E0000}"/>
    <cellStyle name="40% - Ênfase2 18" xfId="3689" xr:uid="{00000000-0005-0000-0000-0000690E0000}"/>
    <cellStyle name="40% - Ênfase2 18 2" xfId="3690" xr:uid="{00000000-0005-0000-0000-00006A0E0000}"/>
    <cellStyle name="40% - Ênfase2 18_Maio-2012" xfId="3691" xr:uid="{00000000-0005-0000-0000-00006B0E0000}"/>
    <cellStyle name="40% - Ênfase2 19" xfId="3692" xr:uid="{00000000-0005-0000-0000-00006C0E0000}"/>
    <cellStyle name="40% - Ênfase2 19 2" xfId="3693" xr:uid="{00000000-0005-0000-0000-00006D0E0000}"/>
    <cellStyle name="40% - Ênfase2 19_Maio-2012" xfId="3694" xr:uid="{00000000-0005-0000-0000-00006E0E0000}"/>
    <cellStyle name="40% - Ênfase2 2" xfId="3695" xr:uid="{00000000-0005-0000-0000-00006F0E0000}"/>
    <cellStyle name="40% - Ênfase2 2 10" xfId="3696" xr:uid="{00000000-0005-0000-0000-0000700E0000}"/>
    <cellStyle name="40% - Ênfase2 2 11" xfId="3697" xr:uid="{00000000-0005-0000-0000-0000710E0000}"/>
    <cellStyle name="40% - Ênfase2 2 2" xfId="3698" xr:uid="{00000000-0005-0000-0000-0000720E0000}"/>
    <cellStyle name="40% - Ênfase2 2 2 2" xfId="3699" xr:uid="{00000000-0005-0000-0000-0000730E0000}"/>
    <cellStyle name="40% - Ênfase2 2 2 2 2" xfId="3700" xr:uid="{00000000-0005-0000-0000-0000740E0000}"/>
    <cellStyle name="40% - Ênfase2 2 2 2 3" xfId="3701" xr:uid="{00000000-0005-0000-0000-0000750E0000}"/>
    <cellStyle name="40% - Ênfase2 2 2 2 4" xfId="3702" xr:uid="{00000000-0005-0000-0000-0000760E0000}"/>
    <cellStyle name="40% - Ênfase2 2 2 3" xfId="3703" xr:uid="{00000000-0005-0000-0000-0000770E0000}"/>
    <cellStyle name="40% - Ênfase2 2 2 3 2" xfId="3704" xr:uid="{00000000-0005-0000-0000-0000780E0000}"/>
    <cellStyle name="40% - Ênfase2 2 2 4" xfId="3705" xr:uid="{00000000-0005-0000-0000-0000790E0000}"/>
    <cellStyle name="40% - Ênfase2 2 2 4 2" xfId="3706" xr:uid="{00000000-0005-0000-0000-00007A0E0000}"/>
    <cellStyle name="40% - Ênfase2 2 2 4_COSAN SA - IFRS" xfId="32078" xr:uid="{00000000-0005-0000-0000-00004E7D0000}"/>
    <cellStyle name="40% - Ênfase2 2 2 5" xfId="3707" xr:uid="{00000000-0005-0000-0000-00007B0E0000}"/>
    <cellStyle name="40% - Ênfase2 2 2 6" xfId="3708" xr:uid="{00000000-0005-0000-0000-00007C0E0000}"/>
    <cellStyle name="40% - Ênfase2 2 2 7" xfId="3709" xr:uid="{00000000-0005-0000-0000-00007D0E0000}"/>
    <cellStyle name="40% - Ênfase2 2 2_13-Endividamento" xfId="3710" xr:uid="{00000000-0005-0000-0000-00007E0E0000}"/>
    <cellStyle name="40% - Ênfase2 2 3" xfId="3711" xr:uid="{00000000-0005-0000-0000-00007F0E0000}"/>
    <cellStyle name="40% - Ênfase2 2 3 2" xfId="3712" xr:uid="{00000000-0005-0000-0000-0000800E0000}"/>
    <cellStyle name="40% - Ênfase2 2 3 3" xfId="3713" xr:uid="{00000000-0005-0000-0000-0000810E0000}"/>
    <cellStyle name="40% - Ênfase2 2 3 4" xfId="3714" xr:uid="{00000000-0005-0000-0000-0000820E0000}"/>
    <cellStyle name="40% - Ênfase2 2 4" xfId="3715" xr:uid="{00000000-0005-0000-0000-0000830E0000}"/>
    <cellStyle name="40% - Ênfase2 2 4 2" xfId="3716" xr:uid="{00000000-0005-0000-0000-0000840E0000}"/>
    <cellStyle name="40% - Ênfase2 2 4 3" xfId="3717" xr:uid="{00000000-0005-0000-0000-0000850E0000}"/>
    <cellStyle name="40% - Ênfase2 2 4 4" xfId="3718" xr:uid="{00000000-0005-0000-0000-0000860E0000}"/>
    <cellStyle name="40% - Ênfase2 2 5" xfId="3719" xr:uid="{00000000-0005-0000-0000-0000870E0000}"/>
    <cellStyle name="40% - Ênfase2 2 5 2" xfId="3720" xr:uid="{00000000-0005-0000-0000-0000880E0000}"/>
    <cellStyle name="40% - Ênfase2 2 5 3" xfId="3721" xr:uid="{00000000-0005-0000-0000-0000890E0000}"/>
    <cellStyle name="40% - Ênfase2 2 5 4" xfId="3722" xr:uid="{00000000-0005-0000-0000-00008A0E0000}"/>
    <cellStyle name="40% - Ênfase2 2 6" xfId="3723" xr:uid="{00000000-0005-0000-0000-00008B0E0000}"/>
    <cellStyle name="40% - Ênfase2 2 6 2" xfId="3724" xr:uid="{00000000-0005-0000-0000-00008C0E0000}"/>
    <cellStyle name="40% - Ênfase2 2 6 3" xfId="3725" xr:uid="{00000000-0005-0000-0000-00008D0E0000}"/>
    <cellStyle name="40% - Ênfase2 2 7" xfId="3726" xr:uid="{00000000-0005-0000-0000-00008E0E0000}"/>
    <cellStyle name="40% - Ênfase2 2 7 2" xfId="3727" xr:uid="{00000000-0005-0000-0000-00008F0E0000}"/>
    <cellStyle name="40% - Ênfase2 2 8" xfId="3728" xr:uid="{00000000-0005-0000-0000-0000900E0000}"/>
    <cellStyle name="40% - Ênfase2 2 8 2" xfId="3729" xr:uid="{00000000-0005-0000-0000-0000910E0000}"/>
    <cellStyle name="40% - Ênfase2 2 8_COSAN SA - IFRS" xfId="32079" xr:uid="{00000000-0005-0000-0000-00004F7D0000}"/>
    <cellStyle name="40% - Ênfase2 2 9" xfId="3730" xr:uid="{00000000-0005-0000-0000-0000920E0000}"/>
    <cellStyle name="40% - Ênfase2 2_1.1 - Apuração IRPJ_CSLL - 2100 - 2012_MAI_V1" xfId="3731" xr:uid="{00000000-0005-0000-0000-0000930E0000}"/>
    <cellStyle name="40% - Ênfase2 20" xfId="3732" xr:uid="{00000000-0005-0000-0000-0000940E0000}"/>
    <cellStyle name="40% - Ênfase2 20 2" xfId="3733" xr:uid="{00000000-0005-0000-0000-0000950E0000}"/>
    <cellStyle name="40% - Ênfase2 20_Maio-2012" xfId="3734" xr:uid="{00000000-0005-0000-0000-0000960E0000}"/>
    <cellStyle name="40% - Ênfase2 21" xfId="3735" xr:uid="{00000000-0005-0000-0000-0000970E0000}"/>
    <cellStyle name="40% - Ênfase2 21 2" xfId="3736" xr:uid="{00000000-0005-0000-0000-0000980E0000}"/>
    <cellStyle name="40% - Ênfase2 21_Maio-2012" xfId="3737" xr:uid="{00000000-0005-0000-0000-0000990E0000}"/>
    <cellStyle name="40% - Ênfase2 22" xfId="3738" xr:uid="{00000000-0005-0000-0000-00009A0E0000}"/>
    <cellStyle name="40% - Ênfase2 22 2" xfId="3739" xr:uid="{00000000-0005-0000-0000-00009B0E0000}"/>
    <cellStyle name="40% - Ênfase2 22_Maio-2012" xfId="3740" xr:uid="{00000000-0005-0000-0000-00009C0E0000}"/>
    <cellStyle name="40% - Ênfase2 23" xfId="3741" xr:uid="{00000000-0005-0000-0000-00009D0E0000}"/>
    <cellStyle name="40% - Ênfase2 23 2" xfId="3742" xr:uid="{00000000-0005-0000-0000-00009E0E0000}"/>
    <cellStyle name="40% - Ênfase2 23_Maio-2012" xfId="3743" xr:uid="{00000000-0005-0000-0000-00009F0E0000}"/>
    <cellStyle name="40% - Ênfase2 24" xfId="3744" xr:uid="{00000000-0005-0000-0000-0000A00E0000}"/>
    <cellStyle name="40% - Ênfase2 24 2" xfId="3745" xr:uid="{00000000-0005-0000-0000-0000A10E0000}"/>
    <cellStyle name="40% - Ênfase2 24_Maio-2012" xfId="3746" xr:uid="{00000000-0005-0000-0000-0000A20E0000}"/>
    <cellStyle name="40% - Ênfase2 25" xfId="3747" xr:uid="{00000000-0005-0000-0000-0000A30E0000}"/>
    <cellStyle name="40% - Ênfase2 25 2" xfId="3748" xr:uid="{00000000-0005-0000-0000-0000A40E0000}"/>
    <cellStyle name="40% - Ênfase2 25_Maio-2012" xfId="3749" xr:uid="{00000000-0005-0000-0000-0000A50E0000}"/>
    <cellStyle name="40% - Ênfase2 26" xfId="3750" xr:uid="{00000000-0005-0000-0000-0000A60E0000}"/>
    <cellStyle name="40% - Ênfase2 26 2" xfId="3751" xr:uid="{00000000-0005-0000-0000-0000A70E0000}"/>
    <cellStyle name="40% - Ênfase2 26_Maio-2012" xfId="3752" xr:uid="{00000000-0005-0000-0000-0000A80E0000}"/>
    <cellStyle name="40% - Ênfase2 27" xfId="3753" xr:uid="{00000000-0005-0000-0000-0000A90E0000}"/>
    <cellStyle name="40% - Ênfase2 27 2" xfId="3754" xr:uid="{00000000-0005-0000-0000-0000AA0E0000}"/>
    <cellStyle name="40% - Ênfase2 27_Maio-2012" xfId="3755" xr:uid="{00000000-0005-0000-0000-0000AB0E0000}"/>
    <cellStyle name="40% - Ênfase2 28" xfId="3756" xr:uid="{00000000-0005-0000-0000-0000AC0E0000}"/>
    <cellStyle name="40% - Ênfase2 28 2" xfId="3757" xr:uid="{00000000-0005-0000-0000-0000AD0E0000}"/>
    <cellStyle name="40% - Ênfase2 28_Maio-2012" xfId="3758" xr:uid="{00000000-0005-0000-0000-0000AE0E0000}"/>
    <cellStyle name="40% - Ênfase2 29" xfId="3759" xr:uid="{00000000-0005-0000-0000-0000AF0E0000}"/>
    <cellStyle name="40% - Ênfase2 29 2" xfId="3760" xr:uid="{00000000-0005-0000-0000-0000B00E0000}"/>
    <cellStyle name="40% - Ênfase2 29_Maio-2012" xfId="3761" xr:uid="{00000000-0005-0000-0000-0000B10E0000}"/>
    <cellStyle name="40% - Ênfase2 3" xfId="3762" xr:uid="{00000000-0005-0000-0000-0000B20E0000}"/>
    <cellStyle name="40% - Ênfase2 3 2" xfId="3763" xr:uid="{00000000-0005-0000-0000-0000B30E0000}"/>
    <cellStyle name="40% - Ênfase2 3 2 2" xfId="3764" xr:uid="{00000000-0005-0000-0000-0000B40E0000}"/>
    <cellStyle name="40% - Ênfase2 3 2 2 2" xfId="3765" xr:uid="{00000000-0005-0000-0000-0000B50E0000}"/>
    <cellStyle name="40% - Ênfase2 3 2 2 3" xfId="3766" xr:uid="{00000000-0005-0000-0000-0000B60E0000}"/>
    <cellStyle name="40% - Ênfase2 3 2 2 4" xfId="3767" xr:uid="{00000000-0005-0000-0000-0000B70E0000}"/>
    <cellStyle name="40% - Ênfase2 3 2 3" xfId="3768" xr:uid="{00000000-0005-0000-0000-0000B80E0000}"/>
    <cellStyle name="40% - Ênfase2 3 2 3 2" xfId="3769" xr:uid="{00000000-0005-0000-0000-0000B90E0000}"/>
    <cellStyle name="40% - Ênfase2 3 2 4" xfId="3770" xr:uid="{00000000-0005-0000-0000-0000BA0E0000}"/>
    <cellStyle name="40% - Ênfase2 3 2 4 2" xfId="3771" xr:uid="{00000000-0005-0000-0000-0000BB0E0000}"/>
    <cellStyle name="40% - Ênfase2 3 2 4_COSAN SA - IFRS" xfId="32080" xr:uid="{00000000-0005-0000-0000-0000507D0000}"/>
    <cellStyle name="40% - Ênfase2 3 2 5" xfId="3772" xr:uid="{00000000-0005-0000-0000-0000BC0E0000}"/>
    <cellStyle name="40% - Ênfase2 3 2 6" xfId="3773" xr:uid="{00000000-0005-0000-0000-0000BD0E0000}"/>
    <cellStyle name="40% - Ênfase2 3 2 7" xfId="3774" xr:uid="{00000000-0005-0000-0000-0000BE0E0000}"/>
    <cellStyle name="40% - Ênfase2 3 2_13-Endividamento" xfId="3775" xr:uid="{00000000-0005-0000-0000-0000BF0E0000}"/>
    <cellStyle name="40% - Ênfase2 3 3" xfId="3776" xr:uid="{00000000-0005-0000-0000-0000C00E0000}"/>
    <cellStyle name="40% - Ênfase2 3 3 2" xfId="3777" xr:uid="{00000000-0005-0000-0000-0000C10E0000}"/>
    <cellStyle name="40% - Ênfase2 3 3 3" xfId="3778" xr:uid="{00000000-0005-0000-0000-0000C20E0000}"/>
    <cellStyle name="40% - Ênfase2 3 3 4" xfId="3779" xr:uid="{00000000-0005-0000-0000-0000C30E0000}"/>
    <cellStyle name="40% - Ênfase2 3 4" xfId="3780" xr:uid="{00000000-0005-0000-0000-0000C40E0000}"/>
    <cellStyle name="40% - Ênfase2 3 4 2" xfId="3781" xr:uid="{00000000-0005-0000-0000-0000C50E0000}"/>
    <cellStyle name="40% - Ênfase2 3 5" xfId="3782" xr:uid="{00000000-0005-0000-0000-0000C60E0000}"/>
    <cellStyle name="40% - Ênfase2 3 5 2" xfId="3783" xr:uid="{00000000-0005-0000-0000-0000C70E0000}"/>
    <cellStyle name="40% - Ênfase2 3 5_COSAN SA - IFRS" xfId="32081" xr:uid="{00000000-0005-0000-0000-0000517D0000}"/>
    <cellStyle name="40% - Ênfase2 3 6" xfId="3784" xr:uid="{00000000-0005-0000-0000-0000C80E0000}"/>
    <cellStyle name="40% - Ênfase2 3 7" xfId="3785" xr:uid="{00000000-0005-0000-0000-0000C90E0000}"/>
    <cellStyle name="40% - Ênfase2 3 8" xfId="3786" xr:uid="{00000000-0005-0000-0000-0000CA0E0000}"/>
    <cellStyle name="40% - Ênfase2 3_1.1 - Apuração IRPJ_CSLL - 2100 - 2012_MAI_V1" xfId="3787" xr:uid="{00000000-0005-0000-0000-0000CB0E0000}"/>
    <cellStyle name="40% - Ênfase2 30" xfId="3788" xr:uid="{00000000-0005-0000-0000-0000CC0E0000}"/>
    <cellStyle name="40% - Ênfase2 30 2" xfId="3789" xr:uid="{00000000-0005-0000-0000-0000CD0E0000}"/>
    <cellStyle name="40% - Ênfase2 30_Maio-2012" xfId="3790" xr:uid="{00000000-0005-0000-0000-0000CE0E0000}"/>
    <cellStyle name="40% - Ênfase2 31" xfId="3791" xr:uid="{00000000-0005-0000-0000-0000CF0E0000}"/>
    <cellStyle name="40% - Ênfase2 31 2" xfId="3792" xr:uid="{00000000-0005-0000-0000-0000D00E0000}"/>
    <cellStyle name="40% - Ênfase2 32" xfId="3793" xr:uid="{00000000-0005-0000-0000-0000D10E0000}"/>
    <cellStyle name="40% - Ênfase2 33" xfId="3794" xr:uid="{00000000-0005-0000-0000-0000D20E0000}"/>
    <cellStyle name="40% - Ênfase2 33 2" xfId="3795" xr:uid="{00000000-0005-0000-0000-0000D30E0000}"/>
    <cellStyle name="40% - Ênfase2 33 3" xfId="3796" xr:uid="{00000000-0005-0000-0000-0000D40E0000}"/>
    <cellStyle name="40% - Ênfase2 33 4" xfId="3797" xr:uid="{00000000-0005-0000-0000-0000D50E0000}"/>
    <cellStyle name="40% - Ênfase2 34" xfId="3798" xr:uid="{00000000-0005-0000-0000-0000D60E0000}"/>
    <cellStyle name="40% - Ênfase2 34 2" xfId="3799" xr:uid="{00000000-0005-0000-0000-0000D70E0000}"/>
    <cellStyle name="40% - Ênfase2 35" xfId="3800" xr:uid="{00000000-0005-0000-0000-0000D80E0000}"/>
    <cellStyle name="40% - Ênfase2 35 2" xfId="3801" xr:uid="{00000000-0005-0000-0000-0000D90E0000}"/>
    <cellStyle name="40% - Ênfase2 36" xfId="3802" xr:uid="{00000000-0005-0000-0000-0000DA0E0000}"/>
    <cellStyle name="40% - Ênfase2 36 2" xfId="3803" xr:uid="{00000000-0005-0000-0000-0000DB0E0000}"/>
    <cellStyle name="40% - Ênfase2 37" xfId="3804" xr:uid="{00000000-0005-0000-0000-0000DC0E0000}"/>
    <cellStyle name="40% - Ênfase2 37 2" xfId="3805" xr:uid="{00000000-0005-0000-0000-0000DD0E0000}"/>
    <cellStyle name="40% - Ênfase2 38" xfId="3806" xr:uid="{00000000-0005-0000-0000-0000DE0E0000}"/>
    <cellStyle name="40% - Ênfase2 38 2" xfId="3807" xr:uid="{00000000-0005-0000-0000-0000DF0E0000}"/>
    <cellStyle name="40% - Ênfase2 39" xfId="3808" xr:uid="{00000000-0005-0000-0000-0000E00E0000}"/>
    <cellStyle name="40% - Ênfase2 39 2" xfId="3809" xr:uid="{00000000-0005-0000-0000-0000E10E0000}"/>
    <cellStyle name="40% - Ênfase2 4" xfId="3810" xr:uid="{00000000-0005-0000-0000-0000E20E0000}"/>
    <cellStyle name="40% - Ênfase2 4 2" xfId="3811" xr:uid="{00000000-0005-0000-0000-0000E30E0000}"/>
    <cellStyle name="40% - Ênfase2 4 2 2" xfId="3812" xr:uid="{00000000-0005-0000-0000-0000E40E0000}"/>
    <cellStyle name="40% - Ênfase2 4 2 2 2" xfId="3813" xr:uid="{00000000-0005-0000-0000-0000E50E0000}"/>
    <cellStyle name="40% - Ênfase2 4 2 2 3" xfId="3814" xr:uid="{00000000-0005-0000-0000-0000E60E0000}"/>
    <cellStyle name="40% - Ênfase2 4 2 2 4" xfId="3815" xr:uid="{00000000-0005-0000-0000-0000E70E0000}"/>
    <cellStyle name="40% - Ênfase2 4 2 3" xfId="3816" xr:uid="{00000000-0005-0000-0000-0000E80E0000}"/>
    <cellStyle name="40% - Ênfase2 4 2 3 2" xfId="3817" xr:uid="{00000000-0005-0000-0000-0000E90E0000}"/>
    <cellStyle name="40% - Ênfase2 4 2 4" xfId="3818" xr:uid="{00000000-0005-0000-0000-0000EA0E0000}"/>
    <cellStyle name="40% - Ênfase2 4 2 4 2" xfId="3819" xr:uid="{00000000-0005-0000-0000-0000EB0E0000}"/>
    <cellStyle name="40% - Ênfase2 4 2 4_COSAN SA - IFRS" xfId="32082" xr:uid="{00000000-0005-0000-0000-0000527D0000}"/>
    <cellStyle name="40% - Ênfase2 4 2 5" xfId="3820" xr:uid="{00000000-0005-0000-0000-0000EC0E0000}"/>
    <cellStyle name="40% - Ênfase2 4 2 6" xfId="3821" xr:uid="{00000000-0005-0000-0000-0000ED0E0000}"/>
    <cellStyle name="40% - Ênfase2 4 2 7" xfId="3822" xr:uid="{00000000-0005-0000-0000-0000EE0E0000}"/>
    <cellStyle name="40% - Ênfase2 4 2_13-Endividamento" xfId="3823" xr:uid="{00000000-0005-0000-0000-0000EF0E0000}"/>
    <cellStyle name="40% - Ênfase2 4 3" xfId="3824" xr:uid="{00000000-0005-0000-0000-0000F00E0000}"/>
    <cellStyle name="40% - Ênfase2 4 3 2" xfId="3825" xr:uid="{00000000-0005-0000-0000-0000F10E0000}"/>
    <cellStyle name="40% - Ênfase2 4 3 3" xfId="3826" xr:uid="{00000000-0005-0000-0000-0000F20E0000}"/>
    <cellStyle name="40% - Ênfase2 4 3 4" xfId="3827" xr:uid="{00000000-0005-0000-0000-0000F30E0000}"/>
    <cellStyle name="40% - Ênfase2 4 4" xfId="3828" xr:uid="{00000000-0005-0000-0000-0000F40E0000}"/>
    <cellStyle name="40% - Ênfase2 4 4 2" xfId="3829" xr:uid="{00000000-0005-0000-0000-0000F50E0000}"/>
    <cellStyle name="40% - Ênfase2 4 5" xfId="3830" xr:uid="{00000000-0005-0000-0000-0000F60E0000}"/>
    <cellStyle name="40% - Ênfase2 4 5 2" xfId="3831" xr:uid="{00000000-0005-0000-0000-0000F70E0000}"/>
    <cellStyle name="40% - Ênfase2 4 5_COSAN SA - IFRS" xfId="32083" xr:uid="{00000000-0005-0000-0000-0000537D0000}"/>
    <cellStyle name="40% - Ênfase2 4 6" xfId="3832" xr:uid="{00000000-0005-0000-0000-0000F80E0000}"/>
    <cellStyle name="40% - Ênfase2 4 7" xfId="3833" xr:uid="{00000000-0005-0000-0000-0000F90E0000}"/>
    <cellStyle name="40% - Ênfase2 4 8" xfId="3834" xr:uid="{00000000-0005-0000-0000-0000FA0E0000}"/>
    <cellStyle name="40% - Ênfase2 4_1.1 - Apuração IRPJ_CSLL - 2100 - 2012_MAI_V1" xfId="3835" xr:uid="{00000000-0005-0000-0000-0000FB0E0000}"/>
    <cellStyle name="40% - Ênfase2 40" xfId="3836" xr:uid="{00000000-0005-0000-0000-0000FC0E0000}"/>
    <cellStyle name="40% - Ênfase2 40 2" xfId="3837" xr:uid="{00000000-0005-0000-0000-0000FD0E0000}"/>
    <cellStyle name="40% - Ênfase2 41" xfId="3838" xr:uid="{00000000-0005-0000-0000-0000FE0E0000}"/>
    <cellStyle name="40% - Ênfase2 42" xfId="3839" xr:uid="{00000000-0005-0000-0000-0000FF0E0000}"/>
    <cellStyle name="40% - Ênfase2 43" xfId="3840" xr:uid="{00000000-0005-0000-0000-0000000F0000}"/>
    <cellStyle name="40% - Ênfase2 44" xfId="3841" xr:uid="{00000000-0005-0000-0000-0000010F0000}"/>
    <cellStyle name="40% - Ênfase2 5" xfId="3842" xr:uid="{00000000-0005-0000-0000-0000020F0000}"/>
    <cellStyle name="40% - Ênfase2 5 2" xfId="3843" xr:uid="{00000000-0005-0000-0000-0000030F0000}"/>
    <cellStyle name="40% - Ênfase2 5 2 2" xfId="3844" xr:uid="{00000000-0005-0000-0000-0000040F0000}"/>
    <cellStyle name="40% - Ênfase2 5 2 2 2" xfId="3845" xr:uid="{00000000-0005-0000-0000-0000050F0000}"/>
    <cellStyle name="40% - Ênfase2 5 2 2 3" xfId="3846" xr:uid="{00000000-0005-0000-0000-0000060F0000}"/>
    <cellStyle name="40% - Ênfase2 5 2 2 4" xfId="3847" xr:uid="{00000000-0005-0000-0000-0000070F0000}"/>
    <cellStyle name="40% - Ênfase2 5 2 3" xfId="3848" xr:uid="{00000000-0005-0000-0000-0000080F0000}"/>
    <cellStyle name="40% - Ênfase2 5 2 3 2" xfId="3849" xr:uid="{00000000-0005-0000-0000-0000090F0000}"/>
    <cellStyle name="40% - Ênfase2 5 2 4" xfId="3850" xr:uid="{00000000-0005-0000-0000-00000A0F0000}"/>
    <cellStyle name="40% - Ênfase2 5 2 4 2" xfId="3851" xr:uid="{00000000-0005-0000-0000-00000B0F0000}"/>
    <cellStyle name="40% - Ênfase2 5 2 4_COSAN SA - IFRS" xfId="32084" xr:uid="{00000000-0005-0000-0000-0000547D0000}"/>
    <cellStyle name="40% - Ênfase2 5 2 5" xfId="3852" xr:uid="{00000000-0005-0000-0000-00000C0F0000}"/>
    <cellStyle name="40% - Ênfase2 5 2 6" xfId="3853" xr:uid="{00000000-0005-0000-0000-00000D0F0000}"/>
    <cellStyle name="40% - Ênfase2 5 2 7" xfId="3854" xr:uid="{00000000-0005-0000-0000-00000E0F0000}"/>
    <cellStyle name="40% - Ênfase2 5 2_13-Endividamento" xfId="3855" xr:uid="{00000000-0005-0000-0000-00000F0F0000}"/>
    <cellStyle name="40% - Ênfase2 5 3" xfId="3856" xr:uid="{00000000-0005-0000-0000-0000100F0000}"/>
    <cellStyle name="40% - Ênfase2 5 3 2" xfId="3857" xr:uid="{00000000-0005-0000-0000-0000110F0000}"/>
    <cellStyle name="40% - Ênfase2 5 3 3" xfId="3858" xr:uid="{00000000-0005-0000-0000-0000120F0000}"/>
    <cellStyle name="40% - Ênfase2 5 3 4" xfId="3859" xr:uid="{00000000-0005-0000-0000-0000130F0000}"/>
    <cellStyle name="40% - Ênfase2 5 4" xfId="3860" xr:uid="{00000000-0005-0000-0000-0000140F0000}"/>
    <cellStyle name="40% - Ênfase2 5 4 2" xfId="3861" xr:uid="{00000000-0005-0000-0000-0000150F0000}"/>
    <cellStyle name="40% - Ênfase2 5 5" xfId="3862" xr:uid="{00000000-0005-0000-0000-0000160F0000}"/>
    <cellStyle name="40% - Ênfase2 5 5 2" xfId="3863" xr:uid="{00000000-0005-0000-0000-0000170F0000}"/>
    <cellStyle name="40% - Ênfase2 5 5_COSAN SA - IFRS" xfId="32085" xr:uid="{00000000-0005-0000-0000-0000557D0000}"/>
    <cellStyle name="40% - Ênfase2 5 6" xfId="3864" xr:uid="{00000000-0005-0000-0000-0000180F0000}"/>
    <cellStyle name="40% - Ênfase2 5 7" xfId="3865" xr:uid="{00000000-0005-0000-0000-0000190F0000}"/>
    <cellStyle name="40% - Ênfase2 5 8" xfId="3866" xr:uid="{00000000-0005-0000-0000-00001A0F0000}"/>
    <cellStyle name="40% - Ênfase2 5_1.1 - Apuração IRPJ_CSLL - 2100 - 2012_MAI_V1" xfId="3867" xr:uid="{00000000-0005-0000-0000-00001B0F0000}"/>
    <cellStyle name="40% - Ênfase2 6" xfId="3868" xr:uid="{00000000-0005-0000-0000-00001C0F0000}"/>
    <cellStyle name="40% - Ênfase2 6 2" xfId="3869" xr:uid="{00000000-0005-0000-0000-00001D0F0000}"/>
    <cellStyle name="40% - Ênfase2 6 2 2" xfId="3870" xr:uid="{00000000-0005-0000-0000-00001E0F0000}"/>
    <cellStyle name="40% - Ênfase2 6 2 2 2" xfId="3871" xr:uid="{00000000-0005-0000-0000-00001F0F0000}"/>
    <cellStyle name="40% - Ênfase2 6 2 2 3" xfId="3872" xr:uid="{00000000-0005-0000-0000-0000200F0000}"/>
    <cellStyle name="40% - Ênfase2 6 2 2 4" xfId="3873" xr:uid="{00000000-0005-0000-0000-0000210F0000}"/>
    <cellStyle name="40% - Ênfase2 6 2 3" xfId="3874" xr:uid="{00000000-0005-0000-0000-0000220F0000}"/>
    <cellStyle name="40% - Ênfase2 6 2 3 2" xfId="3875" xr:uid="{00000000-0005-0000-0000-0000230F0000}"/>
    <cellStyle name="40% - Ênfase2 6 2 4" xfId="3876" xr:uid="{00000000-0005-0000-0000-0000240F0000}"/>
    <cellStyle name="40% - Ênfase2 6 2 4 2" xfId="3877" xr:uid="{00000000-0005-0000-0000-0000250F0000}"/>
    <cellStyle name="40% - Ênfase2 6 2 4_COSAN SA - IFRS" xfId="32086" xr:uid="{00000000-0005-0000-0000-0000567D0000}"/>
    <cellStyle name="40% - Ênfase2 6 2 5" xfId="3878" xr:uid="{00000000-0005-0000-0000-0000260F0000}"/>
    <cellStyle name="40% - Ênfase2 6 2 6" xfId="3879" xr:uid="{00000000-0005-0000-0000-0000270F0000}"/>
    <cellStyle name="40% - Ênfase2 6 2 7" xfId="3880" xr:uid="{00000000-0005-0000-0000-0000280F0000}"/>
    <cellStyle name="40% - Ênfase2 6 2_13-Endividamento" xfId="3881" xr:uid="{00000000-0005-0000-0000-0000290F0000}"/>
    <cellStyle name="40% - Ênfase2 6 3" xfId="3882" xr:uid="{00000000-0005-0000-0000-00002A0F0000}"/>
    <cellStyle name="40% - Ênfase2 6 3 2" xfId="3883" xr:uid="{00000000-0005-0000-0000-00002B0F0000}"/>
    <cellStyle name="40% - Ênfase2 6 3 3" xfId="3884" xr:uid="{00000000-0005-0000-0000-00002C0F0000}"/>
    <cellStyle name="40% - Ênfase2 6 3 4" xfId="3885" xr:uid="{00000000-0005-0000-0000-00002D0F0000}"/>
    <cellStyle name="40% - Ênfase2 6 4" xfId="3886" xr:uid="{00000000-0005-0000-0000-00002E0F0000}"/>
    <cellStyle name="40% - Ênfase2 6 4 2" xfId="3887" xr:uid="{00000000-0005-0000-0000-00002F0F0000}"/>
    <cellStyle name="40% - Ênfase2 6 5" xfId="3888" xr:uid="{00000000-0005-0000-0000-0000300F0000}"/>
    <cellStyle name="40% - Ênfase2 6 5 2" xfId="3889" xr:uid="{00000000-0005-0000-0000-0000310F0000}"/>
    <cellStyle name="40% - Ênfase2 6 5_COSAN SA - IFRS" xfId="32087" xr:uid="{00000000-0005-0000-0000-0000577D0000}"/>
    <cellStyle name="40% - Ênfase2 6 6" xfId="3890" xr:uid="{00000000-0005-0000-0000-0000320F0000}"/>
    <cellStyle name="40% - Ênfase2 6 7" xfId="3891" xr:uid="{00000000-0005-0000-0000-0000330F0000}"/>
    <cellStyle name="40% - Ênfase2 6 8" xfId="3892" xr:uid="{00000000-0005-0000-0000-0000340F0000}"/>
    <cellStyle name="40% - Ênfase2 6_1.1 - Apuração IRPJ_CSLL - 2100 - 2012_MAI_V1" xfId="3893" xr:uid="{00000000-0005-0000-0000-0000350F0000}"/>
    <cellStyle name="40% - Ênfase2 7" xfId="3894" xr:uid="{00000000-0005-0000-0000-0000360F0000}"/>
    <cellStyle name="40% - Ênfase2 7 2" xfId="3895" xr:uid="{00000000-0005-0000-0000-0000370F0000}"/>
    <cellStyle name="40% - Ênfase2 7 2 2" xfId="3896" xr:uid="{00000000-0005-0000-0000-0000380F0000}"/>
    <cellStyle name="40% - Ênfase2 7 2 3" xfId="3897" xr:uid="{00000000-0005-0000-0000-0000390F0000}"/>
    <cellStyle name="40% - Ênfase2 7 2 4" xfId="3898" xr:uid="{00000000-0005-0000-0000-00003A0F0000}"/>
    <cellStyle name="40% - Ênfase2 7 2 5" xfId="3899" xr:uid="{00000000-0005-0000-0000-00003B0F0000}"/>
    <cellStyle name="40% - Ênfase2 7 2 6" xfId="3900" xr:uid="{00000000-0005-0000-0000-00003C0F0000}"/>
    <cellStyle name="40% - Ênfase2 7 3" xfId="3901" xr:uid="{00000000-0005-0000-0000-00003D0F0000}"/>
    <cellStyle name="40% - Ênfase2 7 3 2" xfId="3902" xr:uid="{00000000-0005-0000-0000-00003E0F0000}"/>
    <cellStyle name="40% - Ênfase2 7 4" xfId="3903" xr:uid="{00000000-0005-0000-0000-00003F0F0000}"/>
    <cellStyle name="40% - Ênfase2 7 4 2" xfId="3904" xr:uid="{00000000-0005-0000-0000-0000400F0000}"/>
    <cellStyle name="40% - Ênfase2 7 4_COSAN SA - IFRS" xfId="32088" xr:uid="{00000000-0005-0000-0000-0000587D0000}"/>
    <cellStyle name="40% - Ênfase2 7 5" xfId="3905" xr:uid="{00000000-0005-0000-0000-0000410F0000}"/>
    <cellStyle name="40% - Ênfase2 7 6" xfId="3906" xr:uid="{00000000-0005-0000-0000-0000420F0000}"/>
    <cellStyle name="40% - Ênfase2 7 7" xfId="3907" xr:uid="{00000000-0005-0000-0000-0000430F0000}"/>
    <cellStyle name="40% - Ênfase2 7_13-Endividamento" xfId="3908" xr:uid="{00000000-0005-0000-0000-0000440F0000}"/>
    <cellStyle name="40% - Ênfase2 8" xfId="3909" xr:uid="{00000000-0005-0000-0000-0000450F0000}"/>
    <cellStyle name="40% - Ênfase2 8 2" xfId="3910" xr:uid="{00000000-0005-0000-0000-0000460F0000}"/>
    <cellStyle name="40% - Ênfase2 8 2 2" xfId="3911" xr:uid="{00000000-0005-0000-0000-0000470F0000}"/>
    <cellStyle name="40% - Ênfase2 8 2 3" xfId="3912" xr:uid="{00000000-0005-0000-0000-0000480F0000}"/>
    <cellStyle name="40% - Ênfase2 8 3" xfId="3913" xr:uid="{00000000-0005-0000-0000-0000490F0000}"/>
    <cellStyle name="40% - Ênfase2 8 4" xfId="3914" xr:uid="{00000000-0005-0000-0000-00004A0F0000}"/>
    <cellStyle name="40% - Ênfase2 8_BP - Raízen Combustíveis" xfId="3915" xr:uid="{00000000-0005-0000-0000-00004B0F0000}"/>
    <cellStyle name="40% - Ênfase2 9" xfId="3916" xr:uid="{00000000-0005-0000-0000-00004C0F0000}"/>
    <cellStyle name="40% - Ênfase2 9 2" xfId="3917" xr:uid="{00000000-0005-0000-0000-00004D0F0000}"/>
    <cellStyle name="40% - Ênfase2 9 2 2" xfId="3918" xr:uid="{00000000-0005-0000-0000-00004E0F0000}"/>
    <cellStyle name="40% - Ênfase2 9 2 3" xfId="3919" xr:uid="{00000000-0005-0000-0000-00004F0F0000}"/>
    <cellStyle name="40% - Ênfase2 9 2 4" xfId="3920" xr:uid="{00000000-0005-0000-0000-0000500F0000}"/>
    <cellStyle name="40% - Ênfase2 9 2_Display" xfId="3921" xr:uid="{00000000-0005-0000-0000-0000510F0000}"/>
    <cellStyle name="40% - Ênfase2 9 3" xfId="3922" xr:uid="{00000000-0005-0000-0000-0000520F0000}"/>
    <cellStyle name="40% - Ênfase2 9 4" xfId="3923" xr:uid="{00000000-0005-0000-0000-0000530F0000}"/>
    <cellStyle name="40% - Ênfase2 9 5" xfId="3924" xr:uid="{00000000-0005-0000-0000-0000540F0000}"/>
    <cellStyle name="40% - Ênfase2 9_BP - Raízen Combustíveis" xfId="3925" xr:uid="{00000000-0005-0000-0000-0000550F0000}"/>
    <cellStyle name="40% - Ênfase3" xfId="32089" xr:uid="{00000000-0005-0000-0000-0000597D0000}"/>
    <cellStyle name="40% - Ênfase3 10" xfId="3926" xr:uid="{00000000-0005-0000-0000-0000560F0000}"/>
    <cellStyle name="40% - Ênfase3 10 2" xfId="3927" xr:uid="{00000000-0005-0000-0000-0000570F0000}"/>
    <cellStyle name="40% - Ênfase3 10_BP - Raízen Combustíveis" xfId="3928" xr:uid="{00000000-0005-0000-0000-0000580F0000}"/>
    <cellStyle name="40% - Ênfase3 11" xfId="3929" xr:uid="{00000000-0005-0000-0000-0000590F0000}"/>
    <cellStyle name="40% - Ênfase3 11 2" xfId="3930" xr:uid="{00000000-0005-0000-0000-00005A0F0000}"/>
    <cellStyle name="40% - Ênfase3 11_Maio-2012" xfId="3931" xr:uid="{00000000-0005-0000-0000-00005B0F0000}"/>
    <cellStyle name="40% - Ênfase3 12" xfId="3932" xr:uid="{00000000-0005-0000-0000-00005C0F0000}"/>
    <cellStyle name="40% - Ênfase3 12 2" xfId="3933" xr:uid="{00000000-0005-0000-0000-00005D0F0000}"/>
    <cellStyle name="40% - Ênfase3 12_Maio-2012" xfId="3934" xr:uid="{00000000-0005-0000-0000-00005E0F0000}"/>
    <cellStyle name="40% - Ênfase3 13" xfId="3935" xr:uid="{00000000-0005-0000-0000-00005F0F0000}"/>
    <cellStyle name="40% - Ênfase3 13 2" xfId="3936" xr:uid="{00000000-0005-0000-0000-0000600F0000}"/>
    <cellStyle name="40% - Ênfase3 13_Maio-2012" xfId="3937" xr:uid="{00000000-0005-0000-0000-0000610F0000}"/>
    <cellStyle name="40% - Ênfase3 14" xfId="3938" xr:uid="{00000000-0005-0000-0000-0000620F0000}"/>
    <cellStyle name="40% - Ênfase3 14 2" xfId="3939" xr:uid="{00000000-0005-0000-0000-0000630F0000}"/>
    <cellStyle name="40% - Ênfase3 14_Maio-2012" xfId="3940" xr:uid="{00000000-0005-0000-0000-0000640F0000}"/>
    <cellStyle name="40% - Ênfase3 15" xfId="3941" xr:uid="{00000000-0005-0000-0000-0000650F0000}"/>
    <cellStyle name="40% - Ênfase3 15 2" xfId="3942" xr:uid="{00000000-0005-0000-0000-0000660F0000}"/>
    <cellStyle name="40% - Ênfase3 15_Maio-2012" xfId="3943" xr:uid="{00000000-0005-0000-0000-0000670F0000}"/>
    <cellStyle name="40% - Ênfase3 16" xfId="3944" xr:uid="{00000000-0005-0000-0000-0000680F0000}"/>
    <cellStyle name="40% - Ênfase3 16 2" xfId="3945" xr:uid="{00000000-0005-0000-0000-0000690F0000}"/>
    <cellStyle name="40% - Ênfase3 16_Maio-2012" xfId="3946" xr:uid="{00000000-0005-0000-0000-00006A0F0000}"/>
    <cellStyle name="40% - Ênfase3 17" xfId="3947" xr:uid="{00000000-0005-0000-0000-00006B0F0000}"/>
    <cellStyle name="40% - Ênfase3 17 2" xfId="3948" xr:uid="{00000000-0005-0000-0000-00006C0F0000}"/>
    <cellStyle name="40% - Ênfase3 17_Maio-2012" xfId="3949" xr:uid="{00000000-0005-0000-0000-00006D0F0000}"/>
    <cellStyle name="40% - Ênfase3 18" xfId="3950" xr:uid="{00000000-0005-0000-0000-00006E0F0000}"/>
    <cellStyle name="40% - Ênfase3 18 2" xfId="3951" xr:uid="{00000000-0005-0000-0000-00006F0F0000}"/>
    <cellStyle name="40% - Ênfase3 18_Maio-2012" xfId="3952" xr:uid="{00000000-0005-0000-0000-0000700F0000}"/>
    <cellStyle name="40% - Ênfase3 19" xfId="3953" xr:uid="{00000000-0005-0000-0000-0000710F0000}"/>
    <cellStyle name="40% - Ênfase3 19 2" xfId="3954" xr:uid="{00000000-0005-0000-0000-0000720F0000}"/>
    <cellStyle name="40% - Ênfase3 19_Maio-2012" xfId="3955" xr:uid="{00000000-0005-0000-0000-0000730F0000}"/>
    <cellStyle name="40% - Ênfase3 2" xfId="3956" xr:uid="{00000000-0005-0000-0000-0000740F0000}"/>
    <cellStyle name="40% - Ênfase3 2 10" xfId="3957" xr:uid="{00000000-0005-0000-0000-0000750F0000}"/>
    <cellStyle name="40% - Ênfase3 2 11" xfId="3958" xr:uid="{00000000-0005-0000-0000-0000760F0000}"/>
    <cellStyle name="40% - Ênfase3 2 2" xfId="3959" xr:uid="{00000000-0005-0000-0000-0000770F0000}"/>
    <cellStyle name="40% - Ênfase3 2 2 2" xfId="3960" xr:uid="{00000000-0005-0000-0000-0000780F0000}"/>
    <cellStyle name="40% - Ênfase3 2 2 2 2" xfId="3961" xr:uid="{00000000-0005-0000-0000-0000790F0000}"/>
    <cellStyle name="40% - Ênfase3 2 2 2 3" xfId="3962" xr:uid="{00000000-0005-0000-0000-00007A0F0000}"/>
    <cellStyle name="40% - Ênfase3 2 2 2 4" xfId="3963" xr:uid="{00000000-0005-0000-0000-00007B0F0000}"/>
    <cellStyle name="40% - Ênfase3 2 2 3" xfId="3964" xr:uid="{00000000-0005-0000-0000-00007C0F0000}"/>
    <cellStyle name="40% - Ênfase3 2 2 3 2" xfId="3965" xr:uid="{00000000-0005-0000-0000-00007D0F0000}"/>
    <cellStyle name="40% - Ênfase3 2 2 4" xfId="3966" xr:uid="{00000000-0005-0000-0000-00007E0F0000}"/>
    <cellStyle name="40% - Ênfase3 2 2 4 2" xfId="3967" xr:uid="{00000000-0005-0000-0000-00007F0F0000}"/>
    <cellStyle name="40% - Ênfase3 2 2 4_COSAN SA - IFRS" xfId="32090" xr:uid="{00000000-0005-0000-0000-00005A7D0000}"/>
    <cellStyle name="40% - Ênfase3 2 2 5" xfId="3968" xr:uid="{00000000-0005-0000-0000-0000800F0000}"/>
    <cellStyle name="40% - Ênfase3 2 2 6" xfId="3969" xr:uid="{00000000-0005-0000-0000-0000810F0000}"/>
    <cellStyle name="40% - Ênfase3 2 2 7" xfId="3970" xr:uid="{00000000-0005-0000-0000-0000820F0000}"/>
    <cellStyle name="40% - Ênfase3 2 2_13-Endividamento" xfId="3971" xr:uid="{00000000-0005-0000-0000-0000830F0000}"/>
    <cellStyle name="40% - Ênfase3 2 3" xfId="3972" xr:uid="{00000000-0005-0000-0000-0000840F0000}"/>
    <cellStyle name="40% - Ênfase3 2 3 2" xfId="3973" xr:uid="{00000000-0005-0000-0000-0000850F0000}"/>
    <cellStyle name="40% - Ênfase3 2 3 3" xfId="3974" xr:uid="{00000000-0005-0000-0000-0000860F0000}"/>
    <cellStyle name="40% - Ênfase3 2 3 4" xfId="3975" xr:uid="{00000000-0005-0000-0000-0000870F0000}"/>
    <cellStyle name="40% - Ênfase3 2 4" xfId="3976" xr:uid="{00000000-0005-0000-0000-0000880F0000}"/>
    <cellStyle name="40% - Ênfase3 2 4 2" xfId="3977" xr:uid="{00000000-0005-0000-0000-0000890F0000}"/>
    <cellStyle name="40% - Ênfase3 2 4 3" xfId="3978" xr:uid="{00000000-0005-0000-0000-00008A0F0000}"/>
    <cellStyle name="40% - Ênfase3 2 4 4" xfId="3979" xr:uid="{00000000-0005-0000-0000-00008B0F0000}"/>
    <cellStyle name="40% - Ênfase3 2 5" xfId="3980" xr:uid="{00000000-0005-0000-0000-00008C0F0000}"/>
    <cellStyle name="40% - Ênfase3 2 5 2" xfId="3981" xr:uid="{00000000-0005-0000-0000-00008D0F0000}"/>
    <cellStyle name="40% - Ênfase3 2 5 3" xfId="3982" xr:uid="{00000000-0005-0000-0000-00008E0F0000}"/>
    <cellStyle name="40% - Ênfase3 2 5 4" xfId="3983" xr:uid="{00000000-0005-0000-0000-00008F0F0000}"/>
    <cellStyle name="40% - Ênfase3 2 6" xfId="3984" xr:uid="{00000000-0005-0000-0000-0000900F0000}"/>
    <cellStyle name="40% - Ênfase3 2 6 2" xfId="3985" xr:uid="{00000000-0005-0000-0000-0000910F0000}"/>
    <cellStyle name="40% - Ênfase3 2 6 3" xfId="3986" xr:uid="{00000000-0005-0000-0000-0000920F0000}"/>
    <cellStyle name="40% - Ênfase3 2 7" xfId="3987" xr:uid="{00000000-0005-0000-0000-0000930F0000}"/>
    <cellStyle name="40% - Ênfase3 2 7 2" xfId="3988" xr:uid="{00000000-0005-0000-0000-0000940F0000}"/>
    <cellStyle name="40% - Ênfase3 2 8" xfId="3989" xr:uid="{00000000-0005-0000-0000-0000950F0000}"/>
    <cellStyle name="40% - Ênfase3 2 8 2" xfId="3990" xr:uid="{00000000-0005-0000-0000-0000960F0000}"/>
    <cellStyle name="40% - Ênfase3 2 8_COSAN SA - IFRS" xfId="32091" xr:uid="{00000000-0005-0000-0000-00005B7D0000}"/>
    <cellStyle name="40% - Ênfase3 2 9" xfId="3991" xr:uid="{00000000-0005-0000-0000-0000970F0000}"/>
    <cellStyle name="40% - Ênfase3 2_1.1 - Apuração IRPJ_CSLL - 2100 - 2012_MAI_V1" xfId="3992" xr:uid="{00000000-0005-0000-0000-0000980F0000}"/>
    <cellStyle name="40% - Ênfase3 20" xfId="3993" xr:uid="{00000000-0005-0000-0000-0000990F0000}"/>
    <cellStyle name="40% - Ênfase3 20 2" xfId="3994" xr:uid="{00000000-0005-0000-0000-00009A0F0000}"/>
    <cellStyle name="40% - Ênfase3 20_Maio-2012" xfId="3995" xr:uid="{00000000-0005-0000-0000-00009B0F0000}"/>
    <cellStyle name="40% - Ênfase3 21" xfId="3996" xr:uid="{00000000-0005-0000-0000-00009C0F0000}"/>
    <cellStyle name="40% - Ênfase3 21 2" xfId="3997" xr:uid="{00000000-0005-0000-0000-00009D0F0000}"/>
    <cellStyle name="40% - Ênfase3 21_Maio-2012" xfId="3998" xr:uid="{00000000-0005-0000-0000-00009E0F0000}"/>
    <cellStyle name="40% - Ênfase3 22" xfId="3999" xr:uid="{00000000-0005-0000-0000-00009F0F0000}"/>
    <cellStyle name="40% - Ênfase3 22 2" xfId="4000" xr:uid="{00000000-0005-0000-0000-0000A00F0000}"/>
    <cellStyle name="40% - Ênfase3 22_Maio-2012" xfId="4001" xr:uid="{00000000-0005-0000-0000-0000A10F0000}"/>
    <cellStyle name="40% - Ênfase3 23" xfId="4002" xr:uid="{00000000-0005-0000-0000-0000A20F0000}"/>
    <cellStyle name="40% - Ênfase3 23 2" xfId="4003" xr:uid="{00000000-0005-0000-0000-0000A30F0000}"/>
    <cellStyle name="40% - Ênfase3 23_Maio-2012" xfId="4004" xr:uid="{00000000-0005-0000-0000-0000A40F0000}"/>
    <cellStyle name="40% - Ênfase3 24" xfId="4005" xr:uid="{00000000-0005-0000-0000-0000A50F0000}"/>
    <cellStyle name="40% - Ênfase3 24 2" xfId="4006" xr:uid="{00000000-0005-0000-0000-0000A60F0000}"/>
    <cellStyle name="40% - Ênfase3 24_Maio-2012" xfId="4007" xr:uid="{00000000-0005-0000-0000-0000A70F0000}"/>
    <cellStyle name="40% - Ênfase3 25" xfId="4008" xr:uid="{00000000-0005-0000-0000-0000A80F0000}"/>
    <cellStyle name="40% - Ênfase3 25 2" xfId="4009" xr:uid="{00000000-0005-0000-0000-0000A90F0000}"/>
    <cellStyle name="40% - Ênfase3 25_Maio-2012" xfId="4010" xr:uid="{00000000-0005-0000-0000-0000AA0F0000}"/>
    <cellStyle name="40% - Ênfase3 26" xfId="4011" xr:uid="{00000000-0005-0000-0000-0000AB0F0000}"/>
    <cellStyle name="40% - Ênfase3 26 2" xfId="4012" xr:uid="{00000000-0005-0000-0000-0000AC0F0000}"/>
    <cellStyle name="40% - Ênfase3 26_Maio-2012" xfId="4013" xr:uid="{00000000-0005-0000-0000-0000AD0F0000}"/>
    <cellStyle name="40% - Ênfase3 27" xfId="4014" xr:uid="{00000000-0005-0000-0000-0000AE0F0000}"/>
    <cellStyle name="40% - Ênfase3 27 2" xfId="4015" xr:uid="{00000000-0005-0000-0000-0000AF0F0000}"/>
    <cellStyle name="40% - Ênfase3 27_Maio-2012" xfId="4016" xr:uid="{00000000-0005-0000-0000-0000B00F0000}"/>
    <cellStyle name="40% - Ênfase3 28" xfId="4017" xr:uid="{00000000-0005-0000-0000-0000B10F0000}"/>
    <cellStyle name="40% - Ênfase3 28 2" xfId="4018" xr:uid="{00000000-0005-0000-0000-0000B20F0000}"/>
    <cellStyle name="40% - Ênfase3 28_Maio-2012" xfId="4019" xr:uid="{00000000-0005-0000-0000-0000B30F0000}"/>
    <cellStyle name="40% - Ênfase3 29" xfId="4020" xr:uid="{00000000-0005-0000-0000-0000B40F0000}"/>
    <cellStyle name="40% - Ênfase3 29 2" xfId="4021" xr:uid="{00000000-0005-0000-0000-0000B50F0000}"/>
    <cellStyle name="40% - Ênfase3 29_Maio-2012" xfId="4022" xr:uid="{00000000-0005-0000-0000-0000B60F0000}"/>
    <cellStyle name="40% - Ênfase3 3" xfId="4023" xr:uid="{00000000-0005-0000-0000-0000B70F0000}"/>
    <cellStyle name="40% - Ênfase3 3 2" xfId="4024" xr:uid="{00000000-0005-0000-0000-0000B80F0000}"/>
    <cellStyle name="40% - Ênfase3 3 2 2" xfId="4025" xr:uid="{00000000-0005-0000-0000-0000B90F0000}"/>
    <cellStyle name="40% - Ênfase3 3 2 2 2" xfId="4026" xr:uid="{00000000-0005-0000-0000-0000BA0F0000}"/>
    <cellStyle name="40% - Ênfase3 3 2 2 3" xfId="4027" xr:uid="{00000000-0005-0000-0000-0000BB0F0000}"/>
    <cellStyle name="40% - Ênfase3 3 2 2 4" xfId="4028" xr:uid="{00000000-0005-0000-0000-0000BC0F0000}"/>
    <cellStyle name="40% - Ênfase3 3 2 3" xfId="4029" xr:uid="{00000000-0005-0000-0000-0000BD0F0000}"/>
    <cellStyle name="40% - Ênfase3 3 2 3 2" xfId="4030" xr:uid="{00000000-0005-0000-0000-0000BE0F0000}"/>
    <cellStyle name="40% - Ênfase3 3 2 4" xfId="4031" xr:uid="{00000000-0005-0000-0000-0000BF0F0000}"/>
    <cellStyle name="40% - Ênfase3 3 2 4 2" xfId="4032" xr:uid="{00000000-0005-0000-0000-0000C00F0000}"/>
    <cellStyle name="40% - Ênfase3 3 2 4_COSAN SA - IFRS" xfId="32092" xr:uid="{00000000-0005-0000-0000-00005C7D0000}"/>
    <cellStyle name="40% - Ênfase3 3 2 5" xfId="4033" xr:uid="{00000000-0005-0000-0000-0000C10F0000}"/>
    <cellStyle name="40% - Ênfase3 3 2 6" xfId="4034" xr:uid="{00000000-0005-0000-0000-0000C20F0000}"/>
    <cellStyle name="40% - Ênfase3 3 2 7" xfId="4035" xr:uid="{00000000-0005-0000-0000-0000C30F0000}"/>
    <cellStyle name="40% - Ênfase3 3 2_13-Endividamento" xfId="4036" xr:uid="{00000000-0005-0000-0000-0000C40F0000}"/>
    <cellStyle name="40% - Ênfase3 3 3" xfId="4037" xr:uid="{00000000-0005-0000-0000-0000C50F0000}"/>
    <cellStyle name="40% - Ênfase3 3 3 2" xfId="4038" xr:uid="{00000000-0005-0000-0000-0000C60F0000}"/>
    <cellStyle name="40% - Ênfase3 3 3 3" xfId="4039" xr:uid="{00000000-0005-0000-0000-0000C70F0000}"/>
    <cellStyle name="40% - Ênfase3 3 3 4" xfId="4040" xr:uid="{00000000-0005-0000-0000-0000C80F0000}"/>
    <cellStyle name="40% - Ênfase3 3 4" xfId="4041" xr:uid="{00000000-0005-0000-0000-0000C90F0000}"/>
    <cellStyle name="40% - Ênfase3 3 4 2" xfId="4042" xr:uid="{00000000-0005-0000-0000-0000CA0F0000}"/>
    <cellStyle name="40% - Ênfase3 3 5" xfId="4043" xr:uid="{00000000-0005-0000-0000-0000CB0F0000}"/>
    <cellStyle name="40% - Ênfase3 3 5 2" xfId="4044" xr:uid="{00000000-0005-0000-0000-0000CC0F0000}"/>
    <cellStyle name="40% - Ênfase3 3 5_COSAN SA - IFRS" xfId="32093" xr:uid="{00000000-0005-0000-0000-00005D7D0000}"/>
    <cellStyle name="40% - Ênfase3 3 6" xfId="4045" xr:uid="{00000000-0005-0000-0000-0000CD0F0000}"/>
    <cellStyle name="40% - Ênfase3 3 7" xfId="4046" xr:uid="{00000000-0005-0000-0000-0000CE0F0000}"/>
    <cellStyle name="40% - Ênfase3 3 8" xfId="4047" xr:uid="{00000000-0005-0000-0000-0000CF0F0000}"/>
    <cellStyle name="40% - Ênfase3 3_1.1 - Apuração IRPJ_CSLL - 2100 - 2012_MAI_V1" xfId="4048" xr:uid="{00000000-0005-0000-0000-0000D00F0000}"/>
    <cellStyle name="40% - Ênfase3 30" xfId="4049" xr:uid="{00000000-0005-0000-0000-0000D10F0000}"/>
    <cellStyle name="40% - Ênfase3 30 2" xfId="4050" xr:uid="{00000000-0005-0000-0000-0000D20F0000}"/>
    <cellStyle name="40% - Ênfase3 30_Maio-2012" xfId="4051" xr:uid="{00000000-0005-0000-0000-0000D30F0000}"/>
    <cellStyle name="40% - Ênfase3 31" xfId="4052" xr:uid="{00000000-0005-0000-0000-0000D40F0000}"/>
    <cellStyle name="40% - Ênfase3 31 2" xfId="4053" xr:uid="{00000000-0005-0000-0000-0000D50F0000}"/>
    <cellStyle name="40% - Ênfase3 32" xfId="4054" xr:uid="{00000000-0005-0000-0000-0000D60F0000}"/>
    <cellStyle name="40% - Ênfase3 33" xfId="4055" xr:uid="{00000000-0005-0000-0000-0000D70F0000}"/>
    <cellStyle name="40% - Ênfase3 33 2" xfId="4056" xr:uid="{00000000-0005-0000-0000-0000D80F0000}"/>
    <cellStyle name="40% - Ênfase3 33 3" xfId="4057" xr:uid="{00000000-0005-0000-0000-0000D90F0000}"/>
    <cellStyle name="40% - Ênfase3 33 4" xfId="4058" xr:uid="{00000000-0005-0000-0000-0000DA0F0000}"/>
    <cellStyle name="40% - Ênfase3 34" xfId="4059" xr:uid="{00000000-0005-0000-0000-0000DB0F0000}"/>
    <cellStyle name="40% - Ênfase3 34 2" xfId="4060" xr:uid="{00000000-0005-0000-0000-0000DC0F0000}"/>
    <cellStyle name="40% - Ênfase3 35" xfId="4061" xr:uid="{00000000-0005-0000-0000-0000DD0F0000}"/>
    <cellStyle name="40% - Ênfase3 35 2" xfId="4062" xr:uid="{00000000-0005-0000-0000-0000DE0F0000}"/>
    <cellStyle name="40% - Ênfase3 36" xfId="4063" xr:uid="{00000000-0005-0000-0000-0000DF0F0000}"/>
    <cellStyle name="40% - Ênfase3 36 2" xfId="4064" xr:uid="{00000000-0005-0000-0000-0000E00F0000}"/>
    <cellStyle name="40% - Ênfase3 37" xfId="4065" xr:uid="{00000000-0005-0000-0000-0000E10F0000}"/>
    <cellStyle name="40% - Ênfase3 37 2" xfId="4066" xr:uid="{00000000-0005-0000-0000-0000E20F0000}"/>
    <cellStyle name="40% - Ênfase3 38" xfId="4067" xr:uid="{00000000-0005-0000-0000-0000E30F0000}"/>
    <cellStyle name="40% - Ênfase3 38 2" xfId="4068" xr:uid="{00000000-0005-0000-0000-0000E40F0000}"/>
    <cellStyle name="40% - Ênfase3 39" xfId="4069" xr:uid="{00000000-0005-0000-0000-0000E50F0000}"/>
    <cellStyle name="40% - Ênfase3 39 2" xfId="4070" xr:uid="{00000000-0005-0000-0000-0000E60F0000}"/>
    <cellStyle name="40% - Ênfase3 4" xfId="4071" xr:uid="{00000000-0005-0000-0000-0000E70F0000}"/>
    <cellStyle name="40% - Ênfase3 4 2" xfId="4072" xr:uid="{00000000-0005-0000-0000-0000E80F0000}"/>
    <cellStyle name="40% - Ênfase3 4 2 2" xfId="4073" xr:uid="{00000000-0005-0000-0000-0000E90F0000}"/>
    <cellStyle name="40% - Ênfase3 4 2 2 2" xfId="4074" xr:uid="{00000000-0005-0000-0000-0000EA0F0000}"/>
    <cellStyle name="40% - Ênfase3 4 2 2 3" xfId="4075" xr:uid="{00000000-0005-0000-0000-0000EB0F0000}"/>
    <cellStyle name="40% - Ênfase3 4 2 2 4" xfId="4076" xr:uid="{00000000-0005-0000-0000-0000EC0F0000}"/>
    <cellStyle name="40% - Ênfase3 4 2 3" xfId="4077" xr:uid="{00000000-0005-0000-0000-0000ED0F0000}"/>
    <cellStyle name="40% - Ênfase3 4 2 3 2" xfId="4078" xr:uid="{00000000-0005-0000-0000-0000EE0F0000}"/>
    <cellStyle name="40% - Ênfase3 4 2 4" xfId="4079" xr:uid="{00000000-0005-0000-0000-0000EF0F0000}"/>
    <cellStyle name="40% - Ênfase3 4 2 4 2" xfId="4080" xr:uid="{00000000-0005-0000-0000-0000F00F0000}"/>
    <cellStyle name="40% - Ênfase3 4 2 4_COSAN SA - IFRS" xfId="32094" xr:uid="{00000000-0005-0000-0000-00005E7D0000}"/>
    <cellStyle name="40% - Ênfase3 4 2 5" xfId="4081" xr:uid="{00000000-0005-0000-0000-0000F10F0000}"/>
    <cellStyle name="40% - Ênfase3 4 2 6" xfId="4082" xr:uid="{00000000-0005-0000-0000-0000F20F0000}"/>
    <cellStyle name="40% - Ênfase3 4 2 7" xfId="4083" xr:uid="{00000000-0005-0000-0000-0000F30F0000}"/>
    <cellStyle name="40% - Ênfase3 4 2_13-Endividamento" xfId="4084" xr:uid="{00000000-0005-0000-0000-0000F40F0000}"/>
    <cellStyle name="40% - Ênfase3 4 3" xfId="4085" xr:uid="{00000000-0005-0000-0000-0000F50F0000}"/>
    <cellStyle name="40% - Ênfase3 4 3 2" xfId="4086" xr:uid="{00000000-0005-0000-0000-0000F60F0000}"/>
    <cellStyle name="40% - Ênfase3 4 3 3" xfId="4087" xr:uid="{00000000-0005-0000-0000-0000F70F0000}"/>
    <cellStyle name="40% - Ênfase3 4 3 4" xfId="4088" xr:uid="{00000000-0005-0000-0000-0000F80F0000}"/>
    <cellStyle name="40% - Ênfase3 4 4" xfId="4089" xr:uid="{00000000-0005-0000-0000-0000F90F0000}"/>
    <cellStyle name="40% - Ênfase3 4 4 2" xfId="4090" xr:uid="{00000000-0005-0000-0000-0000FA0F0000}"/>
    <cellStyle name="40% - Ênfase3 4 5" xfId="4091" xr:uid="{00000000-0005-0000-0000-0000FB0F0000}"/>
    <cellStyle name="40% - Ênfase3 4 5 2" xfId="4092" xr:uid="{00000000-0005-0000-0000-0000FC0F0000}"/>
    <cellStyle name="40% - Ênfase3 4 5_COSAN SA - IFRS" xfId="32095" xr:uid="{00000000-0005-0000-0000-00005F7D0000}"/>
    <cellStyle name="40% - Ênfase3 4 6" xfId="4093" xr:uid="{00000000-0005-0000-0000-0000FD0F0000}"/>
    <cellStyle name="40% - Ênfase3 4 7" xfId="4094" xr:uid="{00000000-0005-0000-0000-0000FE0F0000}"/>
    <cellStyle name="40% - Ênfase3 4 8" xfId="4095" xr:uid="{00000000-0005-0000-0000-0000FF0F0000}"/>
    <cellStyle name="40% - Ênfase3 4_1.1 - Apuração IRPJ_CSLL - 2100 - 2012_MAI_V1" xfId="4096" xr:uid="{00000000-0005-0000-0000-000000100000}"/>
    <cellStyle name="40% - Ênfase3 40" xfId="4097" xr:uid="{00000000-0005-0000-0000-000001100000}"/>
    <cellStyle name="40% - Ênfase3 40 2" xfId="4098" xr:uid="{00000000-0005-0000-0000-000002100000}"/>
    <cellStyle name="40% - Ênfase3 41" xfId="4099" xr:uid="{00000000-0005-0000-0000-000003100000}"/>
    <cellStyle name="40% - Ênfase3 42" xfId="4100" xr:uid="{00000000-0005-0000-0000-000004100000}"/>
    <cellStyle name="40% - Ênfase3 43" xfId="4101" xr:uid="{00000000-0005-0000-0000-000005100000}"/>
    <cellStyle name="40% - Ênfase3 44" xfId="4102" xr:uid="{00000000-0005-0000-0000-000006100000}"/>
    <cellStyle name="40% - Ênfase3 5" xfId="4103" xr:uid="{00000000-0005-0000-0000-000007100000}"/>
    <cellStyle name="40% - Ênfase3 5 2" xfId="4104" xr:uid="{00000000-0005-0000-0000-000008100000}"/>
    <cellStyle name="40% - Ênfase3 5 2 2" xfId="4105" xr:uid="{00000000-0005-0000-0000-000009100000}"/>
    <cellStyle name="40% - Ênfase3 5 2 2 2" xfId="4106" xr:uid="{00000000-0005-0000-0000-00000A100000}"/>
    <cellStyle name="40% - Ênfase3 5 2 2 3" xfId="4107" xr:uid="{00000000-0005-0000-0000-00000B100000}"/>
    <cellStyle name="40% - Ênfase3 5 2 2 4" xfId="4108" xr:uid="{00000000-0005-0000-0000-00000C100000}"/>
    <cellStyle name="40% - Ênfase3 5 2 3" xfId="4109" xr:uid="{00000000-0005-0000-0000-00000D100000}"/>
    <cellStyle name="40% - Ênfase3 5 2 3 2" xfId="4110" xr:uid="{00000000-0005-0000-0000-00000E100000}"/>
    <cellStyle name="40% - Ênfase3 5 2 4" xfId="4111" xr:uid="{00000000-0005-0000-0000-00000F100000}"/>
    <cellStyle name="40% - Ênfase3 5 2 4 2" xfId="4112" xr:uid="{00000000-0005-0000-0000-000010100000}"/>
    <cellStyle name="40% - Ênfase3 5 2 4_COSAN SA - IFRS" xfId="32096" xr:uid="{00000000-0005-0000-0000-0000607D0000}"/>
    <cellStyle name="40% - Ênfase3 5 2 5" xfId="4113" xr:uid="{00000000-0005-0000-0000-000011100000}"/>
    <cellStyle name="40% - Ênfase3 5 2 6" xfId="4114" xr:uid="{00000000-0005-0000-0000-000012100000}"/>
    <cellStyle name="40% - Ênfase3 5 2 7" xfId="4115" xr:uid="{00000000-0005-0000-0000-000013100000}"/>
    <cellStyle name="40% - Ênfase3 5 2_13-Endividamento" xfId="4116" xr:uid="{00000000-0005-0000-0000-000014100000}"/>
    <cellStyle name="40% - Ênfase3 5 3" xfId="4117" xr:uid="{00000000-0005-0000-0000-000015100000}"/>
    <cellStyle name="40% - Ênfase3 5 3 2" xfId="4118" xr:uid="{00000000-0005-0000-0000-000016100000}"/>
    <cellStyle name="40% - Ênfase3 5 3 3" xfId="4119" xr:uid="{00000000-0005-0000-0000-000017100000}"/>
    <cellStyle name="40% - Ênfase3 5 3 4" xfId="4120" xr:uid="{00000000-0005-0000-0000-000018100000}"/>
    <cellStyle name="40% - Ênfase3 5 4" xfId="4121" xr:uid="{00000000-0005-0000-0000-000019100000}"/>
    <cellStyle name="40% - Ênfase3 5 4 2" xfId="4122" xr:uid="{00000000-0005-0000-0000-00001A100000}"/>
    <cellStyle name="40% - Ênfase3 5 5" xfId="4123" xr:uid="{00000000-0005-0000-0000-00001B100000}"/>
    <cellStyle name="40% - Ênfase3 5 5 2" xfId="4124" xr:uid="{00000000-0005-0000-0000-00001C100000}"/>
    <cellStyle name="40% - Ênfase3 5 5_COSAN SA - IFRS" xfId="32097" xr:uid="{00000000-0005-0000-0000-0000617D0000}"/>
    <cellStyle name="40% - Ênfase3 5 6" xfId="4125" xr:uid="{00000000-0005-0000-0000-00001D100000}"/>
    <cellStyle name="40% - Ênfase3 5 7" xfId="4126" xr:uid="{00000000-0005-0000-0000-00001E100000}"/>
    <cellStyle name="40% - Ênfase3 5 8" xfId="4127" xr:uid="{00000000-0005-0000-0000-00001F100000}"/>
    <cellStyle name="40% - Ênfase3 5_1.1 - Apuração IRPJ_CSLL - 2100 - 2012_MAI_V1" xfId="4128" xr:uid="{00000000-0005-0000-0000-000020100000}"/>
    <cellStyle name="40% - Ênfase3 6" xfId="4129" xr:uid="{00000000-0005-0000-0000-000021100000}"/>
    <cellStyle name="40% - Ênfase3 6 2" xfId="4130" xr:uid="{00000000-0005-0000-0000-000022100000}"/>
    <cellStyle name="40% - Ênfase3 6 2 2" xfId="4131" xr:uid="{00000000-0005-0000-0000-000023100000}"/>
    <cellStyle name="40% - Ênfase3 6 2 2 2" xfId="4132" xr:uid="{00000000-0005-0000-0000-000024100000}"/>
    <cellStyle name="40% - Ênfase3 6 2 2 3" xfId="4133" xr:uid="{00000000-0005-0000-0000-000025100000}"/>
    <cellStyle name="40% - Ênfase3 6 2 2 4" xfId="4134" xr:uid="{00000000-0005-0000-0000-000026100000}"/>
    <cellStyle name="40% - Ênfase3 6 2 3" xfId="4135" xr:uid="{00000000-0005-0000-0000-000027100000}"/>
    <cellStyle name="40% - Ênfase3 6 2 3 2" xfId="4136" xr:uid="{00000000-0005-0000-0000-000028100000}"/>
    <cellStyle name="40% - Ênfase3 6 2 4" xfId="4137" xr:uid="{00000000-0005-0000-0000-000029100000}"/>
    <cellStyle name="40% - Ênfase3 6 2 4 2" xfId="4138" xr:uid="{00000000-0005-0000-0000-00002A100000}"/>
    <cellStyle name="40% - Ênfase3 6 2 4_COSAN SA - IFRS" xfId="32098" xr:uid="{00000000-0005-0000-0000-0000627D0000}"/>
    <cellStyle name="40% - Ênfase3 6 2 5" xfId="4139" xr:uid="{00000000-0005-0000-0000-00002B100000}"/>
    <cellStyle name="40% - Ênfase3 6 2 6" xfId="4140" xr:uid="{00000000-0005-0000-0000-00002C100000}"/>
    <cellStyle name="40% - Ênfase3 6 2 7" xfId="4141" xr:uid="{00000000-0005-0000-0000-00002D100000}"/>
    <cellStyle name="40% - Ênfase3 6 2_13-Endividamento" xfId="4142" xr:uid="{00000000-0005-0000-0000-00002E100000}"/>
    <cellStyle name="40% - Ênfase3 6 3" xfId="4143" xr:uid="{00000000-0005-0000-0000-00002F100000}"/>
    <cellStyle name="40% - Ênfase3 6 3 2" xfId="4144" xr:uid="{00000000-0005-0000-0000-000030100000}"/>
    <cellStyle name="40% - Ênfase3 6 3 3" xfId="4145" xr:uid="{00000000-0005-0000-0000-000031100000}"/>
    <cellStyle name="40% - Ênfase3 6 3 4" xfId="4146" xr:uid="{00000000-0005-0000-0000-000032100000}"/>
    <cellStyle name="40% - Ênfase3 6 4" xfId="4147" xr:uid="{00000000-0005-0000-0000-000033100000}"/>
    <cellStyle name="40% - Ênfase3 6 4 2" xfId="4148" xr:uid="{00000000-0005-0000-0000-000034100000}"/>
    <cellStyle name="40% - Ênfase3 6 5" xfId="4149" xr:uid="{00000000-0005-0000-0000-000035100000}"/>
    <cellStyle name="40% - Ênfase3 6 5 2" xfId="4150" xr:uid="{00000000-0005-0000-0000-000036100000}"/>
    <cellStyle name="40% - Ênfase3 6 5_COSAN SA - IFRS" xfId="32099" xr:uid="{00000000-0005-0000-0000-0000637D0000}"/>
    <cellStyle name="40% - Ênfase3 6 6" xfId="4151" xr:uid="{00000000-0005-0000-0000-000037100000}"/>
    <cellStyle name="40% - Ênfase3 6 7" xfId="4152" xr:uid="{00000000-0005-0000-0000-000038100000}"/>
    <cellStyle name="40% - Ênfase3 6 8" xfId="4153" xr:uid="{00000000-0005-0000-0000-000039100000}"/>
    <cellStyle name="40% - Ênfase3 6_1.1 - Apuração IRPJ_CSLL - 2100 - 2012_MAI_V1" xfId="4154" xr:uid="{00000000-0005-0000-0000-00003A100000}"/>
    <cellStyle name="40% - Ênfase3 7" xfId="4155" xr:uid="{00000000-0005-0000-0000-00003B100000}"/>
    <cellStyle name="40% - Ênfase3 7 2" xfId="4156" xr:uid="{00000000-0005-0000-0000-00003C100000}"/>
    <cellStyle name="40% - Ênfase3 7 2 2" xfId="4157" xr:uid="{00000000-0005-0000-0000-00003D100000}"/>
    <cellStyle name="40% - Ênfase3 7 2 3" xfId="4158" xr:uid="{00000000-0005-0000-0000-00003E100000}"/>
    <cellStyle name="40% - Ênfase3 7 2 4" xfId="4159" xr:uid="{00000000-0005-0000-0000-00003F100000}"/>
    <cellStyle name="40% - Ênfase3 7 2 5" xfId="4160" xr:uid="{00000000-0005-0000-0000-000040100000}"/>
    <cellStyle name="40% - Ênfase3 7 2 6" xfId="4161" xr:uid="{00000000-0005-0000-0000-000041100000}"/>
    <cellStyle name="40% - Ênfase3 7 3" xfId="4162" xr:uid="{00000000-0005-0000-0000-000042100000}"/>
    <cellStyle name="40% - Ênfase3 7 3 2" xfId="4163" xr:uid="{00000000-0005-0000-0000-000043100000}"/>
    <cellStyle name="40% - Ênfase3 7 4" xfId="4164" xr:uid="{00000000-0005-0000-0000-000044100000}"/>
    <cellStyle name="40% - Ênfase3 7 4 2" xfId="4165" xr:uid="{00000000-0005-0000-0000-000045100000}"/>
    <cellStyle name="40% - Ênfase3 7 4_COSAN SA - IFRS" xfId="32100" xr:uid="{00000000-0005-0000-0000-0000647D0000}"/>
    <cellStyle name="40% - Ênfase3 7 5" xfId="4166" xr:uid="{00000000-0005-0000-0000-000046100000}"/>
    <cellStyle name="40% - Ênfase3 7 6" xfId="4167" xr:uid="{00000000-0005-0000-0000-000047100000}"/>
    <cellStyle name="40% - Ênfase3 7 7" xfId="4168" xr:uid="{00000000-0005-0000-0000-000048100000}"/>
    <cellStyle name="40% - Ênfase3 7_13-Endividamento" xfId="4169" xr:uid="{00000000-0005-0000-0000-000049100000}"/>
    <cellStyle name="40% - Ênfase3 8" xfId="4170" xr:uid="{00000000-0005-0000-0000-00004A100000}"/>
    <cellStyle name="40% - Ênfase3 8 2" xfId="4171" xr:uid="{00000000-0005-0000-0000-00004B100000}"/>
    <cellStyle name="40% - Ênfase3 8 2 2" xfId="4172" xr:uid="{00000000-0005-0000-0000-00004C100000}"/>
    <cellStyle name="40% - Ênfase3 8 2 3" xfId="4173" xr:uid="{00000000-0005-0000-0000-00004D100000}"/>
    <cellStyle name="40% - Ênfase3 8 3" xfId="4174" xr:uid="{00000000-0005-0000-0000-00004E100000}"/>
    <cellStyle name="40% - Ênfase3 8 4" xfId="4175" xr:uid="{00000000-0005-0000-0000-00004F100000}"/>
    <cellStyle name="40% - Ênfase3 8_BP - Raízen Combustíveis" xfId="4176" xr:uid="{00000000-0005-0000-0000-000050100000}"/>
    <cellStyle name="40% - Ênfase3 9" xfId="4177" xr:uid="{00000000-0005-0000-0000-000051100000}"/>
    <cellStyle name="40% - Ênfase3 9 2" xfId="4178" xr:uid="{00000000-0005-0000-0000-000052100000}"/>
    <cellStyle name="40% - Ênfase3 9 2 2" xfId="4179" xr:uid="{00000000-0005-0000-0000-000053100000}"/>
    <cellStyle name="40% - Ênfase3 9 2 3" xfId="4180" xr:uid="{00000000-0005-0000-0000-000054100000}"/>
    <cellStyle name="40% - Ênfase3 9 2 4" xfId="4181" xr:uid="{00000000-0005-0000-0000-000055100000}"/>
    <cellStyle name="40% - Ênfase3 9 2_Display" xfId="4182" xr:uid="{00000000-0005-0000-0000-000056100000}"/>
    <cellStyle name="40% - Ênfase3 9 3" xfId="4183" xr:uid="{00000000-0005-0000-0000-000057100000}"/>
    <cellStyle name="40% - Ênfase3 9 4" xfId="4184" xr:uid="{00000000-0005-0000-0000-000058100000}"/>
    <cellStyle name="40% - Ênfase3 9 5" xfId="4185" xr:uid="{00000000-0005-0000-0000-000059100000}"/>
    <cellStyle name="40% - Ênfase3 9_BP - Raízen Combustíveis" xfId="4186" xr:uid="{00000000-0005-0000-0000-00005A100000}"/>
    <cellStyle name="40% - Ênfase4" xfId="32101" xr:uid="{00000000-0005-0000-0000-0000657D0000}"/>
    <cellStyle name="40% - Ênfase4 10" xfId="4187" xr:uid="{00000000-0005-0000-0000-00005B100000}"/>
    <cellStyle name="40% - Ênfase4 10 2" xfId="4188" xr:uid="{00000000-0005-0000-0000-00005C100000}"/>
    <cellStyle name="40% - Ênfase4 10_BP - Raízen Combustíveis" xfId="4189" xr:uid="{00000000-0005-0000-0000-00005D100000}"/>
    <cellStyle name="40% - Ênfase4 11" xfId="4190" xr:uid="{00000000-0005-0000-0000-00005E100000}"/>
    <cellStyle name="40% - Ênfase4 11 2" xfId="4191" xr:uid="{00000000-0005-0000-0000-00005F100000}"/>
    <cellStyle name="40% - Ênfase4 11_Maio-2012" xfId="4192" xr:uid="{00000000-0005-0000-0000-000060100000}"/>
    <cellStyle name="40% - Ênfase4 12" xfId="4193" xr:uid="{00000000-0005-0000-0000-000061100000}"/>
    <cellStyle name="40% - Ênfase4 12 2" xfId="4194" xr:uid="{00000000-0005-0000-0000-000062100000}"/>
    <cellStyle name="40% - Ênfase4 12_Maio-2012" xfId="4195" xr:uid="{00000000-0005-0000-0000-000063100000}"/>
    <cellStyle name="40% - Ênfase4 13" xfId="4196" xr:uid="{00000000-0005-0000-0000-000064100000}"/>
    <cellStyle name="40% - Ênfase4 13 2" xfId="4197" xr:uid="{00000000-0005-0000-0000-000065100000}"/>
    <cellStyle name="40% - Ênfase4 13_Maio-2012" xfId="4198" xr:uid="{00000000-0005-0000-0000-000066100000}"/>
    <cellStyle name="40% - Ênfase4 14" xfId="4199" xr:uid="{00000000-0005-0000-0000-000067100000}"/>
    <cellStyle name="40% - Ênfase4 14 2" xfId="4200" xr:uid="{00000000-0005-0000-0000-000068100000}"/>
    <cellStyle name="40% - Ênfase4 14_Maio-2012" xfId="4201" xr:uid="{00000000-0005-0000-0000-000069100000}"/>
    <cellStyle name="40% - Ênfase4 15" xfId="4202" xr:uid="{00000000-0005-0000-0000-00006A100000}"/>
    <cellStyle name="40% - Ênfase4 15 2" xfId="4203" xr:uid="{00000000-0005-0000-0000-00006B100000}"/>
    <cellStyle name="40% - Ênfase4 15_Maio-2012" xfId="4204" xr:uid="{00000000-0005-0000-0000-00006C100000}"/>
    <cellStyle name="40% - Ênfase4 16" xfId="4205" xr:uid="{00000000-0005-0000-0000-00006D100000}"/>
    <cellStyle name="40% - Ênfase4 16 2" xfId="4206" xr:uid="{00000000-0005-0000-0000-00006E100000}"/>
    <cellStyle name="40% - Ênfase4 16_Maio-2012" xfId="4207" xr:uid="{00000000-0005-0000-0000-00006F100000}"/>
    <cellStyle name="40% - Ênfase4 17" xfId="4208" xr:uid="{00000000-0005-0000-0000-000070100000}"/>
    <cellStyle name="40% - Ênfase4 17 2" xfId="4209" xr:uid="{00000000-0005-0000-0000-000071100000}"/>
    <cellStyle name="40% - Ênfase4 17_Maio-2012" xfId="4210" xr:uid="{00000000-0005-0000-0000-000072100000}"/>
    <cellStyle name="40% - Ênfase4 18" xfId="4211" xr:uid="{00000000-0005-0000-0000-000073100000}"/>
    <cellStyle name="40% - Ênfase4 18 2" xfId="4212" xr:uid="{00000000-0005-0000-0000-000074100000}"/>
    <cellStyle name="40% - Ênfase4 18_Maio-2012" xfId="4213" xr:uid="{00000000-0005-0000-0000-000075100000}"/>
    <cellStyle name="40% - Ênfase4 19" xfId="4214" xr:uid="{00000000-0005-0000-0000-000076100000}"/>
    <cellStyle name="40% - Ênfase4 19 2" xfId="4215" xr:uid="{00000000-0005-0000-0000-000077100000}"/>
    <cellStyle name="40% - Ênfase4 19_Maio-2012" xfId="4216" xr:uid="{00000000-0005-0000-0000-000078100000}"/>
    <cellStyle name="40% - Ênfase4 2" xfId="4217" xr:uid="{00000000-0005-0000-0000-000079100000}"/>
    <cellStyle name="40% - Ênfase4 2 10" xfId="4218" xr:uid="{00000000-0005-0000-0000-00007A100000}"/>
    <cellStyle name="40% - Ênfase4 2 11" xfId="4219" xr:uid="{00000000-0005-0000-0000-00007B100000}"/>
    <cellStyle name="40% - Ênfase4 2 2" xfId="4220" xr:uid="{00000000-0005-0000-0000-00007C100000}"/>
    <cellStyle name="40% - Ênfase4 2 2 2" xfId="4221" xr:uid="{00000000-0005-0000-0000-00007D100000}"/>
    <cellStyle name="40% - Ênfase4 2 2 2 2" xfId="4222" xr:uid="{00000000-0005-0000-0000-00007E100000}"/>
    <cellStyle name="40% - Ênfase4 2 2 2 3" xfId="4223" xr:uid="{00000000-0005-0000-0000-00007F100000}"/>
    <cellStyle name="40% - Ênfase4 2 2 2 4" xfId="4224" xr:uid="{00000000-0005-0000-0000-000080100000}"/>
    <cellStyle name="40% - Ênfase4 2 2 3" xfId="4225" xr:uid="{00000000-0005-0000-0000-000081100000}"/>
    <cellStyle name="40% - Ênfase4 2 2 3 2" xfId="4226" xr:uid="{00000000-0005-0000-0000-000082100000}"/>
    <cellStyle name="40% - Ênfase4 2 2 4" xfId="4227" xr:uid="{00000000-0005-0000-0000-000083100000}"/>
    <cellStyle name="40% - Ênfase4 2 2 4 2" xfId="4228" xr:uid="{00000000-0005-0000-0000-000084100000}"/>
    <cellStyle name="40% - Ênfase4 2 2 4_COSAN SA - IFRS" xfId="32102" xr:uid="{00000000-0005-0000-0000-0000667D0000}"/>
    <cellStyle name="40% - Ênfase4 2 2 5" xfId="4229" xr:uid="{00000000-0005-0000-0000-000085100000}"/>
    <cellStyle name="40% - Ênfase4 2 2 6" xfId="4230" xr:uid="{00000000-0005-0000-0000-000086100000}"/>
    <cellStyle name="40% - Ênfase4 2 2 7" xfId="4231" xr:uid="{00000000-0005-0000-0000-000087100000}"/>
    <cellStyle name="40% - Ênfase4 2 2_13-Endividamento" xfId="4232" xr:uid="{00000000-0005-0000-0000-000088100000}"/>
    <cellStyle name="40% - Ênfase4 2 3" xfId="4233" xr:uid="{00000000-0005-0000-0000-000089100000}"/>
    <cellStyle name="40% - Ênfase4 2 3 2" xfId="4234" xr:uid="{00000000-0005-0000-0000-00008A100000}"/>
    <cellStyle name="40% - Ênfase4 2 3 3" xfId="4235" xr:uid="{00000000-0005-0000-0000-00008B100000}"/>
    <cellStyle name="40% - Ênfase4 2 3 4" xfId="4236" xr:uid="{00000000-0005-0000-0000-00008C100000}"/>
    <cellStyle name="40% - Ênfase4 2 4" xfId="4237" xr:uid="{00000000-0005-0000-0000-00008D100000}"/>
    <cellStyle name="40% - Ênfase4 2 4 2" xfId="4238" xr:uid="{00000000-0005-0000-0000-00008E100000}"/>
    <cellStyle name="40% - Ênfase4 2 4 3" xfId="4239" xr:uid="{00000000-0005-0000-0000-00008F100000}"/>
    <cellStyle name="40% - Ênfase4 2 4 4" xfId="4240" xr:uid="{00000000-0005-0000-0000-000090100000}"/>
    <cellStyle name="40% - Ênfase4 2 5" xfId="4241" xr:uid="{00000000-0005-0000-0000-000091100000}"/>
    <cellStyle name="40% - Ênfase4 2 5 2" xfId="4242" xr:uid="{00000000-0005-0000-0000-000092100000}"/>
    <cellStyle name="40% - Ênfase4 2 5 3" xfId="4243" xr:uid="{00000000-0005-0000-0000-000093100000}"/>
    <cellStyle name="40% - Ênfase4 2 5 4" xfId="4244" xr:uid="{00000000-0005-0000-0000-000094100000}"/>
    <cellStyle name="40% - Ênfase4 2 6" xfId="4245" xr:uid="{00000000-0005-0000-0000-000095100000}"/>
    <cellStyle name="40% - Ênfase4 2 6 2" xfId="4246" xr:uid="{00000000-0005-0000-0000-000096100000}"/>
    <cellStyle name="40% - Ênfase4 2 6 3" xfId="4247" xr:uid="{00000000-0005-0000-0000-000097100000}"/>
    <cellStyle name="40% - Ênfase4 2 7" xfId="4248" xr:uid="{00000000-0005-0000-0000-000098100000}"/>
    <cellStyle name="40% - Ênfase4 2 7 2" xfId="4249" xr:uid="{00000000-0005-0000-0000-000099100000}"/>
    <cellStyle name="40% - Ênfase4 2 8" xfId="4250" xr:uid="{00000000-0005-0000-0000-00009A100000}"/>
    <cellStyle name="40% - Ênfase4 2 8 2" xfId="4251" xr:uid="{00000000-0005-0000-0000-00009B100000}"/>
    <cellStyle name="40% - Ênfase4 2 8_COSAN SA - IFRS" xfId="32103" xr:uid="{00000000-0005-0000-0000-0000677D0000}"/>
    <cellStyle name="40% - Ênfase4 2 9" xfId="4252" xr:uid="{00000000-0005-0000-0000-00009C100000}"/>
    <cellStyle name="40% - Ênfase4 2_1.1 - Apuração IRPJ_CSLL - 2100 - 2012_MAI_V1" xfId="4253" xr:uid="{00000000-0005-0000-0000-00009D100000}"/>
    <cellStyle name="40% - Ênfase4 20" xfId="4254" xr:uid="{00000000-0005-0000-0000-00009E100000}"/>
    <cellStyle name="40% - Ênfase4 20 2" xfId="4255" xr:uid="{00000000-0005-0000-0000-00009F100000}"/>
    <cellStyle name="40% - Ênfase4 20_Maio-2012" xfId="4256" xr:uid="{00000000-0005-0000-0000-0000A0100000}"/>
    <cellStyle name="40% - Ênfase4 21" xfId="4257" xr:uid="{00000000-0005-0000-0000-0000A1100000}"/>
    <cellStyle name="40% - Ênfase4 21 2" xfId="4258" xr:uid="{00000000-0005-0000-0000-0000A2100000}"/>
    <cellStyle name="40% - Ênfase4 21_Maio-2012" xfId="4259" xr:uid="{00000000-0005-0000-0000-0000A3100000}"/>
    <cellStyle name="40% - Ênfase4 22" xfId="4260" xr:uid="{00000000-0005-0000-0000-0000A4100000}"/>
    <cellStyle name="40% - Ênfase4 22 2" xfId="4261" xr:uid="{00000000-0005-0000-0000-0000A5100000}"/>
    <cellStyle name="40% - Ênfase4 22_Maio-2012" xfId="4262" xr:uid="{00000000-0005-0000-0000-0000A6100000}"/>
    <cellStyle name="40% - Ênfase4 23" xfId="4263" xr:uid="{00000000-0005-0000-0000-0000A7100000}"/>
    <cellStyle name="40% - Ênfase4 23 2" xfId="4264" xr:uid="{00000000-0005-0000-0000-0000A8100000}"/>
    <cellStyle name="40% - Ênfase4 23_Maio-2012" xfId="4265" xr:uid="{00000000-0005-0000-0000-0000A9100000}"/>
    <cellStyle name="40% - Ênfase4 24" xfId="4266" xr:uid="{00000000-0005-0000-0000-0000AA100000}"/>
    <cellStyle name="40% - Ênfase4 24 2" xfId="4267" xr:uid="{00000000-0005-0000-0000-0000AB100000}"/>
    <cellStyle name="40% - Ênfase4 24_Maio-2012" xfId="4268" xr:uid="{00000000-0005-0000-0000-0000AC100000}"/>
    <cellStyle name="40% - Ênfase4 25" xfId="4269" xr:uid="{00000000-0005-0000-0000-0000AD100000}"/>
    <cellStyle name="40% - Ênfase4 25 2" xfId="4270" xr:uid="{00000000-0005-0000-0000-0000AE100000}"/>
    <cellStyle name="40% - Ênfase4 25_Maio-2012" xfId="4271" xr:uid="{00000000-0005-0000-0000-0000AF100000}"/>
    <cellStyle name="40% - Ênfase4 26" xfId="4272" xr:uid="{00000000-0005-0000-0000-0000B0100000}"/>
    <cellStyle name="40% - Ênfase4 26 2" xfId="4273" xr:uid="{00000000-0005-0000-0000-0000B1100000}"/>
    <cellStyle name="40% - Ênfase4 26_Maio-2012" xfId="4274" xr:uid="{00000000-0005-0000-0000-0000B2100000}"/>
    <cellStyle name="40% - Ênfase4 27" xfId="4275" xr:uid="{00000000-0005-0000-0000-0000B3100000}"/>
    <cellStyle name="40% - Ênfase4 27 2" xfId="4276" xr:uid="{00000000-0005-0000-0000-0000B4100000}"/>
    <cellStyle name="40% - Ênfase4 27_Maio-2012" xfId="4277" xr:uid="{00000000-0005-0000-0000-0000B5100000}"/>
    <cellStyle name="40% - Ênfase4 28" xfId="4278" xr:uid="{00000000-0005-0000-0000-0000B6100000}"/>
    <cellStyle name="40% - Ênfase4 28 2" xfId="4279" xr:uid="{00000000-0005-0000-0000-0000B7100000}"/>
    <cellStyle name="40% - Ênfase4 28_Maio-2012" xfId="4280" xr:uid="{00000000-0005-0000-0000-0000B8100000}"/>
    <cellStyle name="40% - Ênfase4 29" xfId="4281" xr:uid="{00000000-0005-0000-0000-0000B9100000}"/>
    <cellStyle name="40% - Ênfase4 29 2" xfId="4282" xr:uid="{00000000-0005-0000-0000-0000BA100000}"/>
    <cellStyle name="40% - Ênfase4 29_Maio-2012" xfId="4283" xr:uid="{00000000-0005-0000-0000-0000BB100000}"/>
    <cellStyle name="40% - Ênfase4 3" xfId="4284" xr:uid="{00000000-0005-0000-0000-0000BC100000}"/>
    <cellStyle name="40% - Ênfase4 3 2" xfId="4285" xr:uid="{00000000-0005-0000-0000-0000BD100000}"/>
    <cellStyle name="40% - Ênfase4 3 2 2" xfId="4286" xr:uid="{00000000-0005-0000-0000-0000BE100000}"/>
    <cellStyle name="40% - Ênfase4 3 2 2 2" xfId="4287" xr:uid="{00000000-0005-0000-0000-0000BF100000}"/>
    <cellStyle name="40% - Ênfase4 3 2 2 3" xfId="4288" xr:uid="{00000000-0005-0000-0000-0000C0100000}"/>
    <cellStyle name="40% - Ênfase4 3 2 2 4" xfId="4289" xr:uid="{00000000-0005-0000-0000-0000C1100000}"/>
    <cellStyle name="40% - Ênfase4 3 2 3" xfId="4290" xr:uid="{00000000-0005-0000-0000-0000C2100000}"/>
    <cellStyle name="40% - Ênfase4 3 2 3 2" xfId="4291" xr:uid="{00000000-0005-0000-0000-0000C3100000}"/>
    <cellStyle name="40% - Ênfase4 3 2 4" xfId="4292" xr:uid="{00000000-0005-0000-0000-0000C4100000}"/>
    <cellStyle name="40% - Ênfase4 3 2 4 2" xfId="4293" xr:uid="{00000000-0005-0000-0000-0000C5100000}"/>
    <cellStyle name="40% - Ênfase4 3 2 4_COSAN SA - IFRS" xfId="32104" xr:uid="{00000000-0005-0000-0000-0000687D0000}"/>
    <cellStyle name="40% - Ênfase4 3 2 5" xfId="4294" xr:uid="{00000000-0005-0000-0000-0000C6100000}"/>
    <cellStyle name="40% - Ênfase4 3 2 6" xfId="4295" xr:uid="{00000000-0005-0000-0000-0000C7100000}"/>
    <cellStyle name="40% - Ênfase4 3 2 7" xfId="4296" xr:uid="{00000000-0005-0000-0000-0000C8100000}"/>
    <cellStyle name="40% - Ênfase4 3 2_13-Endividamento" xfId="4297" xr:uid="{00000000-0005-0000-0000-0000C9100000}"/>
    <cellStyle name="40% - Ênfase4 3 3" xfId="4298" xr:uid="{00000000-0005-0000-0000-0000CA100000}"/>
    <cellStyle name="40% - Ênfase4 3 3 2" xfId="4299" xr:uid="{00000000-0005-0000-0000-0000CB100000}"/>
    <cellStyle name="40% - Ênfase4 3 3 3" xfId="4300" xr:uid="{00000000-0005-0000-0000-0000CC100000}"/>
    <cellStyle name="40% - Ênfase4 3 3 4" xfId="4301" xr:uid="{00000000-0005-0000-0000-0000CD100000}"/>
    <cellStyle name="40% - Ênfase4 3 4" xfId="4302" xr:uid="{00000000-0005-0000-0000-0000CE100000}"/>
    <cellStyle name="40% - Ênfase4 3 4 2" xfId="4303" xr:uid="{00000000-0005-0000-0000-0000CF100000}"/>
    <cellStyle name="40% - Ênfase4 3 5" xfId="4304" xr:uid="{00000000-0005-0000-0000-0000D0100000}"/>
    <cellStyle name="40% - Ênfase4 3 5 2" xfId="4305" xr:uid="{00000000-0005-0000-0000-0000D1100000}"/>
    <cellStyle name="40% - Ênfase4 3 5_COSAN SA - IFRS" xfId="32105" xr:uid="{00000000-0005-0000-0000-0000697D0000}"/>
    <cellStyle name="40% - Ênfase4 3 6" xfId="4306" xr:uid="{00000000-0005-0000-0000-0000D2100000}"/>
    <cellStyle name="40% - Ênfase4 3 7" xfId="4307" xr:uid="{00000000-0005-0000-0000-0000D3100000}"/>
    <cellStyle name="40% - Ênfase4 3 8" xfId="4308" xr:uid="{00000000-0005-0000-0000-0000D4100000}"/>
    <cellStyle name="40% - Ênfase4 3_1.1 - Apuração IRPJ_CSLL - 2100 - 2012_MAI_V1" xfId="4309" xr:uid="{00000000-0005-0000-0000-0000D5100000}"/>
    <cellStyle name="40% - Ênfase4 30" xfId="4310" xr:uid="{00000000-0005-0000-0000-0000D6100000}"/>
    <cellStyle name="40% - Ênfase4 30 2" xfId="4311" xr:uid="{00000000-0005-0000-0000-0000D7100000}"/>
    <cellStyle name="40% - Ênfase4 30_Maio-2012" xfId="4312" xr:uid="{00000000-0005-0000-0000-0000D8100000}"/>
    <cellStyle name="40% - Ênfase4 31" xfId="4313" xr:uid="{00000000-0005-0000-0000-0000D9100000}"/>
    <cellStyle name="40% - Ênfase4 31 2" xfId="4314" xr:uid="{00000000-0005-0000-0000-0000DA100000}"/>
    <cellStyle name="40% - Ênfase4 32" xfId="4315" xr:uid="{00000000-0005-0000-0000-0000DB100000}"/>
    <cellStyle name="40% - Ênfase4 33" xfId="4316" xr:uid="{00000000-0005-0000-0000-0000DC100000}"/>
    <cellStyle name="40% - Ênfase4 33 2" xfId="4317" xr:uid="{00000000-0005-0000-0000-0000DD100000}"/>
    <cellStyle name="40% - Ênfase4 33 3" xfId="4318" xr:uid="{00000000-0005-0000-0000-0000DE100000}"/>
    <cellStyle name="40% - Ênfase4 33 4" xfId="4319" xr:uid="{00000000-0005-0000-0000-0000DF100000}"/>
    <cellStyle name="40% - Ênfase4 34" xfId="4320" xr:uid="{00000000-0005-0000-0000-0000E0100000}"/>
    <cellStyle name="40% - Ênfase4 34 2" xfId="4321" xr:uid="{00000000-0005-0000-0000-0000E1100000}"/>
    <cellStyle name="40% - Ênfase4 35" xfId="4322" xr:uid="{00000000-0005-0000-0000-0000E2100000}"/>
    <cellStyle name="40% - Ênfase4 35 2" xfId="4323" xr:uid="{00000000-0005-0000-0000-0000E3100000}"/>
    <cellStyle name="40% - Ênfase4 36" xfId="4324" xr:uid="{00000000-0005-0000-0000-0000E4100000}"/>
    <cellStyle name="40% - Ênfase4 36 2" xfId="4325" xr:uid="{00000000-0005-0000-0000-0000E5100000}"/>
    <cellStyle name="40% - Ênfase4 37" xfId="4326" xr:uid="{00000000-0005-0000-0000-0000E6100000}"/>
    <cellStyle name="40% - Ênfase4 37 2" xfId="4327" xr:uid="{00000000-0005-0000-0000-0000E7100000}"/>
    <cellStyle name="40% - Ênfase4 38" xfId="4328" xr:uid="{00000000-0005-0000-0000-0000E8100000}"/>
    <cellStyle name="40% - Ênfase4 38 2" xfId="4329" xr:uid="{00000000-0005-0000-0000-0000E9100000}"/>
    <cellStyle name="40% - Ênfase4 39" xfId="4330" xr:uid="{00000000-0005-0000-0000-0000EA100000}"/>
    <cellStyle name="40% - Ênfase4 39 2" xfId="4331" xr:uid="{00000000-0005-0000-0000-0000EB100000}"/>
    <cellStyle name="40% - Ênfase4 4" xfId="4332" xr:uid="{00000000-0005-0000-0000-0000EC100000}"/>
    <cellStyle name="40% - Ênfase4 4 2" xfId="4333" xr:uid="{00000000-0005-0000-0000-0000ED100000}"/>
    <cellStyle name="40% - Ênfase4 4 2 2" xfId="4334" xr:uid="{00000000-0005-0000-0000-0000EE100000}"/>
    <cellStyle name="40% - Ênfase4 4 2 2 2" xfId="4335" xr:uid="{00000000-0005-0000-0000-0000EF100000}"/>
    <cellStyle name="40% - Ênfase4 4 2 2 3" xfId="4336" xr:uid="{00000000-0005-0000-0000-0000F0100000}"/>
    <cellStyle name="40% - Ênfase4 4 2 2 4" xfId="4337" xr:uid="{00000000-0005-0000-0000-0000F1100000}"/>
    <cellStyle name="40% - Ênfase4 4 2 3" xfId="4338" xr:uid="{00000000-0005-0000-0000-0000F2100000}"/>
    <cellStyle name="40% - Ênfase4 4 2 3 2" xfId="4339" xr:uid="{00000000-0005-0000-0000-0000F3100000}"/>
    <cellStyle name="40% - Ênfase4 4 2 4" xfId="4340" xr:uid="{00000000-0005-0000-0000-0000F4100000}"/>
    <cellStyle name="40% - Ênfase4 4 2 4 2" xfId="4341" xr:uid="{00000000-0005-0000-0000-0000F5100000}"/>
    <cellStyle name="40% - Ênfase4 4 2 4_COSAN SA - IFRS" xfId="32106" xr:uid="{00000000-0005-0000-0000-00006A7D0000}"/>
    <cellStyle name="40% - Ênfase4 4 2 5" xfId="4342" xr:uid="{00000000-0005-0000-0000-0000F6100000}"/>
    <cellStyle name="40% - Ênfase4 4 2 6" xfId="4343" xr:uid="{00000000-0005-0000-0000-0000F7100000}"/>
    <cellStyle name="40% - Ênfase4 4 2 7" xfId="4344" xr:uid="{00000000-0005-0000-0000-0000F8100000}"/>
    <cellStyle name="40% - Ênfase4 4 2_13-Endividamento" xfId="4345" xr:uid="{00000000-0005-0000-0000-0000F9100000}"/>
    <cellStyle name="40% - Ênfase4 4 3" xfId="4346" xr:uid="{00000000-0005-0000-0000-0000FA100000}"/>
    <cellStyle name="40% - Ênfase4 4 3 2" xfId="4347" xr:uid="{00000000-0005-0000-0000-0000FB100000}"/>
    <cellStyle name="40% - Ênfase4 4 3 3" xfId="4348" xr:uid="{00000000-0005-0000-0000-0000FC100000}"/>
    <cellStyle name="40% - Ênfase4 4 3 4" xfId="4349" xr:uid="{00000000-0005-0000-0000-0000FD100000}"/>
    <cellStyle name="40% - Ênfase4 4 4" xfId="4350" xr:uid="{00000000-0005-0000-0000-0000FE100000}"/>
    <cellStyle name="40% - Ênfase4 4 4 2" xfId="4351" xr:uid="{00000000-0005-0000-0000-0000FF100000}"/>
    <cellStyle name="40% - Ênfase4 4 5" xfId="4352" xr:uid="{00000000-0005-0000-0000-000000110000}"/>
    <cellStyle name="40% - Ênfase4 4 5 2" xfId="4353" xr:uid="{00000000-0005-0000-0000-000001110000}"/>
    <cellStyle name="40% - Ênfase4 4 5_COSAN SA - IFRS" xfId="32107" xr:uid="{00000000-0005-0000-0000-00006B7D0000}"/>
    <cellStyle name="40% - Ênfase4 4 6" xfId="4354" xr:uid="{00000000-0005-0000-0000-000002110000}"/>
    <cellStyle name="40% - Ênfase4 4 7" xfId="4355" xr:uid="{00000000-0005-0000-0000-000003110000}"/>
    <cellStyle name="40% - Ênfase4 4 8" xfId="4356" xr:uid="{00000000-0005-0000-0000-000004110000}"/>
    <cellStyle name="40% - Ênfase4 4_1.1 - Apuração IRPJ_CSLL - 2100 - 2012_MAI_V1" xfId="4357" xr:uid="{00000000-0005-0000-0000-000005110000}"/>
    <cellStyle name="40% - Ênfase4 40" xfId="4358" xr:uid="{00000000-0005-0000-0000-000006110000}"/>
    <cellStyle name="40% - Ênfase4 40 2" xfId="4359" xr:uid="{00000000-0005-0000-0000-000007110000}"/>
    <cellStyle name="40% - Ênfase4 41" xfId="4360" xr:uid="{00000000-0005-0000-0000-000008110000}"/>
    <cellStyle name="40% - Ênfase4 42" xfId="4361" xr:uid="{00000000-0005-0000-0000-000009110000}"/>
    <cellStyle name="40% - Ênfase4 43" xfId="4362" xr:uid="{00000000-0005-0000-0000-00000A110000}"/>
    <cellStyle name="40% - Ênfase4 44" xfId="4363" xr:uid="{00000000-0005-0000-0000-00000B110000}"/>
    <cellStyle name="40% - Ênfase4 5" xfId="4364" xr:uid="{00000000-0005-0000-0000-00000C110000}"/>
    <cellStyle name="40% - Ênfase4 5 2" xfId="4365" xr:uid="{00000000-0005-0000-0000-00000D110000}"/>
    <cellStyle name="40% - Ênfase4 5 2 2" xfId="4366" xr:uid="{00000000-0005-0000-0000-00000E110000}"/>
    <cellStyle name="40% - Ênfase4 5 2 2 2" xfId="4367" xr:uid="{00000000-0005-0000-0000-00000F110000}"/>
    <cellStyle name="40% - Ênfase4 5 2 2 3" xfId="4368" xr:uid="{00000000-0005-0000-0000-000010110000}"/>
    <cellStyle name="40% - Ênfase4 5 2 2 4" xfId="4369" xr:uid="{00000000-0005-0000-0000-000011110000}"/>
    <cellStyle name="40% - Ênfase4 5 2 3" xfId="4370" xr:uid="{00000000-0005-0000-0000-000012110000}"/>
    <cellStyle name="40% - Ênfase4 5 2 3 2" xfId="4371" xr:uid="{00000000-0005-0000-0000-000013110000}"/>
    <cellStyle name="40% - Ênfase4 5 2 4" xfId="4372" xr:uid="{00000000-0005-0000-0000-000014110000}"/>
    <cellStyle name="40% - Ênfase4 5 2 4 2" xfId="4373" xr:uid="{00000000-0005-0000-0000-000015110000}"/>
    <cellStyle name="40% - Ênfase4 5 2 4_COSAN SA - IFRS" xfId="32108" xr:uid="{00000000-0005-0000-0000-00006C7D0000}"/>
    <cellStyle name="40% - Ênfase4 5 2 5" xfId="4374" xr:uid="{00000000-0005-0000-0000-000016110000}"/>
    <cellStyle name="40% - Ênfase4 5 2 6" xfId="4375" xr:uid="{00000000-0005-0000-0000-000017110000}"/>
    <cellStyle name="40% - Ênfase4 5 2 7" xfId="4376" xr:uid="{00000000-0005-0000-0000-000018110000}"/>
    <cellStyle name="40% - Ênfase4 5 2_13-Endividamento" xfId="4377" xr:uid="{00000000-0005-0000-0000-000019110000}"/>
    <cellStyle name="40% - Ênfase4 5 3" xfId="4378" xr:uid="{00000000-0005-0000-0000-00001A110000}"/>
    <cellStyle name="40% - Ênfase4 5 3 2" xfId="4379" xr:uid="{00000000-0005-0000-0000-00001B110000}"/>
    <cellStyle name="40% - Ênfase4 5 3 3" xfId="4380" xr:uid="{00000000-0005-0000-0000-00001C110000}"/>
    <cellStyle name="40% - Ênfase4 5 3 4" xfId="4381" xr:uid="{00000000-0005-0000-0000-00001D110000}"/>
    <cellStyle name="40% - Ênfase4 5 4" xfId="4382" xr:uid="{00000000-0005-0000-0000-00001E110000}"/>
    <cellStyle name="40% - Ênfase4 5 4 2" xfId="4383" xr:uid="{00000000-0005-0000-0000-00001F110000}"/>
    <cellStyle name="40% - Ênfase4 5 5" xfId="4384" xr:uid="{00000000-0005-0000-0000-000020110000}"/>
    <cellStyle name="40% - Ênfase4 5 5 2" xfId="4385" xr:uid="{00000000-0005-0000-0000-000021110000}"/>
    <cellStyle name="40% - Ênfase4 5 5_COSAN SA - IFRS" xfId="32109" xr:uid="{00000000-0005-0000-0000-00006D7D0000}"/>
    <cellStyle name="40% - Ênfase4 5 6" xfId="4386" xr:uid="{00000000-0005-0000-0000-000022110000}"/>
    <cellStyle name="40% - Ênfase4 5 7" xfId="4387" xr:uid="{00000000-0005-0000-0000-000023110000}"/>
    <cellStyle name="40% - Ênfase4 5 8" xfId="4388" xr:uid="{00000000-0005-0000-0000-000024110000}"/>
    <cellStyle name="40% - Ênfase4 5_1.1 - Apuração IRPJ_CSLL - 2100 - 2012_MAI_V1" xfId="4389" xr:uid="{00000000-0005-0000-0000-000025110000}"/>
    <cellStyle name="40% - Ênfase4 6" xfId="4390" xr:uid="{00000000-0005-0000-0000-000026110000}"/>
    <cellStyle name="40% - Ênfase4 6 2" xfId="4391" xr:uid="{00000000-0005-0000-0000-000027110000}"/>
    <cellStyle name="40% - Ênfase4 6 2 2" xfId="4392" xr:uid="{00000000-0005-0000-0000-000028110000}"/>
    <cellStyle name="40% - Ênfase4 6 2 2 2" xfId="4393" xr:uid="{00000000-0005-0000-0000-000029110000}"/>
    <cellStyle name="40% - Ênfase4 6 2 2 3" xfId="4394" xr:uid="{00000000-0005-0000-0000-00002A110000}"/>
    <cellStyle name="40% - Ênfase4 6 2 2 4" xfId="4395" xr:uid="{00000000-0005-0000-0000-00002B110000}"/>
    <cellStyle name="40% - Ênfase4 6 2 3" xfId="4396" xr:uid="{00000000-0005-0000-0000-00002C110000}"/>
    <cellStyle name="40% - Ênfase4 6 2 3 2" xfId="4397" xr:uid="{00000000-0005-0000-0000-00002D110000}"/>
    <cellStyle name="40% - Ênfase4 6 2 4" xfId="4398" xr:uid="{00000000-0005-0000-0000-00002E110000}"/>
    <cellStyle name="40% - Ênfase4 6 2 4 2" xfId="4399" xr:uid="{00000000-0005-0000-0000-00002F110000}"/>
    <cellStyle name="40% - Ênfase4 6 2 4_COSAN SA - IFRS" xfId="32110" xr:uid="{00000000-0005-0000-0000-00006E7D0000}"/>
    <cellStyle name="40% - Ênfase4 6 2 5" xfId="4400" xr:uid="{00000000-0005-0000-0000-000030110000}"/>
    <cellStyle name="40% - Ênfase4 6 2 6" xfId="4401" xr:uid="{00000000-0005-0000-0000-000031110000}"/>
    <cellStyle name="40% - Ênfase4 6 2 7" xfId="4402" xr:uid="{00000000-0005-0000-0000-000032110000}"/>
    <cellStyle name="40% - Ênfase4 6 2_13-Endividamento" xfId="4403" xr:uid="{00000000-0005-0000-0000-000033110000}"/>
    <cellStyle name="40% - Ênfase4 6 3" xfId="4404" xr:uid="{00000000-0005-0000-0000-000034110000}"/>
    <cellStyle name="40% - Ênfase4 6 3 2" xfId="4405" xr:uid="{00000000-0005-0000-0000-000035110000}"/>
    <cellStyle name="40% - Ênfase4 6 3 3" xfId="4406" xr:uid="{00000000-0005-0000-0000-000036110000}"/>
    <cellStyle name="40% - Ênfase4 6 3 4" xfId="4407" xr:uid="{00000000-0005-0000-0000-000037110000}"/>
    <cellStyle name="40% - Ênfase4 6 4" xfId="4408" xr:uid="{00000000-0005-0000-0000-000038110000}"/>
    <cellStyle name="40% - Ênfase4 6 4 2" xfId="4409" xr:uid="{00000000-0005-0000-0000-000039110000}"/>
    <cellStyle name="40% - Ênfase4 6 5" xfId="4410" xr:uid="{00000000-0005-0000-0000-00003A110000}"/>
    <cellStyle name="40% - Ênfase4 6 5 2" xfId="4411" xr:uid="{00000000-0005-0000-0000-00003B110000}"/>
    <cellStyle name="40% - Ênfase4 6 5_COSAN SA - IFRS" xfId="32111" xr:uid="{00000000-0005-0000-0000-00006F7D0000}"/>
    <cellStyle name="40% - Ênfase4 6 6" xfId="4412" xr:uid="{00000000-0005-0000-0000-00003C110000}"/>
    <cellStyle name="40% - Ênfase4 6 7" xfId="4413" xr:uid="{00000000-0005-0000-0000-00003D110000}"/>
    <cellStyle name="40% - Ênfase4 6 8" xfId="4414" xr:uid="{00000000-0005-0000-0000-00003E110000}"/>
    <cellStyle name="40% - Ênfase4 6_1.1 - Apuração IRPJ_CSLL - 2100 - 2012_MAI_V1" xfId="4415" xr:uid="{00000000-0005-0000-0000-00003F110000}"/>
    <cellStyle name="40% - Ênfase4 7" xfId="4416" xr:uid="{00000000-0005-0000-0000-000040110000}"/>
    <cellStyle name="40% - Ênfase4 7 2" xfId="4417" xr:uid="{00000000-0005-0000-0000-000041110000}"/>
    <cellStyle name="40% - Ênfase4 7 2 2" xfId="4418" xr:uid="{00000000-0005-0000-0000-000042110000}"/>
    <cellStyle name="40% - Ênfase4 7 2 3" xfId="4419" xr:uid="{00000000-0005-0000-0000-000043110000}"/>
    <cellStyle name="40% - Ênfase4 7 2 4" xfId="4420" xr:uid="{00000000-0005-0000-0000-000044110000}"/>
    <cellStyle name="40% - Ênfase4 7 2 5" xfId="4421" xr:uid="{00000000-0005-0000-0000-000045110000}"/>
    <cellStyle name="40% - Ênfase4 7 2 6" xfId="4422" xr:uid="{00000000-0005-0000-0000-000046110000}"/>
    <cellStyle name="40% - Ênfase4 7 3" xfId="4423" xr:uid="{00000000-0005-0000-0000-000047110000}"/>
    <cellStyle name="40% - Ênfase4 7 3 2" xfId="4424" xr:uid="{00000000-0005-0000-0000-000048110000}"/>
    <cellStyle name="40% - Ênfase4 7 4" xfId="4425" xr:uid="{00000000-0005-0000-0000-000049110000}"/>
    <cellStyle name="40% - Ênfase4 7 4 2" xfId="4426" xr:uid="{00000000-0005-0000-0000-00004A110000}"/>
    <cellStyle name="40% - Ênfase4 7 4_COSAN SA - IFRS" xfId="32112" xr:uid="{00000000-0005-0000-0000-0000707D0000}"/>
    <cellStyle name="40% - Ênfase4 7 5" xfId="4427" xr:uid="{00000000-0005-0000-0000-00004B110000}"/>
    <cellStyle name="40% - Ênfase4 7 6" xfId="4428" xr:uid="{00000000-0005-0000-0000-00004C110000}"/>
    <cellStyle name="40% - Ênfase4 7 7" xfId="4429" xr:uid="{00000000-0005-0000-0000-00004D110000}"/>
    <cellStyle name="40% - Ênfase4 7_13-Endividamento" xfId="4430" xr:uid="{00000000-0005-0000-0000-00004E110000}"/>
    <cellStyle name="40% - Ênfase4 8" xfId="4431" xr:uid="{00000000-0005-0000-0000-00004F110000}"/>
    <cellStyle name="40% - Ênfase4 8 2" xfId="4432" xr:uid="{00000000-0005-0000-0000-000050110000}"/>
    <cellStyle name="40% - Ênfase4 8 2 2" xfId="4433" xr:uid="{00000000-0005-0000-0000-000051110000}"/>
    <cellStyle name="40% - Ênfase4 8 2 3" xfId="4434" xr:uid="{00000000-0005-0000-0000-000052110000}"/>
    <cellStyle name="40% - Ênfase4 8 3" xfId="4435" xr:uid="{00000000-0005-0000-0000-000053110000}"/>
    <cellStyle name="40% - Ênfase4 8 4" xfId="4436" xr:uid="{00000000-0005-0000-0000-000054110000}"/>
    <cellStyle name="40% - Ênfase4 8_BP - Raízen Combustíveis" xfId="4437" xr:uid="{00000000-0005-0000-0000-000055110000}"/>
    <cellStyle name="40% - Ênfase4 9" xfId="4438" xr:uid="{00000000-0005-0000-0000-000056110000}"/>
    <cellStyle name="40% - Ênfase4 9 2" xfId="4439" xr:uid="{00000000-0005-0000-0000-000057110000}"/>
    <cellStyle name="40% - Ênfase4 9 2 2" xfId="4440" xr:uid="{00000000-0005-0000-0000-000058110000}"/>
    <cellStyle name="40% - Ênfase4 9 2 3" xfId="4441" xr:uid="{00000000-0005-0000-0000-000059110000}"/>
    <cellStyle name="40% - Ênfase4 9 2 4" xfId="4442" xr:uid="{00000000-0005-0000-0000-00005A110000}"/>
    <cellStyle name="40% - Ênfase4 9 2_Display" xfId="4443" xr:uid="{00000000-0005-0000-0000-00005B110000}"/>
    <cellStyle name="40% - Ênfase4 9 3" xfId="4444" xr:uid="{00000000-0005-0000-0000-00005C110000}"/>
    <cellStyle name="40% - Ênfase4 9 4" xfId="4445" xr:uid="{00000000-0005-0000-0000-00005D110000}"/>
    <cellStyle name="40% - Ênfase4 9 5" xfId="4446" xr:uid="{00000000-0005-0000-0000-00005E110000}"/>
    <cellStyle name="40% - Ênfase4 9_BP - Raízen Combustíveis" xfId="4447" xr:uid="{00000000-0005-0000-0000-00005F110000}"/>
    <cellStyle name="40% - Ênfase5" xfId="32113" xr:uid="{00000000-0005-0000-0000-0000717D0000}"/>
    <cellStyle name="40% - Ênfase5 10" xfId="4448" xr:uid="{00000000-0005-0000-0000-000060110000}"/>
    <cellStyle name="40% - Ênfase5 10 2" xfId="4449" xr:uid="{00000000-0005-0000-0000-000061110000}"/>
    <cellStyle name="40% - Ênfase5 10_BP - Raízen Combustíveis" xfId="4450" xr:uid="{00000000-0005-0000-0000-000062110000}"/>
    <cellStyle name="40% - Ênfase5 11" xfId="4451" xr:uid="{00000000-0005-0000-0000-000063110000}"/>
    <cellStyle name="40% - Ênfase5 11 2" xfId="4452" xr:uid="{00000000-0005-0000-0000-000064110000}"/>
    <cellStyle name="40% - Ênfase5 11_Maio-2012" xfId="4453" xr:uid="{00000000-0005-0000-0000-000065110000}"/>
    <cellStyle name="40% - Ênfase5 12" xfId="4454" xr:uid="{00000000-0005-0000-0000-000066110000}"/>
    <cellStyle name="40% - Ênfase5 12 2" xfId="4455" xr:uid="{00000000-0005-0000-0000-000067110000}"/>
    <cellStyle name="40% - Ênfase5 12_Maio-2012" xfId="4456" xr:uid="{00000000-0005-0000-0000-000068110000}"/>
    <cellStyle name="40% - Ênfase5 13" xfId="4457" xr:uid="{00000000-0005-0000-0000-000069110000}"/>
    <cellStyle name="40% - Ênfase5 13 2" xfId="4458" xr:uid="{00000000-0005-0000-0000-00006A110000}"/>
    <cellStyle name="40% - Ênfase5 13_Maio-2012" xfId="4459" xr:uid="{00000000-0005-0000-0000-00006B110000}"/>
    <cellStyle name="40% - Ênfase5 14" xfId="4460" xr:uid="{00000000-0005-0000-0000-00006C110000}"/>
    <cellStyle name="40% - Ênfase5 14 2" xfId="4461" xr:uid="{00000000-0005-0000-0000-00006D110000}"/>
    <cellStyle name="40% - Ênfase5 14_Maio-2012" xfId="4462" xr:uid="{00000000-0005-0000-0000-00006E110000}"/>
    <cellStyle name="40% - Ênfase5 15" xfId="4463" xr:uid="{00000000-0005-0000-0000-00006F110000}"/>
    <cellStyle name="40% - Ênfase5 15 2" xfId="4464" xr:uid="{00000000-0005-0000-0000-000070110000}"/>
    <cellStyle name="40% - Ênfase5 15_Maio-2012" xfId="4465" xr:uid="{00000000-0005-0000-0000-000071110000}"/>
    <cellStyle name="40% - Ênfase5 16" xfId="4466" xr:uid="{00000000-0005-0000-0000-000072110000}"/>
    <cellStyle name="40% - Ênfase5 16 2" xfId="4467" xr:uid="{00000000-0005-0000-0000-000073110000}"/>
    <cellStyle name="40% - Ênfase5 16_Maio-2012" xfId="4468" xr:uid="{00000000-0005-0000-0000-000074110000}"/>
    <cellStyle name="40% - Ênfase5 17" xfId="4469" xr:uid="{00000000-0005-0000-0000-000075110000}"/>
    <cellStyle name="40% - Ênfase5 17 2" xfId="4470" xr:uid="{00000000-0005-0000-0000-000076110000}"/>
    <cellStyle name="40% - Ênfase5 17_Maio-2012" xfId="4471" xr:uid="{00000000-0005-0000-0000-000077110000}"/>
    <cellStyle name="40% - Ênfase5 18" xfId="4472" xr:uid="{00000000-0005-0000-0000-000078110000}"/>
    <cellStyle name="40% - Ênfase5 18 2" xfId="4473" xr:uid="{00000000-0005-0000-0000-000079110000}"/>
    <cellStyle name="40% - Ênfase5 18_Maio-2012" xfId="4474" xr:uid="{00000000-0005-0000-0000-00007A110000}"/>
    <cellStyle name="40% - Ênfase5 19" xfId="4475" xr:uid="{00000000-0005-0000-0000-00007B110000}"/>
    <cellStyle name="40% - Ênfase5 19 2" xfId="4476" xr:uid="{00000000-0005-0000-0000-00007C110000}"/>
    <cellStyle name="40% - Ênfase5 19_Maio-2012" xfId="4477" xr:uid="{00000000-0005-0000-0000-00007D110000}"/>
    <cellStyle name="40% - Ênfase5 2" xfId="4478" xr:uid="{00000000-0005-0000-0000-00007E110000}"/>
    <cellStyle name="40% - Ênfase5 2 10" xfId="4479" xr:uid="{00000000-0005-0000-0000-00007F110000}"/>
    <cellStyle name="40% - Ênfase5 2 11" xfId="4480" xr:uid="{00000000-0005-0000-0000-000080110000}"/>
    <cellStyle name="40% - Ênfase5 2 2" xfId="4481" xr:uid="{00000000-0005-0000-0000-000081110000}"/>
    <cellStyle name="40% - Ênfase5 2 2 2" xfId="4482" xr:uid="{00000000-0005-0000-0000-000082110000}"/>
    <cellStyle name="40% - Ênfase5 2 2 2 2" xfId="4483" xr:uid="{00000000-0005-0000-0000-000083110000}"/>
    <cellStyle name="40% - Ênfase5 2 2 2 3" xfId="4484" xr:uid="{00000000-0005-0000-0000-000084110000}"/>
    <cellStyle name="40% - Ênfase5 2 2 2 4" xfId="4485" xr:uid="{00000000-0005-0000-0000-000085110000}"/>
    <cellStyle name="40% - Ênfase5 2 2 3" xfId="4486" xr:uid="{00000000-0005-0000-0000-000086110000}"/>
    <cellStyle name="40% - Ênfase5 2 2 3 2" xfId="4487" xr:uid="{00000000-0005-0000-0000-000087110000}"/>
    <cellStyle name="40% - Ênfase5 2 2 4" xfId="4488" xr:uid="{00000000-0005-0000-0000-000088110000}"/>
    <cellStyle name="40% - Ênfase5 2 2 4 2" xfId="4489" xr:uid="{00000000-0005-0000-0000-000089110000}"/>
    <cellStyle name="40% - Ênfase5 2 2 4_COSAN SA - IFRS" xfId="32114" xr:uid="{00000000-0005-0000-0000-0000727D0000}"/>
    <cellStyle name="40% - Ênfase5 2 2 5" xfId="4490" xr:uid="{00000000-0005-0000-0000-00008A110000}"/>
    <cellStyle name="40% - Ênfase5 2 2 6" xfId="4491" xr:uid="{00000000-0005-0000-0000-00008B110000}"/>
    <cellStyle name="40% - Ênfase5 2 2 7" xfId="4492" xr:uid="{00000000-0005-0000-0000-00008C110000}"/>
    <cellStyle name="40% - Ênfase5 2 2_13-Endividamento" xfId="4493" xr:uid="{00000000-0005-0000-0000-00008D110000}"/>
    <cellStyle name="40% - Ênfase5 2 3" xfId="4494" xr:uid="{00000000-0005-0000-0000-00008E110000}"/>
    <cellStyle name="40% - Ênfase5 2 3 2" xfId="4495" xr:uid="{00000000-0005-0000-0000-00008F110000}"/>
    <cellStyle name="40% - Ênfase5 2 3 3" xfId="4496" xr:uid="{00000000-0005-0000-0000-000090110000}"/>
    <cellStyle name="40% - Ênfase5 2 3 4" xfId="4497" xr:uid="{00000000-0005-0000-0000-000091110000}"/>
    <cellStyle name="40% - Ênfase5 2 4" xfId="4498" xr:uid="{00000000-0005-0000-0000-000092110000}"/>
    <cellStyle name="40% - Ênfase5 2 4 2" xfId="4499" xr:uid="{00000000-0005-0000-0000-000093110000}"/>
    <cellStyle name="40% - Ênfase5 2 4 3" xfId="4500" xr:uid="{00000000-0005-0000-0000-000094110000}"/>
    <cellStyle name="40% - Ênfase5 2 4 4" xfId="4501" xr:uid="{00000000-0005-0000-0000-000095110000}"/>
    <cellStyle name="40% - Ênfase5 2 5" xfId="4502" xr:uid="{00000000-0005-0000-0000-000096110000}"/>
    <cellStyle name="40% - Ênfase5 2 5 2" xfId="4503" xr:uid="{00000000-0005-0000-0000-000097110000}"/>
    <cellStyle name="40% - Ênfase5 2 5 3" xfId="4504" xr:uid="{00000000-0005-0000-0000-000098110000}"/>
    <cellStyle name="40% - Ênfase5 2 5 4" xfId="4505" xr:uid="{00000000-0005-0000-0000-000099110000}"/>
    <cellStyle name="40% - Ênfase5 2 6" xfId="4506" xr:uid="{00000000-0005-0000-0000-00009A110000}"/>
    <cellStyle name="40% - Ênfase5 2 6 2" xfId="4507" xr:uid="{00000000-0005-0000-0000-00009B110000}"/>
    <cellStyle name="40% - Ênfase5 2 6 3" xfId="4508" xr:uid="{00000000-0005-0000-0000-00009C110000}"/>
    <cellStyle name="40% - Ênfase5 2 7" xfId="4509" xr:uid="{00000000-0005-0000-0000-00009D110000}"/>
    <cellStyle name="40% - Ênfase5 2 7 2" xfId="4510" xr:uid="{00000000-0005-0000-0000-00009E110000}"/>
    <cellStyle name="40% - Ênfase5 2 8" xfId="4511" xr:uid="{00000000-0005-0000-0000-00009F110000}"/>
    <cellStyle name="40% - Ênfase5 2 8 2" xfId="4512" xr:uid="{00000000-0005-0000-0000-0000A0110000}"/>
    <cellStyle name="40% - Ênfase5 2 8_COSAN SA - IFRS" xfId="32115" xr:uid="{00000000-0005-0000-0000-0000737D0000}"/>
    <cellStyle name="40% - Ênfase5 2 9" xfId="4513" xr:uid="{00000000-0005-0000-0000-0000A1110000}"/>
    <cellStyle name="40% - Ênfase5 2_1.1 - Apuração IRPJ_CSLL - 2100 - 2012_MAI_V1" xfId="4514" xr:uid="{00000000-0005-0000-0000-0000A2110000}"/>
    <cellStyle name="40% - Ênfase5 20" xfId="4515" xr:uid="{00000000-0005-0000-0000-0000A3110000}"/>
    <cellStyle name="40% - Ênfase5 20 2" xfId="4516" xr:uid="{00000000-0005-0000-0000-0000A4110000}"/>
    <cellStyle name="40% - Ênfase5 20_Maio-2012" xfId="4517" xr:uid="{00000000-0005-0000-0000-0000A5110000}"/>
    <cellStyle name="40% - Ênfase5 21" xfId="4518" xr:uid="{00000000-0005-0000-0000-0000A6110000}"/>
    <cellStyle name="40% - Ênfase5 21 2" xfId="4519" xr:uid="{00000000-0005-0000-0000-0000A7110000}"/>
    <cellStyle name="40% - Ênfase5 21_Maio-2012" xfId="4520" xr:uid="{00000000-0005-0000-0000-0000A8110000}"/>
    <cellStyle name="40% - Ênfase5 22" xfId="4521" xr:uid="{00000000-0005-0000-0000-0000A9110000}"/>
    <cellStyle name="40% - Ênfase5 22 2" xfId="4522" xr:uid="{00000000-0005-0000-0000-0000AA110000}"/>
    <cellStyle name="40% - Ênfase5 22_Maio-2012" xfId="4523" xr:uid="{00000000-0005-0000-0000-0000AB110000}"/>
    <cellStyle name="40% - Ênfase5 23" xfId="4524" xr:uid="{00000000-0005-0000-0000-0000AC110000}"/>
    <cellStyle name="40% - Ênfase5 23 2" xfId="4525" xr:uid="{00000000-0005-0000-0000-0000AD110000}"/>
    <cellStyle name="40% - Ênfase5 23_Maio-2012" xfId="4526" xr:uid="{00000000-0005-0000-0000-0000AE110000}"/>
    <cellStyle name="40% - Ênfase5 24" xfId="4527" xr:uid="{00000000-0005-0000-0000-0000AF110000}"/>
    <cellStyle name="40% - Ênfase5 24 2" xfId="4528" xr:uid="{00000000-0005-0000-0000-0000B0110000}"/>
    <cellStyle name="40% - Ênfase5 24_Maio-2012" xfId="4529" xr:uid="{00000000-0005-0000-0000-0000B1110000}"/>
    <cellStyle name="40% - Ênfase5 25" xfId="4530" xr:uid="{00000000-0005-0000-0000-0000B2110000}"/>
    <cellStyle name="40% - Ênfase5 25 2" xfId="4531" xr:uid="{00000000-0005-0000-0000-0000B3110000}"/>
    <cellStyle name="40% - Ênfase5 25_Maio-2012" xfId="4532" xr:uid="{00000000-0005-0000-0000-0000B4110000}"/>
    <cellStyle name="40% - Ênfase5 26" xfId="4533" xr:uid="{00000000-0005-0000-0000-0000B5110000}"/>
    <cellStyle name="40% - Ênfase5 26 2" xfId="4534" xr:uid="{00000000-0005-0000-0000-0000B6110000}"/>
    <cellStyle name="40% - Ênfase5 26_Maio-2012" xfId="4535" xr:uid="{00000000-0005-0000-0000-0000B7110000}"/>
    <cellStyle name="40% - Ênfase5 27" xfId="4536" xr:uid="{00000000-0005-0000-0000-0000B8110000}"/>
    <cellStyle name="40% - Ênfase5 27 2" xfId="4537" xr:uid="{00000000-0005-0000-0000-0000B9110000}"/>
    <cellStyle name="40% - Ênfase5 27_Maio-2012" xfId="4538" xr:uid="{00000000-0005-0000-0000-0000BA110000}"/>
    <cellStyle name="40% - Ênfase5 28" xfId="4539" xr:uid="{00000000-0005-0000-0000-0000BB110000}"/>
    <cellStyle name="40% - Ênfase5 28 2" xfId="4540" xr:uid="{00000000-0005-0000-0000-0000BC110000}"/>
    <cellStyle name="40% - Ênfase5 28_Maio-2012" xfId="4541" xr:uid="{00000000-0005-0000-0000-0000BD110000}"/>
    <cellStyle name="40% - Ênfase5 29" xfId="4542" xr:uid="{00000000-0005-0000-0000-0000BE110000}"/>
    <cellStyle name="40% - Ênfase5 29 2" xfId="4543" xr:uid="{00000000-0005-0000-0000-0000BF110000}"/>
    <cellStyle name="40% - Ênfase5 29_Maio-2012" xfId="4544" xr:uid="{00000000-0005-0000-0000-0000C0110000}"/>
    <cellStyle name="40% - Ênfase5 3" xfId="4545" xr:uid="{00000000-0005-0000-0000-0000C1110000}"/>
    <cellStyle name="40% - Ênfase5 3 2" xfId="4546" xr:uid="{00000000-0005-0000-0000-0000C2110000}"/>
    <cellStyle name="40% - Ênfase5 3 2 2" xfId="4547" xr:uid="{00000000-0005-0000-0000-0000C3110000}"/>
    <cellStyle name="40% - Ênfase5 3 2 2 2" xfId="4548" xr:uid="{00000000-0005-0000-0000-0000C4110000}"/>
    <cellStyle name="40% - Ênfase5 3 2 2 3" xfId="4549" xr:uid="{00000000-0005-0000-0000-0000C5110000}"/>
    <cellStyle name="40% - Ênfase5 3 2 2 4" xfId="4550" xr:uid="{00000000-0005-0000-0000-0000C6110000}"/>
    <cellStyle name="40% - Ênfase5 3 2 3" xfId="4551" xr:uid="{00000000-0005-0000-0000-0000C7110000}"/>
    <cellStyle name="40% - Ênfase5 3 2 3 2" xfId="4552" xr:uid="{00000000-0005-0000-0000-0000C8110000}"/>
    <cellStyle name="40% - Ênfase5 3 2 4" xfId="4553" xr:uid="{00000000-0005-0000-0000-0000C9110000}"/>
    <cellStyle name="40% - Ênfase5 3 2 4 2" xfId="4554" xr:uid="{00000000-0005-0000-0000-0000CA110000}"/>
    <cellStyle name="40% - Ênfase5 3 2 4_COSAN SA - IFRS" xfId="32116" xr:uid="{00000000-0005-0000-0000-0000747D0000}"/>
    <cellStyle name="40% - Ênfase5 3 2 5" xfId="4555" xr:uid="{00000000-0005-0000-0000-0000CB110000}"/>
    <cellStyle name="40% - Ênfase5 3 2 6" xfId="4556" xr:uid="{00000000-0005-0000-0000-0000CC110000}"/>
    <cellStyle name="40% - Ênfase5 3 2 7" xfId="4557" xr:uid="{00000000-0005-0000-0000-0000CD110000}"/>
    <cellStyle name="40% - Ênfase5 3 2_13-Endividamento" xfId="4558" xr:uid="{00000000-0005-0000-0000-0000CE110000}"/>
    <cellStyle name="40% - Ênfase5 3 3" xfId="4559" xr:uid="{00000000-0005-0000-0000-0000CF110000}"/>
    <cellStyle name="40% - Ênfase5 3 3 2" xfId="4560" xr:uid="{00000000-0005-0000-0000-0000D0110000}"/>
    <cellStyle name="40% - Ênfase5 3 3 3" xfId="4561" xr:uid="{00000000-0005-0000-0000-0000D1110000}"/>
    <cellStyle name="40% - Ênfase5 3 3 4" xfId="4562" xr:uid="{00000000-0005-0000-0000-0000D2110000}"/>
    <cellStyle name="40% - Ênfase5 3 4" xfId="4563" xr:uid="{00000000-0005-0000-0000-0000D3110000}"/>
    <cellStyle name="40% - Ênfase5 3 4 2" xfId="4564" xr:uid="{00000000-0005-0000-0000-0000D4110000}"/>
    <cellStyle name="40% - Ênfase5 3 5" xfId="4565" xr:uid="{00000000-0005-0000-0000-0000D5110000}"/>
    <cellStyle name="40% - Ênfase5 3 5 2" xfId="4566" xr:uid="{00000000-0005-0000-0000-0000D6110000}"/>
    <cellStyle name="40% - Ênfase5 3 5_COSAN SA - IFRS" xfId="32117" xr:uid="{00000000-0005-0000-0000-0000757D0000}"/>
    <cellStyle name="40% - Ênfase5 3 6" xfId="4567" xr:uid="{00000000-0005-0000-0000-0000D7110000}"/>
    <cellStyle name="40% - Ênfase5 3 7" xfId="4568" xr:uid="{00000000-0005-0000-0000-0000D8110000}"/>
    <cellStyle name="40% - Ênfase5 3 8" xfId="4569" xr:uid="{00000000-0005-0000-0000-0000D9110000}"/>
    <cellStyle name="40% - Ênfase5 3_1.1 - Apuração IRPJ_CSLL - 2100 - 2012_MAI_V1" xfId="4570" xr:uid="{00000000-0005-0000-0000-0000DA110000}"/>
    <cellStyle name="40% - Ênfase5 30" xfId="4571" xr:uid="{00000000-0005-0000-0000-0000DB110000}"/>
    <cellStyle name="40% - Ênfase5 30 2" xfId="4572" xr:uid="{00000000-0005-0000-0000-0000DC110000}"/>
    <cellStyle name="40% - Ênfase5 30_Maio-2012" xfId="4573" xr:uid="{00000000-0005-0000-0000-0000DD110000}"/>
    <cellStyle name="40% - Ênfase5 31" xfId="4574" xr:uid="{00000000-0005-0000-0000-0000DE110000}"/>
    <cellStyle name="40% - Ênfase5 31 2" xfId="4575" xr:uid="{00000000-0005-0000-0000-0000DF110000}"/>
    <cellStyle name="40% - Ênfase5 32" xfId="4576" xr:uid="{00000000-0005-0000-0000-0000E0110000}"/>
    <cellStyle name="40% - Ênfase5 33" xfId="4577" xr:uid="{00000000-0005-0000-0000-0000E1110000}"/>
    <cellStyle name="40% - Ênfase5 33 2" xfId="4578" xr:uid="{00000000-0005-0000-0000-0000E2110000}"/>
    <cellStyle name="40% - Ênfase5 33 3" xfId="4579" xr:uid="{00000000-0005-0000-0000-0000E3110000}"/>
    <cellStyle name="40% - Ênfase5 33 4" xfId="4580" xr:uid="{00000000-0005-0000-0000-0000E4110000}"/>
    <cellStyle name="40% - Ênfase5 34" xfId="4581" xr:uid="{00000000-0005-0000-0000-0000E5110000}"/>
    <cellStyle name="40% - Ênfase5 34 2" xfId="4582" xr:uid="{00000000-0005-0000-0000-0000E6110000}"/>
    <cellStyle name="40% - Ênfase5 35" xfId="4583" xr:uid="{00000000-0005-0000-0000-0000E7110000}"/>
    <cellStyle name="40% - Ênfase5 35 2" xfId="4584" xr:uid="{00000000-0005-0000-0000-0000E8110000}"/>
    <cellStyle name="40% - Ênfase5 36" xfId="4585" xr:uid="{00000000-0005-0000-0000-0000E9110000}"/>
    <cellStyle name="40% - Ênfase5 36 2" xfId="4586" xr:uid="{00000000-0005-0000-0000-0000EA110000}"/>
    <cellStyle name="40% - Ênfase5 37" xfId="4587" xr:uid="{00000000-0005-0000-0000-0000EB110000}"/>
    <cellStyle name="40% - Ênfase5 37 2" xfId="4588" xr:uid="{00000000-0005-0000-0000-0000EC110000}"/>
    <cellStyle name="40% - Ênfase5 38" xfId="4589" xr:uid="{00000000-0005-0000-0000-0000ED110000}"/>
    <cellStyle name="40% - Ênfase5 38 2" xfId="4590" xr:uid="{00000000-0005-0000-0000-0000EE110000}"/>
    <cellStyle name="40% - Ênfase5 39" xfId="4591" xr:uid="{00000000-0005-0000-0000-0000EF110000}"/>
    <cellStyle name="40% - Ênfase5 39 2" xfId="4592" xr:uid="{00000000-0005-0000-0000-0000F0110000}"/>
    <cellStyle name="40% - Ênfase5 4" xfId="4593" xr:uid="{00000000-0005-0000-0000-0000F1110000}"/>
    <cellStyle name="40% - Ênfase5 4 2" xfId="4594" xr:uid="{00000000-0005-0000-0000-0000F2110000}"/>
    <cellStyle name="40% - Ênfase5 4 2 2" xfId="4595" xr:uid="{00000000-0005-0000-0000-0000F3110000}"/>
    <cellStyle name="40% - Ênfase5 4 2 2 2" xfId="4596" xr:uid="{00000000-0005-0000-0000-0000F4110000}"/>
    <cellStyle name="40% - Ênfase5 4 2 2 3" xfId="4597" xr:uid="{00000000-0005-0000-0000-0000F5110000}"/>
    <cellStyle name="40% - Ênfase5 4 2 2 4" xfId="4598" xr:uid="{00000000-0005-0000-0000-0000F6110000}"/>
    <cellStyle name="40% - Ênfase5 4 2 3" xfId="4599" xr:uid="{00000000-0005-0000-0000-0000F7110000}"/>
    <cellStyle name="40% - Ênfase5 4 2 3 2" xfId="4600" xr:uid="{00000000-0005-0000-0000-0000F8110000}"/>
    <cellStyle name="40% - Ênfase5 4 2 4" xfId="4601" xr:uid="{00000000-0005-0000-0000-0000F9110000}"/>
    <cellStyle name="40% - Ênfase5 4 2 4 2" xfId="4602" xr:uid="{00000000-0005-0000-0000-0000FA110000}"/>
    <cellStyle name="40% - Ênfase5 4 2 4_COSAN SA - IFRS" xfId="32118" xr:uid="{00000000-0005-0000-0000-0000767D0000}"/>
    <cellStyle name="40% - Ênfase5 4 2 5" xfId="4603" xr:uid="{00000000-0005-0000-0000-0000FB110000}"/>
    <cellStyle name="40% - Ênfase5 4 2 6" xfId="4604" xr:uid="{00000000-0005-0000-0000-0000FC110000}"/>
    <cellStyle name="40% - Ênfase5 4 2 7" xfId="4605" xr:uid="{00000000-0005-0000-0000-0000FD110000}"/>
    <cellStyle name="40% - Ênfase5 4 2_13-Endividamento" xfId="4606" xr:uid="{00000000-0005-0000-0000-0000FE110000}"/>
    <cellStyle name="40% - Ênfase5 4 3" xfId="4607" xr:uid="{00000000-0005-0000-0000-0000FF110000}"/>
    <cellStyle name="40% - Ênfase5 4 3 2" xfId="4608" xr:uid="{00000000-0005-0000-0000-000000120000}"/>
    <cellStyle name="40% - Ênfase5 4 3 3" xfId="4609" xr:uid="{00000000-0005-0000-0000-000001120000}"/>
    <cellStyle name="40% - Ênfase5 4 3 4" xfId="4610" xr:uid="{00000000-0005-0000-0000-000002120000}"/>
    <cellStyle name="40% - Ênfase5 4 4" xfId="4611" xr:uid="{00000000-0005-0000-0000-000003120000}"/>
    <cellStyle name="40% - Ênfase5 4 4 2" xfId="4612" xr:uid="{00000000-0005-0000-0000-000004120000}"/>
    <cellStyle name="40% - Ênfase5 4 5" xfId="4613" xr:uid="{00000000-0005-0000-0000-000005120000}"/>
    <cellStyle name="40% - Ênfase5 4 5 2" xfId="4614" xr:uid="{00000000-0005-0000-0000-000006120000}"/>
    <cellStyle name="40% - Ênfase5 4 5_COSAN SA - IFRS" xfId="32119" xr:uid="{00000000-0005-0000-0000-0000777D0000}"/>
    <cellStyle name="40% - Ênfase5 4 6" xfId="4615" xr:uid="{00000000-0005-0000-0000-000007120000}"/>
    <cellStyle name="40% - Ênfase5 4 7" xfId="4616" xr:uid="{00000000-0005-0000-0000-000008120000}"/>
    <cellStyle name="40% - Ênfase5 4 8" xfId="4617" xr:uid="{00000000-0005-0000-0000-000009120000}"/>
    <cellStyle name="40% - Ênfase5 4_1.1 - Apuração IRPJ_CSLL - 2100 - 2012_MAI_V1" xfId="4618" xr:uid="{00000000-0005-0000-0000-00000A120000}"/>
    <cellStyle name="40% - Ênfase5 40" xfId="4619" xr:uid="{00000000-0005-0000-0000-00000B120000}"/>
    <cellStyle name="40% - Ênfase5 40 2" xfId="4620" xr:uid="{00000000-0005-0000-0000-00000C120000}"/>
    <cellStyle name="40% - Ênfase5 41" xfId="4621" xr:uid="{00000000-0005-0000-0000-00000D120000}"/>
    <cellStyle name="40% - Ênfase5 42" xfId="4622" xr:uid="{00000000-0005-0000-0000-00000E120000}"/>
    <cellStyle name="40% - Ênfase5 43" xfId="4623" xr:uid="{00000000-0005-0000-0000-00000F120000}"/>
    <cellStyle name="40% - Ênfase5 44" xfId="4624" xr:uid="{00000000-0005-0000-0000-000010120000}"/>
    <cellStyle name="40% - Ênfase5 5" xfId="4625" xr:uid="{00000000-0005-0000-0000-000011120000}"/>
    <cellStyle name="40% - Ênfase5 5 2" xfId="4626" xr:uid="{00000000-0005-0000-0000-000012120000}"/>
    <cellStyle name="40% - Ênfase5 5 2 2" xfId="4627" xr:uid="{00000000-0005-0000-0000-000013120000}"/>
    <cellStyle name="40% - Ênfase5 5 2 2 2" xfId="4628" xr:uid="{00000000-0005-0000-0000-000014120000}"/>
    <cellStyle name="40% - Ênfase5 5 2 2 3" xfId="4629" xr:uid="{00000000-0005-0000-0000-000015120000}"/>
    <cellStyle name="40% - Ênfase5 5 2 2 4" xfId="4630" xr:uid="{00000000-0005-0000-0000-000016120000}"/>
    <cellStyle name="40% - Ênfase5 5 2 3" xfId="4631" xr:uid="{00000000-0005-0000-0000-000017120000}"/>
    <cellStyle name="40% - Ênfase5 5 2 3 2" xfId="4632" xr:uid="{00000000-0005-0000-0000-000018120000}"/>
    <cellStyle name="40% - Ênfase5 5 2 4" xfId="4633" xr:uid="{00000000-0005-0000-0000-000019120000}"/>
    <cellStyle name="40% - Ênfase5 5 2 4 2" xfId="4634" xr:uid="{00000000-0005-0000-0000-00001A120000}"/>
    <cellStyle name="40% - Ênfase5 5 2 4_COSAN SA - IFRS" xfId="32120" xr:uid="{00000000-0005-0000-0000-0000787D0000}"/>
    <cellStyle name="40% - Ênfase5 5 2 5" xfId="4635" xr:uid="{00000000-0005-0000-0000-00001B120000}"/>
    <cellStyle name="40% - Ênfase5 5 2 6" xfId="4636" xr:uid="{00000000-0005-0000-0000-00001C120000}"/>
    <cellStyle name="40% - Ênfase5 5 2 7" xfId="4637" xr:uid="{00000000-0005-0000-0000-00001D120000}"/>
    <cellStyle name="40% - Ênfase5 5 2_13-Endividamento" xfId="4638" xr:uid="{00000000-0005-0000-0000-00001E120000}"/>
    <cellStyle name="40% - Ênfase5 5 3" xfId="4639" xr:uid="{00000000-0005-0000-0000-00001F120000}"/>
    <cellStyle name="40% - Ênfase5 5 3 2" xfId="4640" xr:uid="{00000000-0005-0000-0000-000020120000}"/>
    <cellStyle name="40% - Ênfase5 5 3 3" xfId="4641" xr:uid="{00000000-0005-0000-0000-000021120000}"/>
    <cellStyle name="40% - Ênfase5 5 3 4" xfId="4642" xr:uid="{00000000-0005-0000-0000-000022120000}"/>
    <cellStyle name="40% - Ênfase5 5 4" xfId="4643" xr:uid="{00000000-0005-0000-0000-000023120000}"/>
    <cellStyle name="40% - Ênfase5 5 4 2" xfId="4644" xr:uid="{00000000-0005-0000-0000-000024120000}"/>
    <cellStyle name="40% - Ênfase5 5 5" xfId="4645" xr:uid="{00000000-0005-0000-0000-000025120000}"/>
    <cellStyle name="40% - Ênfase5 5 5 2" xfId="4646" xr:uid="{00000000-0005-0000-0000-000026120000}"/>
    <cellStyle name="40% - Ênfase5 5 5_COSAN SA - IFRS" xfId="32121" xr:uid="{00000000-0005-0000-0000-0000797D0000}"/>
    <cellStyle name="40% - Ênfase5 5 6" xfId="4647" xr:uid="{00000000-0005-0000-0000-000027120000}"/>
    <cellStyle name="40% - Ênfase5 5 7" xfId="4648" xr:uid="{00000000-0005-0000-0000-000028120000}"/>
    <cellStyle name="40% - Ênfase5 5 8" xfId="4649" xr:uid="{00000000-0005-0000-0000-000029120000}"/>
    <cellStyle name="40% - Ênfase5 5_1.1 - Apuração IRPJ_CSLL - 2100 - 2012_MAI_V1" xfId="4650" xr:uid="{00000000-0005-0000-0000-00002A120000}"/>
    <cellStyle name="40% - Ênfase5 6" xfId="4651" xr:uid="{00000000-0005-0000-0000-00002B120000}"/>
    <cellStyle name="40% - Ênfase5 6 2" xfId="4652" xr:uid="{00000000-0005-0000-0000-00002C120000}"/>
    <cellStyle name="40% - Ênfase5 6 2 2" xfId="4653" xr:uid="{00000000-0005-0000-0000-00002D120000}"/>
    <cellStyle name="40% - Ênfase5 6 2 2 2" xfId="4654" xr:uid="{00000000-0005-0000-0000-00002E120000}"/>
    <cellStyle name="40% - Ênfase5 6 2 2 3" xfId="4655" xr:uid="{00000000-0005-0000-0000-00002F120000}"/>
    <cellStyle name="40% - Ênfase5 6 2 2 4" xfId="4656" xr:uid="{00000000-0005-0000-0000-000030120000}"/>
    <cellStyle name="40% - Ênfase5 6 2 3" xfId="4657" xr:uid="{00000000-0005-0000-0000-000031120000}"/>
    <cellStyle name="40% - Ênfase5 6 2 3 2" xfId="4658" xr:uid="{00000000-0005-0000-0000-000032120000}"/>
    <cellStyle name="40% - Ênfase5 6 2 4" xfId="4659" xr:uid="{00000000-0005-0000-0000-000033120000}"/>
    <cellStyle name="40% - Ênfase5 6 2 4 2" xfId="4660" xr:uid="{00000000-0005-0000-0000-000034120000}"/>
    <cellStyle name="40% - Ênfase5 6 2 4_COSAN SA - IFRS" xfId="32122" xr:uid="{00000000-0005-0000-0000-00007A7D0000}"/>
    <cellStyle name="40% - Ênfase5 6 2 5" xfId="4661" xr:uid="{00000000-0005-0000-0000-000035120000}"/>
    <cellStyle name="40% - Ênfase5 6 2 6" xfId="4662" xr:uid="{00000000-0005-0000-0000-000036120000}"/>
    <cellStyle name="40% - Ênfase5 6 2 7" xfId="4663" xr:uid="{00000000-0005-0000-0000-000037120000}"/>
    <cellStyle name="40% - Ênfase5 6 2_13-Endividamento" xfId="4664" xr:uid="{00000000-0005-0000-0000-000038120000}"/>
    <cellStyle name="40% - Ênfase5 6 3" xfId="4665" xr:uid="{00000000-0005-0000-0000-000039120000}"/>
    <cellStyle name="40% - Ênfase5 6 3 2" xfId="4666" xr:uid="{00000000-0005-0000-0000-00003A120000}"/>
    <cellStyle name="40% - Ênfase5 6 3 3" xfId="4667" xr:uid="{00000000-0005-0000-0000-00003B120000}"/>
    <cellStyle name="40% - Ênfase5 6 3 4" xfId="4668" xr:uid="{00000000-0005-0000-0000-00003C120000}"/>
    <cellStyle name="40% - Ênfase5 6 4" xfId="4669" xr:uid="{00000000-0005-0000-0000-00003D120000}"/>
    <cellStyle name="40% - Ênfase5 6 4 2" xfId="4670" xr:uid="{00000000-0005-0000-0000-00003E120000}"/>
    <cellStyle name="40% - Ênfase5 6 5" xfId="4671" xr:uid="{00000000-0005-0000-0000-00003F120000}"/>
    <cellStyle name="40% - Ênfase5 6 5 2" xfId="4672" xr:uid="{00000000-0005-0000-0000-000040120000}"/>
    <cellStyle name="40% - Ênfase5 6 5_COSAN SA - IFRS" xfId="32123" xr:uid="{00000000-0005-0000-0000-00007B7D0000}"/>
    <cellStyle name="40% - Ênfase5 6 6" xfId="4673" xr:uid="{00000000-0005-0000-0000-000041120000}"/>
    <cellStyle name="40% - Ênfase5 6 7" xfId="4674" xr:uid="{00000000-0005-0000-0000-000042120000}"/>
    <cellStyle name="40% - Ênfase5 6 8" xfId="4675" xr:uid="{00000000-0005-0000-0000-000043120000}"/>
    <cellStyle name="40% - Ênfase5 6_1.1 - Apuração IRPJ_CSLL - 2100 - 2012_MAI_V1" xfId="4676" xr:uid="{00000000-0005-0000-0000-000044120000}"/>
    <cellStyle name="40% - Ênfase5 7" xfId="4677" xr:uid="{00000000-0005-0000-0000-000045120000}"/>
    <cellStyle name="40% - Ênfase5 7 2" xfId="4678" xr:uid="{00000000-0005-0000-0000-000046120000}"/>
    <cellStyle name="40% - Ênfase5 7 2 2" xfId="4679" xr:uid="{00000000-0005-0000-0000-000047120000}"/>
    <cellStyle name="40% - Ênfase5 7 2 3" xfId="4680" xr:uid="{00000000-0005-0000-0000-000048120000}"/>
    <cellStyle name="40% - Ênfase5 7 2 4" xfId="4681" xr:uid="{00000000-0005-0000-0000-000049120000}"/>
    <cellStyle name="40% - Ênfase5 7 2 5" xfId="4682" xr:uid="{00000000-0005-0000-0000-00004A120000}"/>
    <cellStyle name="40% - Ênfase5 7 2 6" xfId="4683" xr:uid="{00000000-0005-0000-0000-00004B120000}"/>
    <cellStyle name="40% - Ênfase5 7 3" xfId="4684" xr:uid="{00000000-0005-0000-0000-00004C120000}"/>
    <cellStyle name="40% - Ênfase5 7 3 2" xfId="4685" xr:uid="{00000000-0005-0000-0000-00004D120000}"/>
    <cellStyle name="40% - Ênfase5 7 4" xfId="4686" xr:uid="{00000000-0005-0000-0000-00004E120000}"/>
    <cellStyle name="40% - Ênfase5 7 4 2" xfId="4687" xr:uid="{00000000-0005-0000-0000-00004F120000}"/>
    <cellStyle name="40% - Ênfase5 7 4_COSAN SA - IFRS" xfId="32124" xr:uid="{00000000-0005-0000-0000-00007C7D0000}"/>
    <cellStyle name="40% - Ênfase5 7 5" xfId="4688" xr:uid="{00000000-0005-0000-0000-000050120000}"/>
    <cellStyle name="40% - Ênfase5 7 6" xfId="4689" xr:uid="{00000000-0005-0000-0000-000051120000}"/>
    <cellStyle name="40% - Ênfase5 7 7" xfId="4690" xr:uid="{00000000-0005-0000-0000-000052120000}"/>
    <cellStyle name="40% - Ênfase5 7_13-Endividamento" xfId="4691" xr:uid="{00000000-0005-0000-0000-000053120000}"/>
    <cellStyle name="40% - Ênfase5 8" xfId="4692" xr:uid="{00000000-0005-0000-0000-000054120000}"/>
    <cellStyle name="40% - Ênfase5 8 2" xfId="4693" xr:uid="{00000000-0005-0000-0000-000055120000}"/>
    <cellStyle name="40% - Ênfase5 8 2 2" xfId="4694" xr:uid="{00000000-0005-0000-0000-000056120000}"/>
    <cellStyle name="40% - Ênfase5 8 2 3" xfId="4695" xr:uid="{00000000-0005-0000-0000-000057120000}"/>
    <cellStyle name="40% - Ênfase5 8 3" xfId="4696" xr:uid="{00000000-0005-0000-0000-000058120000}"/>
    <cellStyle name="40% - Ênfase5 8 4" xfId="4697" xr:uid="{00000000-0005-0000-0000-000059120000}"/>
    <cellStyle name="40% - Ênfase5 8_BP - Raízen Combustíveis" xfId="4698" xr:uid="{00000000-0005-0000-0000-00005A120000}"/>
    <cellStyle name="40% - Ênfase5 9" xfId="4699" xr:uid="{00000000-0005-0000-0000-00005B120000}"/>
    <cellStyle name="40% - Ênfase5 9 2" xfId="4700" xr:uid="{00000000-0005-0000-0000-00005C120000}"/>
    <cellStyle name="40% - Ênfase5 9 2 2" xfId="4701" xr:uid="{00000000-0005-0000-0000-00005D120000}"/>
    <cellStyle name="40% - Ênfase5 9 2 3" xfId="4702" xr:uid="{00000000-0005-0000-0000-00005E120000}"/>
    <cellStyle name="40% - Ênfase5 9 2 4" xfId="4703" xr:uid="{00000000-0005-0000-0000-00005F120000}"/>
    <cellStyle name="40% - Ênfase5 9 2_Display" xfId="4704" xr:uid="{00000000-0005-0000-0000-000060120000}"/>
    <cellStyle name="40% - Ênfase5 9 3" xfId="4705" xr:uid="{00000000-0005-0000-0000-000061120000}"/>
    <cellStyle name="40% - Ênfase5 9 4" xfId="4706" xr:uid="{00000000-0005-0000-0000-000062120000}"/>
    <cellStyle name="40% - Ênfase5 9 5" xfId="4707" xr:uid="{00000000-0005-0000-0000-000063120000}"/>
    <cellStyle name="40% - Ênfase5 9_BP - Raízen Combustíveis" xfId="4708" xr:uid="{00000000-0005-0000-0000-000064120000}"/>
    <cellStyle name="40% - Ênfase6" xfId="32125" xr:uid="{00000000-0005-0000-0000-00007D7D0000}"/>
    <cellStyle name="40% - Ênfase6 10" xfId="4709" xr:uid="{00000000-0005-0000-0000-000065120000}"/>
    <cellStyle name="40% - Ênfase6 10 2" xfId="4710" xr:uid="{00000000-0005-0000-0000-000066120000}"/>
    <cellStyle name="40% - Ênfase6 10_BP - Raízen Combustíveis" xfId="4711" xr:uid="{00000000-0005-0000-0000-000067120000}"/>
    <cellStyle name="40% - Ênfase6 11" xfId="4712" xr:uid="{00000000-0005-0000-0000-000068120000}"/>
    <cellStyle name="40% - Ênfase6 11 2" xfId="4713" xr:uid="{00000000-0005-0000-0000-000069120000}"/>
    <cellStyle name="40% - Ênfase6 11_Maio-2012" xfId="4714" xr:uid="{00000000-0005-0000-0000-00006A120000}"/>
    <cellStyle name="40% - Ênfase6 12" xfId="4715" xr:uid="{00000000-0005-0000-0000-00006B120000}"/>
    <cellStyle name="40% - Ênfase6 12 2" xfId="4716" xr:uid="{00000000-0005-0000-0000-00006C120000}"/>
    <cellStyle name="40% - Ênfase6 12_Maio-2012" xfId="4717" xr:uid="{00000000-0005-0000-0000-00006D120000}"/>
    <cellStyle name="40% - Ênfase6 13" xfId="4718" xr:uid="{00000000-0005-0000-0000-00006E120000}"/>
    <cellStyle name="40% - Ênfase6 13 2" xfId="4719" xr:uid="{00000000-0005-0000-0000-00006F120000}"/>
    <cellStyle name="40% - Ênfase6 13_Maio-2012" xfId="4720" xr:uid="{00000000-0005-0000-0000-000070120000}"/>
    <cellStyle name="40% - Ênfase6 14" xfId="4721" xr:uid="{00000000-0005-0000-0000-000071120000}"/>
    <cellStyle name="40% - Ênfase6 14 2" xfId="4722" xr:uid="{00000000-0005-0000-0000-000072120000}"/>
    <cellStyle name="40% - Ênfase6 14_Maio-2012" xfId="4723" xr:uid="{00000000-0005-0000-0000-000073120000}"/>
    <cellStyle name="40% - Ênfase6 15" xfId="4724" xr:uid="{00000000-0005-0000-0000-000074120000}"/>
    <cellStyle name="40% - Ênfase6 15 2" xfId="4725" xr:uid="{00000000-0005-0000-0000-000075120000}"/>
    <cellStyle name="40% - Ênfase6 15_Maio-2012" xfId="4726" xr:uid="{00000000-0005-0000-0000-000076120000}"/>
    <cellStyle name="40% - Ênfase6 16" xfId="4727" xr:uid="{00000000-0005-0000-0000-000077120000}"/>
    <cellStyle name="40% - Ênfase6 16 2" xfId="4728" xr:uid="{00000000-0005-0000-0000-000078120000}"/>
    <cellStyle name="40% - Ênfase6 16_Maio-2012" xfId="4729" xr:uid="{00000000-0005-0000-0000-000079120000}"/>
    <cellStyle name="40% - Ênfase6 17" xfId="4730" xr:uid="{00000000-0005-0000-0000-00007A120000}"/>
    <cellStyle name="40% - Ênfase6 17 2" xfId="4731" xr:uid="{00000000-0005-0000-0000-00007B120000}"/>
    <cellStyle name="40% - Ênfase6 17_Maio-2012" xfId="4732" xr:uid="{00000000-0005-0000-0000-00007C120000}"/>
    <cellStyle name="40% - Ênfase6 18" xfId="4733" xr:uid="{00000000-0005-0000-0000-00007D120000}"/>
    <cellStyle name="40% - Ênfase6 18 2" xfId="4734" xr:uid="{00000000-0005-0000-0000-00007E120000}"/>
    <cellStyle name="40% - Ênfase6 18_Maio-2012" xfId="4735" xr:uid="{00000000-0005-0000-0000-00007F120000}"/>
    <cellStyle name="40% - Ênfase6 19" xfId="4736" xr:uid="{00000000-0005-0000-0000-000080120000}"/>
    <cellStyle name="40% - Ênfase6 19 2" xfId="4737" xr:uid="{00000000-0005-0000-0000-000081120000}"/>
    <cellStyle name="40% - Ênfase6 19_Maio-2012" xfId="4738" xr:uid="{00000000-0005-0000-0000-000082120000}"/>
    <cellStyle name="40% - Ênfase6 2" xfId="4739" xr:uid="{00000000-0005-0000-0000-000083120000}"/>
    <cellStyle name="40% - Ênfase6 2 10" xfId="4740" xr:uid="{00000000-0005-0000-0000-000084120000}"/>
    <cellStyle name="40% - Ênfase6 2 11" xfId="4741" xr:uid="{00000000-0005-0000-0000-000085120000}"/>
    <cellStyle name="40% - Ênfase6 2 2" xfId="4742" xr:uid="{00000000-0005-0000-0000-000086120000}"/>
    <cellStyle name="40% - Ênfase6 2 2 2" xfId="4743" xr:uid="{00000000-0005-0000-0000-000087120000}"/>
    <cellStyle name="40% - Ênfase6 2 2 2 2" xfId="4744" xr:uid="{00000000-0005-0000-0000-000088120000}"/>
    <cellStyle name="40% - Ênfase6 2 2 2 3" xfId="4745" xr:uid="{00000000-0005-0000-0000-000089120000}"/>
    <cellStyle name="40% - Ênfase6 2 2 2 4" xfId="4746" xr:uid="{00000000-0005-0000-0000-00008A120000}"/>
    <cellStyle name="40% - Ênfase6 2 2 3" xfId="4747" xr:uid="{00000000-0005-0000-0000-00008B120000}"/>
    <cellStyle name="40% - Ênfase6 2 2 3 2" xfId="4748" xr:uid="{00000000-0005-0000-0000-00008C120000}"/>
    <cellStyle name="40% - Ênfase6 2 2 4" xfId="4749" xr:uid="{00000000-0005-0000-0000-00008D120000}"/>
    <cellStyle name="40% - Ênfase6 2 2 4 2" xfId="4750" xr:uid="{00000000-0005-0000-0000-00008E120000}"/>
    <cellStyle name="40% - Ênfase6 2 2 4_COSAN SA - IFRS" xfId="32126" xr:uid="{00000000-0005-0000-0000-00007E7D0000}"/>
    <cellStyle name="40% - Ênfase6 2 2 5" xfId="4751" xr:uid="{00000000-0005-0000-0000-00008F120000}"/>
    <cellStyle name="40% - Ênfase6 2 2 6" xfId="4752" xr:uid="{00000000-0005-0000-0000-000090120000}"/>
    <cellStyle name="40% - Ênfase6 2 2 7" xfId="4753" xr:uid="{00000000-0005-0000-0000-000091120000}"/>
    <cellStyle name="40% - Ênfase6 2 2_13-Endividamento" xfId="4754" xr:uid="{00000000-0005-0000-0000-000092120000}"/>
    <cellStyle name="40% - Ênfase6 2 3" xfId="4755" xr:uid="{00000000-0005-0000-0000-000093120000}"/>
    <cellStyle name="40% - Ênfase6 2 3 2" xfId="4756" xr:uid="{00000000-0005-0000-0000-000094120000}"/>
    <cellStyle name="40% - Ênfase6 2 3 3" xfId="4757" xr:uid="{00000000-0005-0000-0000-000095120000}"/>
    <cellStyle name="40% - Ênfase6 2 3 4" xfId="4758" xr:uid="{00000000-0005-0000-0000-000096120000}"/>
    <cellStyle name="40% - Ênfase6 2 4" xfId="4759" xr:uid="{00000000-0005-0000-0000-000097120000}"/>
    <cellStyle name="40% - Ênfase6 2 4 2" xfId="4760" xr:uid="{00000000-0005-0000-0000-000098120000}"/>
    <cellStyle name="40% - Ênfase6 2 4 3" xfId="4761" xr:uid="{00000000-0005-0000-0000-000099120000}"/>
    <cellStyle name="40% - Ênfase6 2 4 4" xfId="4762" xr:uid="{00000000-0005-0000-0000-00009A120000}"/>
    <cellStyle name="40% - Ênfase6 2 5" xfId="4763" xr:uid="{00000000-0005-0000-0000-00009B120000}"/>
    <cellStyle name="40% - Ênfase6 2 5 2" xfId="4764" xr:uid="{00000000-0005-0000-0000-00009C120000}"/>
    <cellStyle name="40% - Ênfase6 2 5 3" xfId="4765" xr:uid="{00000000-0005-0000-0000-00009D120000}"/>
    <cellStyle name="40% - Ênfase6 2 5 4" xfId="4766" xr:uid="{00000000-0005-0000-0000-00009E120000}"/>
    <cellStyle name="40% - Ênfase6 2 6" xfId="4767" xr:uid="{00000000-0005-0000-0000-00009F120000}"/>
    <cellStyle name="40% - Ênfase6 2 6 2" xfId="4768" xr:uid="{00000000-0005-0000-0000-0000A0120000}"/>
    <cellStyle name="40% - Ênfase6 2 6 3" xfId="4769" xr:uid="{00000000-0005-0000-0000-0000A1120000}"/>
    <cellStyle name="40% - Ênfase6 2 7" xfId="4770" xr:uid="{00000000-0005-0000-0000-0000A2120000}"/>
    <cellStyle name="40% - Ênfase6 2 7 2" xfId="4771" xr:uid="{00000000-0005-0000-0000-0000A3120000}"/>
    <cellStyle name="40% - Ênfase6 2 8" xfId="4772" xr:uid="{00000000-0005-0000-0000-0000A4120000}"/>
    <cellStyle name="40% - Ênfase6 2 8 2" xfId="4773" xr:uid="{00000000-0005-0000-0000-0000A5120000}"/>
    <cellStyle name="40% - Ênfase6 2 8_COSAN SA - IFRS" xfId="32127" xr:uid="{00000000-0005-0000-0000-00007F7D0000}"/>
    <cellStyle name="40% - Ênfase6 2 9" xfId="4774" xr:uid="{00000000-0005-0000-0000-0000A6120000}"/>
    <cellStyle name="40% - Ênfase6 2_1.1 - Apuração IRPJ_CSLL - 2100 - 2012_MAI_V1" xfId="4775" xr:uid="{00000000-0005-0000-0000-0000A7120000}"/>
    <cellStyle name="40% - Ênfase6 20" xfId="4776" xr:uid="{00000000-0005-0000-0000-0000A8120000}"/>
    <cellStyle name="40% - Ênfase6 20 2" xfId="4777" xr:uid="{00000000-0005-0000-0000-0000A9120000}"/>
    <cellStyle name="40% - Ênfase6 20_Maio-2012" xfId="4778" xr:uid="{00000000-0005-0000-0000-0000AA120000}"/>
    <cellStyle name="40% - Ênfase6 21" xfId="4779" xr:uid="{00000000-0005-0000-0000-0000AB120000}"/>
    <cellStyle name="40% - Ênfase6 21 2" xfId="4780" xr:uid="{00000000-0005-0000-0000-0000AC120000}"/>
    <cellStyle name="40% - Ênfase6 21_Maio-2012" xfId="4781" xr:uid="{00000000-0005-0000-0000-0000AD120000}"/>
    <cellStyle name="40% - Ênfase6 22" xfId="4782" xr:uid="{00000000-0005-0000-0000-0000AE120000}"/>
    <cellStyle name="40% - Ênfase6 22 2" xfId="4783" xr:uid="{00000000-0005-0000-0000-0000AF120000}"/>
    <cellStyle name="40% - Ênfase6 22_Maio-2012" xfId="4784" xr:uid="{00000000-0005-0000-0000-0000B0120000}"/>
    <cellStyle name="40% - Ênfase6 23" xfId="4785" xr:uid="{00000000-0005-0000-0000-0000B1120000}"/>
    <cellStyle name="40% - Ênfase6 23 2" xfId="4786" xr:uid="{00000000-0005-0000-0000-0000B2120000}"/>
    <cellStyle name="40% - Ênfase6 23_Maio-2012" xfId="4787" xr:uid="{00000000-0005-0000-0000-0000B3120000}"/>
    <cellStyle name="40% - Ênfase6 24" xfId="4788" xr:uid="{00000000-0005-0000-0000-0000B4120000}"/>
    <cellStyle name="40% - Ênfase6 24 2" xfId="4789" xr:uid="{00000000-0005-0000-0000-0000B5120000}"/>
    <cellStyle name="40% - Ênfase6 24_Maio-2012" xfId="4790" xr:uid="{00000000-0005-0000-0000-0000B6120000}"/>
    <cellStyle name="40% - Ênfase6 25" xfId="4791" xr:uid="{00000000-0005-0000-0000-0000B7120000}"/>
    <cellStyle name="40% - Ênfase6 25 2" xfId="4792" xr:uid="{00000000-0005-0000-0000-0000B8120000}"/>
    <cellStyle name="40% - Ênfase6 25_Maio-2012" xfId="4793" xr:uid="{00000000-0005-0000-0000-0000B9120000}"/>
    <cellStyle name="40% - Ênfase6 26" xfId="4794" xr:uid="{00000000-0005-0000-0000-0000BA120000}"/>
    <cellStyle name="40% - Ênfase6 26 2" xfId="4795" xr:uid="{00000000-0005-0000-0000-0000BB120000}"/>
    <cellStyle name="40% - Ênfase6 26_Maio-2012" xfId="4796" xr:uid="{00000000-0005-0000-0000-0000BC120000}"/>
    <cellStyle name="40% - Ênfase6 27" xfId="4797" xr:uid="{00000000-0005-0000-0000-0000BD120000}"/>
    <cellStyle name="40% - Ênfase6 27 2" xfId="4798" xr:uid="{00000000-0005-0000-0000-0000BE120000}"/>
    <cellStyle name="40% - Ênfase6 27_Maio-2012" xfId="4799" xr:uid="{00000000-0005-0000-0000-0000BF120000}"/>
    <cellStyle name="40% - Ênfase6 28" xfId="4800" xr:uid="{00000000-0005-0000-0000-0000C0120000}"/>
    <cellStyle name="40% - Ênfase6 28 2" xfId="4801" xr:uid="{00000000-0005-0000-0000-0000C1120000}"/>
    <cellStyle name="40% - Ênfase6 28_Maio-2012" xfId="4802" xr:uid="{00000000-0005-0000-0000-0000C2120000}"/>
    <cellStyle name="40% - Ênfase6 29" xfId="4803" xr:uid="{00000000-0005-0000-0000-0000C3120000}"/>
    <cellStyle name="40% - Ênfase6 29 2" xfId="4804" xr:uid="{00000000-0005-0000-0000-0000C4120000}"/>
    <cellStyle name="40% - Ênfase6 29_Maio-2012" xfId="4805" xr:uid="{00000000-0005-0000-0000-0000C5120000}"/>
    <cellStyle name="40% - Ênfase6 3" xfId="4806" xr:uid="{00000000-0005-0000-0000-0000C6120000}"/>
    <cellStyle name="40% - Ênfase6 3 2" xfId="4807" xr:uid="{00000000-0005-0000-0000-0000C7120000}"/>
    <cellStyle name="40% - Ênfase6 3 2 2" xfId="4808" xr:uid="{00000000-0005-0000-0000-0000C8120000}"/>
    <cellStyle name="40% - Ênfase6 3 2 2 2" xfId="4809" xr:uid="{00000000-0005-0000-0000-0000C9120000}"/>
    <cellStyle name="40% - Ênfase6 3 2 2 3" xfId="4810" xr:uid="{00000000-0005-0000-0000-0000CA120000}"/>
    <cellStyle name="40% - Ênfase6 3 2 2 4" xfId="4811" xr:uid="{00000000-0005-0000-0000-0000CB120000}"/>
    <cellStyle name="40% - Ênfase6 3 2 3" xfId="4812" xr:uid="{00000000-0005-0000-0000-0000CC120000}"/>
    <cellStyle name="40% - Ênfase6 3 2 3 2" xfId="4813" xr:uid="{00000000-0005-0000-0000-0000CD120000}"/>
    <cellStyle name="40% - Ênfase6 3 2 4" xfId="4814" xr:uid="{00000000-0005-0000-0000-0000CE120000}"/>
    <cellStyle name="40% - Ênfase6 3 2 4 2" xfId="4815" xr:uid="{00000000-0005-0000-0000-0000CF120000}"/>
    <cellStyle name="40% - Ênfase6 3 2 4_COSAN SA - IFRS" xfId="32128" xr:uid="{00000000-0005-0000-0000-0000807D0000}"/>
    <cellStyle name="40% - Ênfase6 3 2 5" xfId="4816" xr:uid="{00000000-0005-0000-0000-0000D0120000}"/>
    <cellStyle name="40% - Ênfase6 3 2 6" xfId="4817" xr:uid="{00000000-0005-0000-0000-0000D1120000}"/>
    <cellStyle name="40% - Ênfase6 3 2 7" xfId="4818" xr:uid="{00000000-0005-0000-0000-0000D2120000}"/>
    <cellStyle name="40% - Ênfase6 3 2_13-Endividamento" xfId="4819" xr:uid="{00000000-0005-0000-0000-0000D3120000}"/>
    <cellStyle name="40% - Ênfase6 3 3" xfId="4820" xr:uid="{00000000-0005-0000-0000-0000D4120000}"/>
    <cellStyle name="40% - Ênfase6 3 3 2" xfId="4821" xr:uid="{00000000-0005-0000-0000-0000D5120000}"/>
    <cellStyle name="40% - Ênfase6 3 3 3" xfId="4822" xr:uid="{00000000-0005-0000-0000-0000D6120000}"/>
    <cellStyle name="40% - Ênfase6 3 3 4" xfId="4823" xr:uid="{00000000-0005-0000-0000-0000D7120000}"/>
    <cellStyle name="40% - Ênfase6 3 4" xfId="4824" xr:uid="{00000000-0005-0000-0000-0000D8120000}"/>
    <cellStyle name="40% - Ênfase6 3 4 2" xfId="4825" xr:uid="{00000000-0005-0000-0000-0000D9120000}"/>
    <cellStyle name="40% - Ênfase6 3 5" xfId="4826" xr:uid="{00000000-0005-0000-0000-0000DA120000}"/>
    <cellStyle name="40% - Ênfase6 3 5 2" xfId="4827" xr:uid="{00000000-0005-0000-0000-0000DB120000}"/>
    <cellStyle name="40% - Ênfase6 3 5_COSAN SA - IFRS" xfId="32129" xr:uid="{00000000-0005-0000-0000-0000817D0000}"/>
    <cellStyle name="40% - Ênfase6 3 6" xfId="4828" xr:uid="{00000000-0005-0000-0000-0000DC120000}"/>
    <cellStyle name="40% - Ênfase6 3 7" xfId="4829" xr:uid="{00000000-0005-0000-0000-0000DD120000}"/>
    <cellStyle name="40% - Ênfase6 3 8" xfId="4830" xr:uid="{00000000-0005-0000-0000-0000DE120000}"/>
    <cellStyle name="40% - Ênfase6 3_1.1 - Apuração IRPJ_CSLL - 2100 - 2012_MAI_V1" xfId="4831" xr:uid="{00000000-0005-0000-0000-0000DF120000}"/>
    <cellStyle name="40% - Ênfase6 30" xfId="4832" xr:uid="{00000000-0005-0000-0000-0000E0120000}"/>
    <cellStyle name="40% - Ênfase6 30 2" xfId="4833" xr:uid="{00000000-0005-0000-0000-0000E1120000}"/>
    <cellStyle name="40% - Ênfase6 30_Maio-2012" xfId="4834" xr:uid="{00000000-0005-0000-0000-0000E2120000}"/>
    <cellStyle name="40% - Ênfase6 31" xfId="4835" xr:uid="{00000000-0005-0000-0000-0000E3120000}"/>
    <cellStyle name="40% - Ênfase6 31 2" xfId="4836" xr:uid="{00000000-0005-0000-0000-0000E4120000}"/>
    <cellStyle name="40% - Ênfase6 32" xfId="4837" xr:uid="{00000000-0005-0000-0000-0000E5120000}"/>
    <cellStyle name="40% - Ênfase6 33" xfId="4838" xr:uid="{00000000-0005-0000-0000-0000E6120000}"/>
    <cellStyle name="40% - Ênfase6 33 2" xfId="4839" xr:uid="{00000000-0005-0000-0000-0000E7120000}"/>
    <cellStyle name="40% - Ênfase6 33 3" xfId="4840" xr:uid="{00000000-0005-0000-0000-0000E8120000}"/>
    <cellStyle name="40% - Ênfase6 33 4" xfId="4841" xr:uid="{00000000-0005-0000-0000-0000E9120000}"/>
    <cellStyle name="40% - Ênfase6 34" xfId="4842" xr:uid="{00000000-0005-0000-0000-0000EA120000}"/>
    <cellStyle name="40% - Ênfase6 34 2" xfId="4843" xr:uid="{00000000-0005-0000-0000-0000EB120000}"/>
    <cellStyle name="40% - Ênfase6 35" xfId="4844" xr:uid="{00000000-0005-0000-0000-0000EC120000}"/>
    <cellStyle name="40% - Ênfase6 35 2" xfId="4845" xr:uid="{00000000-0005-0000-0000-0000ED120000}"/>
    <cellStyle name="40% - Ênfase6 36" xfId="4846" xr:uid="{00000000-0005-0000-0000-0000EE120000}"/>
    <cellStyle name="40% - Ênfase6 36 2" xfId="4847" xr:uid="{00000000-0005-0000-0000-0000EF120000}"/>
    <cellStyle name="40% - Ênfase6 37" xfId="4848" xr:uid="{00000000-0005-0000-0000-0000F0120000}"/>
    <cellStyle name="40% - Ênfase6 37 2" xfId="4849" xr:uid="{00000000-0005-0000-0000-0000F1120000}"/>
    <cellStyle name="40% - Ênfase6 38" xfId="4850" xr:uid="{00000000-0005-0000-0000-0000F2120000}"/>
    <cellStyle name="40% - Ênfase6 38 2" xfId="4851" xr:uid="{00000000-0005-0000-0000-0000F3120000}"/>
    <cellStyle name="40% - Ênfase6 39" xfId="4852" xr:uid="{00000000-0005-0000-0000-0000F4120000}"/>
    <cellStyle name="40% - Ênfase6 39 2" xfId="4853" xr:uid="{00000000-0005-0000-0000-0000F5120000}"/>
    <cellStyle name="40% - Ênfase6 4" xfId="4854" xr:uid="{00000000-0005-0000-0000-0000F6120000}"/>
    <cellStyle name="40% - Ênfase6 4 2" xfId="4855" xr:uid="{00000000-0005-0000-0000-0000F7120000}"/>
    <cellStyle name="40% - Ênfase6 4 2 2" xfId="4856" xr:uid="{00000000-0005-0000-0000-0000F8120000}"/>
    <cellStyle name="40% - Ênfase6 4 2 2 2" xfId="4857" xr:uid="{00000000-0005-0000-0000-0000F9120000}"/>
    <cellStyle name="40% - Ênfase6 4 2 2 3" xfId="4858" xr:uid="{00000000-0005-0000-0000-0000FA120000}"/>
    <cellStyle name="40% - Ênfase6 4 2 2 4" xfId="4859" xr:uid="{00000000-0005-0000-0000-0000FB120000}"/>
    <cellStyle name="40% - Ênfase6 4 2 3" xfId="4860" xr:uid="{00000000-0005-0000-0000-0000FC120000}"/>
    <cellStyle name="40% - Ênfase6 4 2 3 2" xfId="4861" xr:uid="{00000000-0005-0000-0000-0000FD120000}"/>
    <cellStyle name="40% - Ênfase6 4 2 4" xfId="4862" xr:uid="{00000000-0005-0000-0000-0000FE120000}"/>
    <cellStyle name="40% - Ênfase6 4 2 4 2" xfId="4863" xr:uid="{00000000-0005-0000-0000-0000FF120000}"/>
    <cellStyle name="40% - Ênfase6 4 2 4_COSAN SA - IFRS" xfId="32130" xr:uid="{00000000-0005-0000-0000-0000827D0000}"/>
    <cellStyle name="40% - Ênfase6 4 2 5" xfId="4864" xr:uid="{00000000-0005-0000-0000-000000130000}"/>
    <cellStyle name="40% - Ênfase6 4 2 6" xfId="4865" xr:uid="{00000000-0005-0000-0000-000001130000}"/>
    <cellStyle name="40% - Ênfase6 4 2 7" xfId="4866" xr:uid="{00000000-0005-0000-0000-000002130000}"/>
    <cellStyle name="40% - Ênfase6 4 2_13-Endividamento" xfId="4867" xr:uid="{00000000-0005-0000-0000-000003130000}"/>
    <cellStyle name="40% - Ênfase6 4 3" xfId="4868" xr:uid="{00000000-0005-0000-0000-000004130000}"/>
    <cellStyle name="40% - Ênfase6 4 3 2" xfId="4869" xr:uid="{00000000-0005-0000-0000-000005130000}"/>
    <cellStyle name="40% - Ênfase6 4 3 3" xfId="4870" xr:uid="{00000000-0005-0000-0000-000006130000}"/>
    <cellStyle name="40% - Ênfase6 4 3 4" xfId="4871" xr:uid="{00000000-0005-0000-0000-000007130000}"/>
    <cellStyle name="40% - Ênfase6 4 4" xfId="4872" xr:uid="{00000000-0005-0000-0000-000008130000}"/>
    <cellStyle name="40% - Ênfase6 4 4 2" xfId="4873" xr:uid="{00000000-0005-0000-0000-000009130000}"/>
    <cellStyle name="40% - Ênfase6 4 5" xfId="4874" xr:uid="{00000000-0005-0000-0000-00000A130000}"/>
    <cellStyle name="40% - Ênfase6 4 5 2" xfId="4875" xr:uid="{00000000-0005-0000-0000-00000B130000}"/>
    <cellStyle name="40% - Ênfase6 4 5_COSAN SA - IFRS" xfId="32131" xr:uid="{00000000-0005-0000-0000-0000837D0000}"/>
    <cellStyle name="40% - Ênfase6 4 6" xfId="4876" xr:uid="{00000000-0005-0000-0000-00000C130000}"/>
    <cellStyle name="40% - Ênfase6 4 7" xfId="4877" xr:uid="{00000000-0005-0000-0000-00000D130000}"/>
    <cellStyle name="40% - Ênfase6 4 8" xfId="4878" xr:uid="{00000000-0005-0000-0000-00000E130000}"/>
    <cellStyle name="40% - Ênfase6 4_1.1 - Apuração IRPJ_CSLL - 2100 - 2012_MAI_V1" xfId="4879" xr:uid="{00000000-0005-0000-0000-00000F130000}"/>
    <cellStyle name="40% - Ênfase6 40" xfId="4880" xr:uid="{00000000-0005-0000-0000-000010130000}"/>
    <cellStyle name="40% - Ênfase6 40 2" xfId="4881" xr:uid="{00000000-0005-0000-0000-000011130000}"/>
    <cellStyle name="40% - Ênfase6 41" xfId="4882" xr:uid="{00000000-0005-0000-0000-000012130000}"/>
    <cellStyle name="40% - Ênfase6 42" xfId="4883" xr:uid="{00000000-0005-0000-0000-000013130000}"/>
    <cellStyle name="40% - Ênfase6 43" xfId="4884" xr:uid="{00000000-0005-0000-0000-000014130000}"/>
    <cellStyle name="40% - Ênfase6 44" xfId="4885" xr:uid="{00000000-0005-0000-0000-000015130000}"/>
    <cellStyle name="40% - Ênfase6 5" xfId="4886" xr:uid="{00000000-0005-0000-0000-000016130000}"/>
    <cellStyle name="40% - Ênfase6 5 2" xfId="4887" xr:uid="{00000000-0005-0000-0000-000017130000}"/>
    <cellStyle name="40% - Ênfase6 5 2 2" xfId="4888" xr:uid="{00000000-0005-0000-0000-000018130000}"/>
    <cellStyle name="40% - Ênfase6 5 2 2 2" xfId="4889" xr:uid="{00000000-0005-0000-0000-000019130000}"/>
    <cellStyle name="40% - Ênfase6 5 2 2 3" xfId="4890" xr:uid="{00000000-0005-0000-0000-00001A130000}"/>
    <cellStyle name="40% - Ênfase6 5 2 2 4" xfId="4891" xr:uid="{00000000-0005-0000-0000-00001B130000}"/>
    <cellStyle name="40% - Ênfase6 5 2 3" xfId="4892" xr:uid="{00000000-0005-0000-0000-00001C130000}"/>
    <cellStyle name="40% - Ênfase6 5 2 3 2" xfId="4893" xr:uid="{00000000-0005-0000-0000-00001D130000}"/>
    <cellStyle name="40% - Ênfase6 5 2 4" xfId="4894" xr:uid="{00000000-0005-0000-0000-00001E130000}"/>
    <cellStyle name="40% - Ênfase6 5 2 4 2" xfId="4895" xr:uid="{00000000-0005-0000-0000-00001F130000}"/>
    <cellStyle name="40% - Ênfase6 5 2 4_COSAN SA - IFRS" xfId="32132" xr:uid="{00000000-0005-0000-0000-0000847D0000}"/>
    <cellStyle name="40% - Ênfase6 5 2 5" xfId="4896" xr:uid="{00000000-0005-0000-0000-000020130000}"/>
    <cellStyle name="40% - Ênfase6 5 2 6" xfId="4897" xr:uid="{00000000-0005-0000-0000-000021130000}"/>
    <cellStyle name="40% - Ênfase6 5 2 7" xfId="4898" xr:uid="{00000000-0005-0000-0000-000022130000}"/>
    <cellStyle name="40% - Ênfase6 5 2_13-Endividamento" xfId="4899" xr:uid="{00000000-0005-0000-0000-000023130000}"/>
    <cellStyle name="40% - Ênfase6 5 3" xfId="4900" xr:uid="{00000000-0005-0000-0000-000024130000}"/>
    <cellStyle name="40% - Ênfase6 5 3 2" xfId="4901" xr:uid="{00000000-0005-0000-0000-000025130000}"/>
    <cellStyle name="40% - Ênfase6 5 3 3" xfId="4902" xr:uid="{00000000-0005-0000-0000-000026130000}"/>
    <cellStyle name="40% - Ênfase6 5 3 4" xfId="4903" xr:uid="{00000000-0005-0000-0000-000027130000}"/>
    <cellStyle name="40% - Ênfase6 5 4" xfId="4904" xr:uid="{00000000-0005-0000-0000-000028130000}"/>
    <cellStyle name="40% - Ênfase6 5 4 2" xfId="4905" xr:uid="{00000000-0005-0000-0000-000029130000}"/>
    <cellStyle name="40% - Ênfase6 5 5" xfId="4906" xr:uid="{00000000-0005-0000-0000-00002A130000}"/>
    <cellStyle name="40% - Ênfase6 5 5 2" xfId="4907" xr:uid="{00000000-0005-0000-0000-00002B130000}"/>
    <cellStyle name="40% - Ênfase6 5 5_COSAN SA - IFRS" xfId="32133" xr:uid="{00000000-0005-0000-0000-0000857D0000}"/>
    <cellStyle name="40% - Ênfase6 5 6" xfId="4908" xr:uid="{00000000-0005-0000-0000-00002C130000}"/>
    <cellStyle name="40% - Ênfase6 5 7" xfId="4909" xr:uid="{00000000-0005-0000-0000-00002D130000}"/>
    <cellStyle name="40% - Ênfase6 5 8" xfId="4910" xr:uid="{00000000-0005-0000-0000-00002E130000}"/>
    <cellStyle name="40% - Ênfase6 5_1.1 - Apuração IRPJ_CSLL - 2100 - 2012_MAI_V1" xfId="4911" xr:uid="{00000000-0005-0000-0000-00002F130000}"/>
    <cellStyle name="40% - Ênfase6 6" xfId="4912" xr:uid="{00000000-0005-0000-0000-000030130000}"/>
    <cellStyle name="40% - Ênfase6 6 2" xfId="4913" xr:uid="{00000000-0005-0000-0000-000031130000}"/>
    <cellStyle name="40% - Ênfase6 6 2 2" xfId="4914" xr:uid="{00000000-0005-0000-0000-000032130000}"/>
    <cellStyle name="40% - Ênfase6 6 2 2 2" xfId="4915" xr:uid="{00000000-0005-0000-0000-000033130000}"/>
    <cellStyle name="40% - Ênfase6 6 2 2 3" xfId="4916" xr:uid="{00000000-0005-0000-0000-000034130000}"/>
    <cellStyle name="40% - Ênfase6 6 2 2 4" xfId="4917" xr:uid="{00000000-0005-0000-0000-000035130000}"/>
    <cellStyle name="40% - Ênfase6 6 2 3" xfId="4918" xr:uid="{00000000-0005-0000-0000-000036130000}"/>
    <cellStyle name="40% - Ênfase6 6 2 3 2" xfId="4919" xr:uid="{00000000-0005-0000-0000-000037130000}"/>
    <cellStyle name="40% - Ênfase6 6 2 4" xfId="4920" xr:uid="{00000000-0005-0000-0000-000038130000}"/>
    <cellStyle name="40% - Ênfase6 6 2 4 2" xfId="4921" xr:uid="{00000000-0005-0000-0000-000039130000}"/>
    <cellStyle name="40% - Ênfase6 6 2 4_COSAN SA - IFRS" xfId="32134" xr:uid="{00000000-0005-0000-0000-0000867D0000}"/>
    <cellStyle name="40% - Ênfase6 6 2 5" xfId="4922" xr:uid="{00000000-0005-0000-0000-00003A130000}"/>
    <cellStyle name="40% - Ênfase6 6 2 6" xfId="4923" xr:uid="{00000000-0005-0000-0000-00003B130000}"/>
    <cellStyle name="40% - Ênfase6 6 2 7" xfId="4924" xr:uid="{00000000-0005-0000-0000-00003C130000}"/>
    <cellStyle name="40% - Ênfase6 6 2_13-Endividamento" xfId="4925" xr:uid="{00000000-0005-0000-0000-00003D130000}"/>
    <cellStyle name="40% - Ênfase6 6 3" xfId="4926" xr:uid="{00000000-0005-0000-0000-00003E130000}"/>
    <cellStyle name="40% - Ênfase6 6 3 2" xfId="4927" xr:uid="{00000000-0005-0000-0000-00003F130000}"/>
    <cellStyle name="40% - Ênfase6 6 3 3" xfId="4928" xr:uid="{00000000-0005-0000-0000-000040130000}"/>
    <cellStyle name="40% - Ênfase6 6 3 4" xfId="4929" xr:uid="{00000000-0005-0000-0000-000041130000}"/>
    <cellStyle name="40% - Ênfase6 6 4" xfId="4930" xr:uid="{00000000-0005-0000-0000-000042130000}"/>
    <cellStyle name="40% - Ênfase6 6 4 2" xfId="4931" xr:uid="{00000000-0005-0000-0000-000043130000}"/>
    <cellStyle name="40% - Ênfase6 6 5" xfId="4932" xr:uid="{00000000-0005-0000-0000-000044130000}"/>
    <cellStyle name="40% - Ênfase6 6 5 2" xfId="4933" xr:uid="{00000000-0005-0000-0000-000045130000}"/>
    <cellStyle name="40% - Ênfase6 6 5_COSAN SA - IFRS" xfId="32135" xr:uid="{00000000-0005-0000-0000-0000877D0000}"/>
    <cellStyle name="40% - Ênfase6 6 6" xfId="4934" xr:uid="{00000000-0005-0000-0000-000046130000}"/>
    <cellStyle name="40% - Ênfase6 6 7" xfId="4935" xr:uid="{00000000-0005-0000-0000-000047130000}"/>
    <cellStyle name="40% - Ênfase6 6 8" xfId="4936" xr:uid="{00000000-0005-0000-0000-000048130000}"/>
    <cellStyle name="40% - Ênfase6 6_1.1 - Apuração IRPJ_CSLL - 2100 - 2012_MAI_V1" xfId="4937" xr:uid="{00000000-0005-0000-0000-000049130000}"/>
    <cellStyle name="40% - Ênfase6 7" xfId="4938" xr:uid="{00000000-0005-0000-0000-00004A130000}"/>
    <cellStyle name="40% - Ênfase6 7 2" xfId="4939" xr:uid="{00000000-0005-0000-0000-00004B130000}"/>
    <cellStyle name="40% - Ênfase6 7 2 2" xfId="4940" xr:uid="{00000000-0005-0000-0000-00004C130000}"/>
    <cellStyle name="40% - Ênfase6 7 2 3" xfId="4941" xr:uid="{00000000-0005-0000-0000-00004D130000}"/>
    <cellStyle name="40% - Ênfase6 7 2 4" xfId="4942" xr:uid="{00000000-0005-0000-0000-00004E130000}"/>
    <cellStyle name="40% - Ênfase6 7 2 5" xfId="4943" xr:uid="{00000000-0005-0000-0000-00004F130000}"/>
    <cellStyle name="40% - Ênfase6 7 2 6" xfId="4944" xr:uid="{00000000-0005-0000-0000-000050130000}"/>
    <cellStyle name="40% - Ênfase6 7 3" xfId="4945" xr:uid="{00000000-0005-0000-0000-000051130000}"/>
    <cellStyle name="40% - Ênfase6 7 3 2" xfId="4946" xr:uid="{00000000-0005-0000-0000-000052130000}"/>
    <cellStyle name="40% - Ênfase6 7 4" xfId="4947" xr:uid="{00000000-0005-0000-0000-000053130000}"/>
    <cellStyle name="40% - Ênfase6 7 4 2" xfId="4948" xr:uid="{00000000-0005-0000-0000-000054130000}"/>
    <cellStyle name="40% - Ênfase6 7 4_COSAN SA - IFRS" xfId="32136" xr:uid="{00000000-0005-0000-0000-0000887D0000}"/>
    <cellStyle name="40% - Ênfase6 7 5" xfId="4949" xr:uid="{00000000-0005-0000-0000-000055130000}"/>
    <cellStyle name="40% - Ênfase6 7 6" xfId="4950" xr:uid="{00000000-0005-0000-0000-000056130000}"/>
    <cellStyle name="40% - Ênfase6 7 7" xfId="4951" xr:uid="{00000000-0005-0000-0000-000057130000}"/>
    <cellStyle name="40% - Ênfase6 7_13-Endividamento" xfId="4952" xr:uid="{00000000-0005-0000-0000-000058130000}"/>
    <cellStyle name="40% - Ênfase6 8" xfId="4953" xr:uid="{00000000-0005-0000-0000-000059130000}"/>
    <cellStyle name="40% - Ênfase6 8 2" xfId="4954" xr:uid="{00000000-0005-0000-0000-00005A130000}"/>
    <cellStyle name="40% - Ênfase6 8 2 2" xfId="4955" xr:uid="{00000000-0005-0000-0000-00005B130000}"/>
    <cellStyle name="40% - Ênfase6 8 2 3" xfId="4956" xr:uid="{00000000-0005-0000-0000-00005C130000}"/>
    <cellStyle name="40% - Ênfase6 8 3" xfId="4957" xr:uid="{00000000-0005-0000-0000-00005D130000}"/>
    <cellStyle name="40% - Ênfase6 8 4" xfId="4958" xr:uid="{00000000-0005-0000-0000-00005E130000}"/>
    <cellStyle name="40% - Ênfase6 8_BP - Raízen Combustíveis" xfId="4959" xr:uid="{00000000-0005-0000-0000-00005F130000}"/>
    <cellStyle name="40% - Ênfase6 9" xfId="4960" xr:uid="{00000000-0005-0000-0000-000060130000}"/>
    <cellStyle name="40% - Ênfase6 9 2" xfId="4961" xr:uid="{00000000-0005-0000-0000-000061130000}"/>
    <cellStyle name="40% - Ênfase6 9 2 2" xfId="4962" xr:uid="{00000000-0005-0000-0000-000062130000}"/>
    <cellStyle name="40% - Ênfase6 9 2 3" xfId="4963" xr:uid="{00000000-0005-0000-0000-000063130000}"/>
    <cellStyle name="40% - Ênfase6 9 2 4" xfId="4964" xr:uid="{00000000-0005-0000-0000-000064130000}"/>
    <cellStyle name="40% - Ênfase6 9 2_Display" xfId="4965" xr:uid="{00000000-0005-0000-0000-000065130000}"/>
    <cellStyle name="40% - Ênfase6 9 3" xfId="4966" xr:uid="{00000000-0005-0000-0000-000066130000}"/>
    <cellStyle name="40% - Ênfase6 9 4" xfId="4967" xr:uid="{00000000-0005-0000-0000-000067130000}"/>
    <cellStyle name="40% - Ênfase6 9 5" xfId="4968" xr:uid="{00000000-0005-0000-0000-000068130000}"/>
    <cellStyle name="40% - Ênfase6 9_BP - Raízen Combustíveis" xfId="4969" xr:uid="{00000000-0005-0000-0000-000069130000}"/>
    <cellStyle name="60% - Accent1 10" xfId="4970" xr:uid="{00000000-0005-0000-0000-00006A130000}"/>
    <cellStyle name="60% - Accent1 11" xfId="4971" xr:uid="{00000000-0005-0000-0000-00006B130000}"/>
    <cellStyle name="60% - Accent1 12" xfId="4972" xr:uid="{00000000-0005-0000-0000-00006C130000}"/>
    <cellStyle name="60% - Accent1 13" xfId="4973" xr:uid="{00000000-0005-0000-0000-00006D130000}"/>
    <cellStyle name="60% - Accent1 14" xfId="4974" xr:uid="{00000000-0005-0000-0000-00006E130000}"/>
    <cellStyle name="60% - Accent1 15" xfId="4975" xr:uid="{00000000-0005-0000-0000-00006F130000}"/>
    <cellStyle name="60% - Accent1 16" xfId="4976" xr:uid="{00000000-0005-0000-0000-000070130000}"/>
    <cellStyle name="60% - Accent1 17" xfId="4977" xr:uid="{00000000-0005-0000-0000-000071130000}"/>
    <cellStyle name="60% - Accent1 18" xfId="4978" xr:uid="{00000000-0005-0000-0000-000072130000}"/>
    <cellStyle name="60% - Accent1 19" xfId="4979" xr:uid="{00000000-0005-0000-0000-000073130000}"/>
    <cellStyle name="60% - Accent1 2" xfId="4980" xr:uid="{00000000-0005-0000-0000-000074130000}"/>
    <cellStyle name="60% - Accent1 2 10" xfId="4981" xr:uid="{00000000-0005-0000-0000-000075130000}"/>
    <cellStyle name="60% - Accent1 2 11" xfId="4982" xr:uid="{00000000-0005-0000-0000-000076130000}"/>
    <cellStyle name="60% - Accent1 2 12" xfId="4983" xr:uid="{00000000-0005-0000-0000-000077130000}"/>
    <cellStyle name="60% - Accent1 2 2" xfId="4984" xr:uid="{00000000-0005-0000-0000-000078130000}"/>
    <cellStyle name="60% - Accent1 2 2 2" xfId="4985" xr:uid="{00000000-0005-0000-0000-000079130000}"/>
    <cellStyle name="60% - Accent1 2 2 3" xfId="4986" xr:uid="{00000000-0005-0000-0000-00007A130000}"/>
    <cellStyle name="60% - Accent1 2 2 4" xfId="4987" xr:uid="{00000000-0005-0000-0000-00007B130000}"/>
    <cellStyle name="60% - Accent1 2 2 5" xfId="4988" xr:uid="{00000000-0005-0000-0000-00007C130000}"/>
    <cellStyle name="60% - Accent1 2 2_Display" xfId="4989" xr:uid="{00000000-0005-0000-0000-00007D130000}"/>
    <cellStyle name="60% - Accent1 2 3" xfId="4990" xr:uid="{00000000-0005-0000-0000-00007E130000}"/>
    <cellStyle name="60% - Accent1 2 4" xfId="4991" xr:uid="{00000000-0005-0000-0000-00007F130000}"/>
    <cellStyle name="60% - Accent1 2 5" xfId="4992" xr:uid="{00000000-0005-0000-0000-000080130000}"/>
    <cellStyle name="60% - Accent1 2 6" xfId="4993" xr:uid="{00000000-0005-0000-0000-000081130000}"/>
    <cellStyle name="60% - Accent1 2 7" xfId="4994" xr:uid="{00000000-0005-0000-0000-000082130000}"/>
    <cellStyle name="60% - Accent1 2 8" xfId="4995" xr:uid="{00000000-0005-0000-0000-000083130000}"/>
    <cellStyle name="60% - Accent1 2 8 2" xfId="4996" xr:uid="{00000000-0005-0000-0000-000084130000}"/>
    <cellStyle name="60% - Accent1 2 9" xfId="4997" xr:uid="{00000000-0005-0000-0000-000085130000}"/>
    <cellStyle name="60% - Accent1 2_13-Endividamento" xfId="4998" xr:uid="{00000000-0005-0000-0000-000086130000}"/>
    <cellStyle name="60% - Accent1 20" xfId="4999" xr:uid="{00000000-0005-0000-0000-000087130000}"/>
    <cellStyle name="60% - Accent1 20 2" xfId="5000" xr:uid="{00000000-0005-0000-0000-000088130000}"/>
    <cellStyle name="60% - Accent1 21" xfId="5001" xr:uid="{00000000-0005-0000-0000-000089130000}"/>
    <cellStyle name="60% - Accent1 21 2" xfId="5002" xr:uid="{00000000-0005-0000-0000-00008A130000}"/>
    <cellStyle name="60% - Accent1 21_COSAN SA - IFRS" xfId="32137" xr:uid="{00000000-0005-0000-0000-0000897D0000}"/>
    <cellStyle name="60% - Accent1 22" xfId="5003" xr:uid="{00000000-0005-0000-0000-00008B130000}"/>
    <cellStyle name="60% - Accent1 22 2" xfId="5004" xr:uid="{00000000-0005-0000-0000-00008C130000}"/>
    <cellStyle name="60% - Accent1 22_COSAN SA - IFRS" xfId="32138" xr:uid="{00000000-0005-0000-0000-00008A7D0000}"/>
    <cellStyle name="60% - Accent1 23" xfId="5005" xr:uid="{00000000-0005-0000-0000-00008D130000}"/>
    <cellStyle name="60% - Accent1 23 2" xfId="5006" xr:uid="{00000000-0005-0000-0000-00008E130000}"/>
    <cellStyle name="60% - Accent1 23_COSAN SA - IFRS" xfId="32139" xr:uid="{00000000-0005-0000-0000-00008B7D0000}"/>
    <cellStyle name="60% - Accent1 24" xfId="5007" xr:uid="{00000000-0005-0000-0000-00008F130000}"/>
    <cellStyle name="60% - Accent1 24 2" xfId="5008" xr:uid="{00000000-0005-0000-0000-000090130000}"/>
    <cellStyle name="60% - Accent1 24_COSAN SA - IFRS" xfId="32140" xr:uid="{00000000-0005-0000-0000-00008C7D0000}"/>
    <cellStyle name="60% - Accent1 25" xfId="5009" xr:uid="{00000000-0005-0000-0000-000091130000}"/>
    <cellStyle name="60% - Accent1 26" xfId="5010" xr:uid="{00000000-0005-0000-0000-000092130000}"/>
    <cellStyle name="60% - Accent1 27" xfId="5011" xr:uid="{00000000-0005-0000-0000-000093130000}"/>
    <cellStyle name="60% - Accent1 28" xfId="5012" xr:uid="{00000000-0005-0000-0000-000094130000}"/>
    <cellStyle name="60% - Accent1 29" xfId="5013" xr:uid="{00000000-0005-0000-0000-000095130000}"/>
    <cellStyle name="60% - Accent1 3" xfId="5014" xr:uid="{00000000-0005-0000-0000-000096130000}"/>
    <cellStyle name="60% - Accent1 3 2" xfId="5015" xr:uid="{00000000-0005-0000-0000-000097130000}"/>
    <cellStyle name="60% - Accent1 3 3" xfId="5016" xr:uid="{00000000-0005-0000-0000-000098130000}"/>
    <cellStyle name="60% - Accent1 3 4" xfId="5017" xr:uid="{00000000-0005-0000-0000-000099130000}"/>
    <cellStyle name="60% - Accent1 3 5" xfId="5018" xr:uid="{00000000-0005-0000-0000-00009A130000}"/>
    <cellStyle name="60% - Accent1 3 6" xfId="5019" xr:uid="{00000000-0005-0000-0000-00009B130000}"/>
    <cellStyle name="60% - Accent1 3 7" xfId="5020" xr:uid="{00000000-0005-0000-0000-00009C130000}"/>
    <cellStyle name="60% - Accent1 3_IR Diferido" xfId="5021" xr:uid="{00000000-0005-0000-0000-00009D130000}"/>
    <cellStyle name="60% - Accent1 30" xfId="5022" xr:uid="{00000000-0005-0000-0000-00009E130000}"/>
    <cellStyle name="60% - Accent1 31" xfId="5023" xr:uid="{00000000-0005-0000-0000-00009F130000}"/>
    <cellStyle name="60% - Accent1 32" xfId="5024" xr:uid="{00000000-0005-0000-0000-0000A0130000}"/>
    <cellStyle name="60% - Accent1 33" xfId="5025" xr:uid="{00000000-0005-0000-0000-0000A1130000}"/>
    <cellStyle name="60% - Accent1 34" xfId="5026" xr:uid="{00000000-0005-0000-0000-0000A2130000}"/>
    <cellStyle name="60% - Accent1 35" xfId="5027" xr:uid="{00000000-0005-0000-0000-0000A3130000}"/>
    <cellStyle name="60% - Accent1 36" xfId="5028" xr:uid="{00000000-0005-0000-0000-0000A4130000}"/>
    <cellStyle name="60% - Accent1 37" xfId="5029" xr:uid="{00000000-0005-0000-0000-0000A5130000}"/>
    <cellStyle name="60% - Accent1 38" xfId="5030" xr:uid="{00000000-0005-0000-0000-0000A6130000}"/>
    <cellStyle name="60% - Accent1 39" xfId="5031" xr:uid="{00000000-0005-0000-0000-0000A7130000}"/>
    <cellStyle name="60% - Accent1 4" xfId="5032" xr:uid="{00000000-0005-0000-0000-0000A8130000}"/>
    <cellStyle name="60% - Accent1 4 2" xfId="5033" xr:uid="{00000000-0005-0000-0000-0000A9130000}"/>
    <cellStyle name="60% - Accent1 4_IR Diferido" xfId="5034" xr:uid="{00000000-0005-0000-0000-0000AA130000}"/>
    <cellStyle name="60% - Accent1 40" xfId="5035" xr:uid="{00000000-0005-0000-0000-0000AB130000}"/>
    <cellStyle name="60% - Accent1 41" xfId="5036" xr:uid="{00000000-0005-0000-0000-0000AC130000}"/>
    <cellStyle name="60% - Accent1 42" xfId="5037" xr:uid="{00000000-0005-0000-0000-0000AD130000}"/>
    <cellStyle name="60% - Accent1 43" xfId="5038" xr:uid="{00000000-0005-0000-0000-0000AE130000}"/>
    <cellStyle name="60% - Accent1 44" xfId="5039" xr:uid="{00000000-0005-0000-0000-0000AF130000}"/>
    <cellStyle name="60% - Accent1 45" xfId="5040" xr:uid="{00000000-0005-0000-0000-0000B0130000}"/>
    <cellStyle name="60% - Accent1 46" xfId="5041" xr:uid="{00000000-0005-0000-0000-0000B1130000}"/>
    <cellStyle name="60% - Accent1 47" xfId="5042" xr:uid="{00000000-0005-0000-0000-0000B2130000}"/>
    <cellStyle name="60% - Accent1 48" xfId="5043" xr:uid="{00000000-0005-0000-0000-0000B3130000}"/>
    <cellStyle name="60% - Accent1 49" xfId="5044" xr:uid="{00000000-0005-0000-0000-0000B4130000}"/>
    <cellStyle name="60% - Accent1 5" xfId="5045" xr:uid="{00000000-0005-0000-0000-0000B5130000}"/>
    <cellStyle name="60% - Accent1 50" xfId="5046" xr:uid="{00000000-0005-0000-0000-0000B6130000}"/>
    <cellStyle name="60% - Accent1 51" xfId="5047" xr:uid="{00000000-0005-0000-0000-0000B7130000}"/>
    <cellStyle name="60% - Accent1 52" xfId="5048" xr:uid="{00000000-0005-0000-0000-0000B8130000}"/>
    <cellStyle name="60% - Accent1 53" xfId="5049" xr:uid="{00000000-0005-0000-0000-0000B9130000}"/>
    <cellStyle name="60% - Accent1 54" xfId="5050" xr:uid="{00000000-0005-0000-0000-0000BA130000}"/>
    <cellStyle name="60% - Accent1 55" xfId="5051" xr:uid="{00000000-0005-0000-0000-0000BB130000}"/>
    <cellStyle name="60% - Accent1 56" xfId="5052" xr:uid="{00000000-0005-0000-0000-0000BC130000}"/>
    <cellStyle name="60% - Accent1 57" xfId="5053" xr:uid="{00000000-0005-0000-0000-0000BD130000}"/>
    <cellStyle name="60% - Accent1 58" xfId="5054" xr:uid="{00000000-0005-0000-0000-0000BE130000}"/>
    <cellStyle name="60% - Accent1 59" xfId="5055" xr:uid="{00000000-0005-0000-0000-0000BF130000}"/>
    <cellStyle name="60% - Accent1 6" xfId="5056" xr:uid="{00000000-0005-0000-0000-0000C0130000}"/>
    <cellStyle name="60% - Accent1 60" xfId="5057" xr:uid="{00000000-0005-0000-0000-0000C1130000}"/>
    <cellStyle name="60% - Accent1 61" xfId="5058" xr:uid="{00000000-0005-0000-0000-0000C2130000}"/>
    <cellStyle name="60% - Accent1 62" xfId="5059" xr:uid="{00000000-0005-0000-0000-0000C3130000}"/>
    <cellStyle name="60% - Accent1 63" xfId="5060" xr:uid="{00000000-0005-0000-0000-0000C4130000}"/>
    <cellStyle name="60% - Accent1 64" xfId="5061" xr:uid="{00000000-0005-0000-0000-0000C5130000}"/>
    <cellStyle name="60% - Accent1 65" xfId="5062" xr:uid="{00000000-0005-0000-0000-0000C6130000}"/>
    <cellStyle name="60% - Accent1 66" xfId="5063" xr:uid="{00000000-0005-0000-0000-0000C7130000}"/>
    <cellStyle name="60% - Accent1 67" xfId="5064" xr:uid="{00000000-0005-0000-0000-0000C8130000}"/>
    <cellStyle name="60% - Accent1 68" xfId="5065" xr:uid="{00000000-0005-0000-0000-0000C9130000}"/>
    <cellStyle name="60% - Accent1 69" xfId="5066" xr:uid="{00000000-0005-0000-0000-0000CA130000}"/>
    <cellStyle name="60% - Accent1 7" xfId="5067" xr:uid="{00000000-0005-0000-0000-0000CB130000}"/>
    <cellStyle name="60% - Accent1 70" xfId="5068" xr:uid="{00000000-0005-0000-0000-0000CC130000}"/>
    <cellStyle name="60% - Accent1 71" xfId="5069" xr:uid="{00000000-0005-0000-0000-0000CD130000}"/>
    <cellStyle name="60% - Accent1 72" xfId="5070" xr:uid="{00000000-0005-0000-0000-0000CE130000}"/>
    <cellStyle name="60% - Accent1 73" xfId="5071" xr:uid="{00000000-0005-0000-0000-0000CF130000}"/>
    <cellStyle name="60% - Accent1 74" xfId="5072" xr:uid="{00000000-0005-0000-0000-0000D0130000}"/>
    <cellStyle name="60% - Accent1 75" xfId="5073" xr:uid="{00000000-0005-0000-0000-0000D1130000}"/>
    <cellStyle name="60% - Accent1 76" xfId="5074" xr:uid="{00000000-0005-0000-0000-0000D2130000}"/>
    <cellStyle name="60% - Accent1 77" xfId="5075" xr:uid="{00000000-0005-0000-0000-0000D3130000}"/>
    <cellStyle name="60% - Accent1 78" xfId="5076" xr:uid="{00000000-0005-0000-0000-0000D4130000}"/>
    <cellStyle name="60% - Accent1 79" xfId="5077" xr:uid="{00000000-0005-0000-0000-0000D5130000}"/>
    <cellStyle name="60% - Accent1 8" xfId="5078" xr:uid="{00000000-0005-0000-0000-0000D6130000}"/>
    <cellStyle name="60% - Accent1 80" xfId="5079" xr:uid="{00000000-0005-0000-0000-0000D7130000}"/>
    <cellStyle name="60% - Accent1 81" xfId="5080" xr:uid="{00000000-0005-0000-0000-0000D8130000}"/>
    <cellStyle name="60% - Accent1 82" xfId="5081" xr:uid="{00000000-0005-0000-0000-0000D9130000}"/>
    <cellStyle name="60% - Accent1 83" xfId="5082" xr:uid="{00000000-0005-0000-0000-0000DA130000}"/>
    <cellStyle name="60% - Accent1 84" xfId="5083" xr:uid="{00000000-0005-0000-0000-0000DB130000}"/>
    <cellStyle name="60% - Accent1 85" xfId="5084" xr:uid="{00000000-0005-0000-0000-0000DC130000}"/>
    <cellStyle name="60% - Accent1 86" xfId="5085" xr:uid="{00000000-0005-0000-0000-0000DD130000}"/>
    <cellStyle name="60% - Accent1 87" xfId="5086" xr:uid="{00000000-0005-0000-0000-0000DE130000}"/>
    <cellStyle name="60% - Accent1 88" xfId="5087" xr:uid="{00000000-0005-0000-0000-0000DF130000}"/>
    <cellStyle name="60% - Accent1 89" xfId="5088" xr:uid="{00000000-0005-0000-0000-0000E0130000}"/>
    <cellStyle name="60% - Accent1 9" xfId="5089" xr:uid="{00000000-0005-0000-0000-0000E1130000}"/>
    <cellStyle name="60% - Accent1 90" xfId="5090" xr:uid="{00000000-0005-0000-0000-0000E2130000}"/>
    <cellStyle name="60% - Accent1 91" xfId="5091" xr:uid="{00000000-0005-0000-0000-0000E3130000}"/>
    <cellStyle name="60% - Accent1 92" xfId="5092" xr:uid="{00000000-0005-0000-0000-0000E4130000}"/>
    <cellStyle name="60% - Accent1 93" xfId="5093" xr:uid="{00000000-0005-0000-0000-0000E5130000}"/>
    <cellStyle name="60% - Accent2 10" xfId="5094" xr:uid="{00000000-0005-0000-0000-0000E6130000}"/>
    <cellStyle name="60% - Accent2 11" xfId="5095" xr:uid="{00000000-0005-0000-0000-0000E7130000}"/>
    <cellStyle name="60% - Accent2 12" xfId="5096" xr:uid="{00000000-0005-0000-0000-0000E8130000}"/>
    <cellStyle name="60% - Accent2 13" xfId="5097" xr:uid="{00000000-0005-0000-0000-0000E9130000}"/>
    <cellStyle name="60% - Accent2 14" xfId="5098" xr:uid="{00000000-0005-0000-0000-0000EA130000}"/>
    <cellStyle name="60% - Accent2 15" xfId="5099" xr:uid="{00000000-0005-0000-0000-0000EB130000}"/>
    <cellStyle name="60% - Accent2 16" xfId="5100" xr:uid="{00000000-0005-0000-0000-0000EC130000}"/>
    <cellStyle name="60% - Accent2 17" xfId="5101" xr:uid="{00000000-0005-0000-0000-0000ED130000}"/>
    <cellStyle name="60% - Accent2 18" xfId="5102" xr:uid="{00000000-0005-0000-0000-0000EE130000}"/>
    <cellStyle name="60% - Accent2 19" xfId="5103" xr:uid="{00000000-0005-0000-0000-0000EF130000}"/>
    <cellStyle name="60% - Accent2 2" xfId="5104" xr:uid="{00000000-0005-0000-0000-0000F0130000}"/>
    <cellStyle name="60% - Accent2 2 10" xfId="5105" xr:uid="{00000000-0005-0000-0000-0000F1130000}"/>
    <cellStyle name="60% - Accent2 2 11" xfId="5106" xr:uid="{00000000-0005-0000-0000-0000F2130000}"/>
    <cellStyle name="60% - Accent2 2 12" xfId="5107" xr:uid="{00000000-0005-0000-0000-0000F3130000}"/>
    <cellStyle name="60% - Accent2 2 2" xfId="5108" xr:uid="{00000000-0005-0000-0000-0000F4130000}"/>
    <cellStyle name="60% - Accent2 2 2 2" xfId="5109" xr:uid="{00000000-0005-0000-0000-0000F5130000}"/>
    <cellStyle name="60% - Accent2 2 2 3" xfId="5110" xr:uid="{00000000-0005-0000-0000-0000F6130000}"/>
    <cellStyle name="60% - Accent2 2 2 4" xfId="5111" xr:uid="{00000000-0005-0000-0000-0000F7130000}"/>
    <cellStyle name="60% - Accent2 2 2 5" xfId="5112" xr:uid="{00000000-0005-0000-0000-0000F8130000}"/>
    <cellStyle name="60% - Accent2 2 2_Display" xfId="5113" xr:uid="{00000000-0005-0000-0000-0000F9130000}"/>
    <cellStyle name="60% - Accent2 2 3" xfId="5114" xr:uid="{00000000-0005-0000-0000-0000FA130000}"/>
    <cellStyle name="60% - Accent2 2 4" xfId="5115" xr:uid="{00000000-0005-0000-0000-0000FB130000}"/>
    <cellStyle name="60% - Accent2 2 5" xfId="5116" xr:uid="{00000000-0005-0000-0000-0000FC130000}"/>
    <cellStyle name="60% - Accent2 2 6" xfId="5117" xr:uid="{00000000-0005-0000-0000-0000FD130000}"/>
    <cellStyle name="60% - Accent2 2 7" xfId="5118" xr:uid="{00000000-0005-0000-0000-0000FE130000}"/>
    <cellStyle name="60% - Accent2 2 8" xfId="5119" xr:uid="{00000000-0005-0000-0000-0000FF130000}"/>
    <cellStyle name="60% - Accent2 2 8 2" xfId="5120" xr:uid="{00000000-0005-0000-0000-000000140000}"/>
    <cellStyle name="60% - Accent2 2 9" xfId="5121" xr:uid="{00000000-0005-0000-0000-000001140000}"/>
    <cellStyle name="60% - Accent2 2_13-Endividamento" xfId="5122" xr:uid="{00000000-0005-0000-0000-000002140000}"/>
    <cellStyle name="60% - Accent2 20" xfId="5123" xr:uid="{00000000-0005-0000-0000-000003140000}"/>
    <cellStyle name="60% - Accent2 20 2" xfId="5124" xr:uid="{00000000-0005-0000-0000-000004140000}"/>
    <cellStyle name="60% - Accent2 21" xfId="5125" xr:uid="{00000000-0005-0000-0000-000005140000}"/>
    <cellStyle name="60% - Accent2 21 2" xfId="5126" xr:uid="{00000000-0005-0000-0000-000006140000}"/>
    <cellStyle name="60% - Accent2 21_COSAN SA - IFRS" xfId="32141" xr:uid="{00000000-0005-0000-0000-00008D7D0000}"/>
    <cellStyle name="60% - Accent2 22" xfId="5127" xr:uid="{00000000-0005-0000-0000-000007140000}"/>
    <cellStyle name="60% - Accent2 22 2" xfId="5128" xr:uid="{00000000-0005-0000-0000-000008140000}"/>
    <cellStyle name="60% - Accent2 22_COSAN SA - IFRS" xfId="32142" xr:uid="{00000000-0005-0000-0000-00008E7D0000}"/>
    <cellStyle name="60% - Accent2 23" xfId="5129" xr:uid="{00000000-0005-0000-0000-000009140000}"/>
    <cellStyle name="60% - Accent2 23 2" xfId="5130" xr:uid="{00000000-0005-0000-0000-00000A140000}"/>
    <cellStyle name="60% - Accent2 23_COSAN SA - IFRS" xfId="32143" xr:uid="{00000000-0005-0000-0000-00008F7D0000}"/>
    <cellStyle name="60% - Accent2 24" xfId="5131" xr:uid="{00000000-0005-0000-0000-00000B140000}"/>
    <cellStyle name="60% - Accent2 24 2" xfId="5132" xr:uid="{00000000-0005-0000-0000-00000C140000}"/>
    <cellStyle name="60% - Accent2 24_COSAN SA - IFRS" xfId="32144" xr:uid="{00000000-0005-0000-0000-0000907D0000}"/>
    <cellStyle name="60% - Accent2 25" xfId="5133" xr:uid="{00000000-0005-0000-0000-00000D140000}"/>
    <cellStyle name="60% - Accent2 26" xfId="5134" xr:uid="{00000000-0005-0000-0000-00000E140000}"/>
    <cellStyle name="60% - Accent2 27" xfId="5135" xr:uid="{00000000-0005-0000-0000-00000F140000}"/>
    <cellStyle name="60% - Accent2 28" xfId="5136" xr:uid="{00000000-0005-0000-0000-000010140000}"/>
    <cellStyle name="60% - Accent2 29" xfId="5137" xr:uid="{00000000-0005-0000-0000-000011140000}"/>
    <cellStyle name="60% - Accent2 3" xfId="5138" xr:uid="{00000000-0005-0000-0000-000012140000}"/>
    <cellStyle name="60% - Accent2 3 2" xfId="5139" xr:uid="{00000000-0005-0000-0000-000013140000}"/>
    <cellStyle name="60% - Accent2 3 3" xfId="5140" xr:uid="{00000000-0005-0000-0000-000014140000}"/>
    <cellStyle name="60% - Accent2 3 4" xfId="5141" xr:uid="{00000000-0005-0000-0000-000015140000}"/>
    <cellStyle name="60% - Accent2 3 5" xfId="5142" xr:uid="{00000000-0005-0000-0000-000016140000}"/>
    <cellStyle name="60% - Accent2 3 6" xfId="5143" xr:uid="{00000000-0005-0000-0000-000017140000}"/>
    <cellStyle name="60% - Accent2 3 7" xfId="5144" xr:uid="{00000000-0005-0000-0000-000018140000}"/>
    <cellStyle name="60% - Accent2 30" xfId="5145" xr:uid="{00000000-0005-0000-0000-000019140000}"/>
    <cellStyle name="60% - Accent2 31" xfId="5146" xr:uid="{00000000-0005-0000-0000-00001A140000}"/>
    <cellStyle name="60% - Accent2 32" xfId="5147" xr:uid="{00000000-0005-0000-0000-00001B140000}"/>
    <cellStyle name="60% - Accent2 33" xfId="5148" xr:uid="{00000000-0005-0000-0000-00001C140000}"/>
    <cellStyle name="60% - Accent2 34" xfId="5149" xr:uid="{00000000-0005-0000-0000-00001D140000}"/>
    <cellStyle name="60% - Accent2 35" xfId="5150" xr:uid="{00000000-0005-0000-0000-00001E140000}"/>
    <cellStyle name="60% - Accent2 36" xfId="5151" xr:uid="{00000000-0005-0000-0000-00001F140000}"/>
    <cellStyle name="60% - Accent2 37" xfId="5152" xr:uid="{00000000-0005-0000-0000-000020140000}"/>
    <cellStyle name="60% - Accent2 38" xfId="5153" xr:uid="{00000000-0005-0000-0000-000021140000}"/>
    <cellStyle name="60% - Accent2 39" xfId="5154" xr:uid="{00000000-0005-0000-0000-000022140000}"/>
    <cellStyle name="60% - Accent2 4" xfId="5155" xr:uid="{00000000-0005-0000-0000-000023140000}"/>
    <cellStyle name="60% - Accent2 4 2" xfId="5156" xr:uid="{00000000-0005-0000-0000-000024140000}"/>
    <cellStyle name="60% - Accent2 4_IR Diferido" xfId="5157" xr:uid="{00000000-0005-0000-0000-000025140000}"/>
    <cellStyle name="60% - Accent2 40" xfId="5158" xr:uid="{00000000-0005-0000-0000-000026140000}"/>
    <cellStyle name="60% - Accent2 41" xfId="5159" xr:uid="{00000000-0005-0000-0000-000027140000}"/>
    <cellStyle name="60% - Accent2 42" xfId="5160" xr:uid="{00000000-0005-0000-0000-000028140000}"/>
    <cellStyle name="60% - Accent2 43" xfId="5161" xr:uid="{00000000-0005-0000-0000-000029140000}"/>
    <cellStyle name="60% - Accent2 44" xfId="5162" xr:uid="{00000000-0005-0000-0000-00002A140000}"/>
    <cellStyle name="60% - Accent2 45" xfId="5163" xr:uid="{00000000-0005-0000-0000-00002B140000}"/>
    <cellStyle name="60% - Accent2 46" xfId="5164" xr:uid="{00000000-0005-0000-0000-00002C140000}"/>
    <cellStyle name="60% - Accent2 47" xfId="5165" xr:uid="{00000000-0005-0000-0000-00002D140000}"/>
    <cellStyle name="60% - Accent2 48" xfId="5166" xr:uid="{00000000-0005-0000-0000-00002E140000}"/>
    <cellStyle name="60% - Accent2 49" xfId="5167" xr:uid="{00000000-0005-0000-0000-00002F140000}"/>
    <cellStyle name="60% - Accent2 5" xfId="5168" xr:uid="{00000000-0005-0000-0000-000030140000}"/>
    <cellStyle name="60% - Accent2 50" xfId="5169" xr:uid="{00000000-0005-0000-0000-000031140000}"/>
    <cellStyle name="60% - Accent2 51" xfId="5170" xr:uid="{00000000-0005-0000-0000-000032140000}"/>
    <cellStyle name="60% - Accent2 52" xfId="5171" xr:uid="{00000000-0005-0000-0000-000033140000}"/>
    <cellStyle name="60% - Accent2 53" xfId="5172" xr:uid="{00000000-0005-0000-0000-000034140000}"/>
    <cellStyle name="60% - Accent2 54" xfId="5173" xr:uid="{00000000-0005-0000-0000-000035140000}"/>
    <cellStyle name="60% - Accent2 55" xfId="5174" xr:uid="{00000000-0005-0000-0000-000036140000}"/>
    <cellStyle name="60% - Accent2 56" xfId="5175" xr:uid="{00000000-0005-0000-0000-000037140000}"/>
    <cellStyle name="60% - Accent2 57" xfId="5176" xr:uid="{00000000-0005-0000-0000-000038140000}"/>
    <cellStyle name="60% - Accent2 58" xfId="5177" xr:uid="{00000000-0005-0000-0000-000039140000}"/>
    <cellStyle name="60% - Accent2 59" xfId="5178" xr:uid="{00000000-0005-0000-0000-00003A140000}"/>
    <cellStyle name="60% - Accent2 6" xfId="5179" xr:uid="{00000000-0005-0000-0000-00003B140000}"/>
    <cellStyle name="60% - Accent2 60" xfId="5180" xr:uid="{00000000-0005-0000-0000-00003C140000}"/>
    <cellStyle name="60% - Accent2 61" xfId="5181" xr:uid="{00000000-0005-0000-0000-00003D140000}"/>
    <cellStyle name="60% - Accent2 62" xfId="5182" xr:uid="{00000000-0005-0000-0000-00003E140000}"/>
    <cellStyle name="60% - Accent2 63" xfId="5183" xr:uid="{00000000-0005-0000-0000-00003F140000}"/>
    <cellStyle name="60% - Accent2 64" xfId="5184" xr:uid="{00000000-0005-0000-0000-000040140000}"/>
    <cellStyle name="60% - Accent2 65" xfId="5185" xr:uid="{00000000-0005-0000-0000-000041140000}"/>
    <cellStyle name="60% - Accent2 66" xfId="5186" xr:uid="{00000000-0005-0000-0000-000042140000}"/>
    <cellStyle name="60% - Accent2 67" xfId="5187" xr:uid="{00000000-0005-0000-0000-000043140000}"/>
    <cellStyle name="60% - Accent2 68" xfId="5188" xr:uid="{00000000-0005-0000-0000-000044140000}"/>
    <cellStyle name="60% - Accent2 69" xfId="5189" xr:uid="{00000000-0005-0000-0000-000045140000}"/>
    <cellStyle name="60% - Accent2 7" xfId="5190" xr:uid="{00000000-0005-0000-0000-000046140000}"/>
    <cellStyle name="60% - Accent2 70" xfId="5191" xr:uid="{00000000-0005-0000-0000-000047140000}"/>
    <cellStyle name="60% - Accent2 71" xfId="5192" xr:uid="{00000000-0005-0000-0000-000048140000}"/>
    <cellStyle name="60% - Accent2 72" xfId="5193" xr:uid="{00000000-0005-0000-0000-000049140000}"/>
    <cellStyle name="60% - Accent2 73" xfId="5194" xr:uid="{00000000-0005-0000-0000-00004A140000}"/>
    <cellStyle name="60% - Accent2 74" xfId="5195" xr:uid="{00000000-0005-0000-0000-00004B140000}"/>
    <cellStyle name="60% - Accent2 75" xfId="5196" xr:uid="{00000000-0005-0000-0000-00004C140000}"/>
    <cellStyle name="60% - Accent2 76" xfId="5197" xr:uid="{00000000-0005-0000-0000-00004D140000}"/>
    <cellStyle name="60% - Accent2 77" xfId="5198" xr:uid="{00000000-0005-0000-0000-00004E140000}"/>
    <cellStyle name="60% - Accent2 78" xfId="5199" xr:uid="{00000000-0005-0000-0000-00004F140000}"/>
    <cellStyle name="60% - Accent2 79" xfId="5200" xr:uid="{00000000-0005-0000-0000-000050140000}"/>
    <cellStyle name="60% - Accent2 8" xfId="5201" xr:uid="{00000000-0005-0000-0000-000051140000}"/>
    <cellStyle name="60% - Accent2 80" xfId="5202" xr:uid="{00000000-0005-0000-0000-000052140000}"/>
    <cellStyle name="60% - Accent2 81" xfId="5203" xr:uid="{00000000-0005-0000-0000-000053140000}"/>
    <cellStyle name="60% - Accent2 82" xfId="5204" xr:uid="{00000000-0005-0000-0000-000054140000}"/>
    <cellStyle name="60% - Accent2 83" xfId="5205" xr:uid="{00000000-0005-0000-0000-000055140000}"/>
    <cellStyle name="60% - Accent2 84" xfId="5206" xr:uid="{00000000-0005-0000-0000-000056140000}"/>
    <cellStyle name="60% - Accent2 85" xfId="5207" xr:uid="{00000000-0005-0000-0000-000057140000}"/>
    <cellStyle name="60% - Accent2 86" xfId="5208" xr:uid="{00000000-0005-0000-0000-000058140000}"/>
    <cellStyle name="60% - Accent2 87" xfId="5209" xr:uid="{00000000-0005-0000-0000-000059140000}"/>
    <cellStyle name="60% - Accent2 88" xfId="5210" xr:uid="{00000000-0005-0000-0000-00005A140000}"/>
    <cellStyle name="60% - Accent2 89" xfId="5211" xr:uid="{00000000-0005-0000-0000-00005B140000}"/>
    <cellStyle name="60% - Accent2 9" xfId="5212" xr:uid="{00000000-0005-0000-0000-00005C140000}"/>
    <cellStyle name="60% - Accent2 90" xfId="5213" xr:uid="{00000000-0005-0000-0000-00005D140000}"/>
    <cellStyle name="60% - Accent2 91" xfId="5214" xr:uid="{00000000-0005-0000-0000-00005E140000}"/>
    <cellStyle name="60% - Accent2 92" xfId="5215" xr:uid="{00000000-0005-0000-0000-00005F140000}"/>
    <cellStyle name="60% - Accent2 93" xfId="5216" xr:uid="{00000000-0005-0000-0000-000060140000}"/>
    <cellStyle name="60% - Accent3 10" xfId="5217" xr:uid="{00000000-0005-0000-0000-000061140000}"/>
    <cellStyle name="60% - Accent3 11" xfId="5218" xr:uid="{00000000-0005-0000-0000-000062140000}"/>
    <cellStyle name="60% - Accent3 12" xfId="5219" xr:uid="{00000000-0005-0000-0000-000063140000}"/>
    <cellStyle name="60% - Accent3 13" xfId="5220" xr:uid="{00000000-0005-0000-0000-000064140000}"/>
    <cellStyle name="60% - Accent3 14" xfId="5221" xr:uid="{00000000-0005-0000-0000-000065140000}"/>
    <cellStyle name="60% - Accent3 15" xfId="5222" xr:uid="{00000000-0005-0000-0000-000066140000}"/>
    <cellStyle name="60% - Accent3 16" xfId="5223" xr:uid="{00000000-0005-0000-0000-000067140000}"/>
    <cellStyle name="60% - Accent3 17" xfId="5224" xr:uid="{00000000-0005-0000-0000-000068140000}"/>
    <cellStyle name="60% - Accent3 18" xfId="5225" xr:uid="{00000000-0005-0000-0000-000069140000}"/>
    <cellStyle name="60% - Accent3 19" xfId="5226" xr:uid="{00000000-0005-0000-0000-00006A140000}"/>
    <cellStyle name="60% - Accent3 2" xfId="5227" xr:uid="{00000000-0005-0000-0000-00006B140000}"/>
    <cellStyle name="60% - Accent3 2 10" xfId="5228" xr:uid="{00000000-0005-0000-0000-00006C140000}"/>
    <cellStyle name="60% - Accent3 2 11" xfId="5229" xr:uid="{00000000-0005-0000-0000-00006D140000}"/>
    <cellStyle name="60% - Accent3 2 12" xfId="5230" xr:uid="{00000000-0005-0000-0000-00006E140000}"/>
    <cellStyle name="60% - Accent3 2 2" xfId="5231" xr:uid="{00000000-0005-0000-0000-00006F140000}"/>
    <cellStyle name="60% - Accent3 2 2 2" xfId="5232" xr:uid="{00000000-0005-0000-0000-000070140000}"/>
    <cellStyle name="60% - Accent3 2 2 3" xfId="5233" xr:uid="{00000000-0005-0000-0000-000071140000}"/>
    <cellStyle name="60% - Accent3 2 2 4" xfId="5234" xr:uid="{00000000-0005-0000-0000-000072140000}"/>
    <cellStyle name="60% - Accent3 2 2 5" xfId="5235" xr:uid="{00000000-0005-0000-0000-000073140000}"/>
    <cellStyle name="60% - Accent3 2 2_Display" xfId="5236" xr:uid="{00000000-0005-0000-0000-000074140000}"/>
    <cellStyle name="60% - Accent3 2 3" xfId="5237" xr:uid="{00000000-0005-0000-0000-000075140000}"/>
    <cellStyle name="60% - Accent3 2 4" xfId="5238" xr:uid="{00000000-0005-0000-0000-000076140000}"/>
    <cellStyle name="60% - Accent3 2 5" xfId="5239" xr:uid="{00000000-0005-0000-0000-000077140000}"/>
    <cellStyle name="60% - Accent3 2 6" xfId="5240" xr:uid="{00000000-0005-0000-0000-000078140000}"/>
    <cellStyle name="60% - Accent3 2 7" xfId="5241" xr:uid="{00000000-0005-0000-0000-000079140000}"/>
    <cellStyle name="60% - Accent3 2 8" xfId="5242" xr:uid="{00000000-0005-0000-0000-00007A140000}"/>
    <cellStyle name="60% - Accent3 2 8 2" xfId="5243" xr:uid="{00000000-0005-0000-0000-00007B140000}"/>
    <cellStyle name="60% - Accent3 2 9" xfId="5244" xr:uid="{00000000-0005-0000-0000-00007C140000}"/>
    <cellStyle name="60% - Accent3 2_13-Endividamento" xfId="5245" xr:uid="{00000000-0005-0000-0000-00007D140000}"/>
    <cellStyle name="60% - Accent3 20" xfId="5246" xr:uid="{00000000-0005-0000-0000-00007E140000}"/>
    <cellStyle name="60% - Accent3 20 2" xfId="5247" xr:uid="{00000000-0005-0000-0000-00007F140000}"/>
    <cellStyle name="60% - Accent3 21" xfId="5248" xr:uid="{00000000-0005-0000-0000-000080140000}"/>
    <cellStyle name="60% - Accent3 21 2" xfId="5249" xr:uid="{00000000-0005-0000-0000-000081140000}"/>
    <cellStyle name="60% - Accent3 21_COSAN SA - IFRS" xfId="32145" xr:uid="{00000000-0005-0000-0000-0000917D0000}"/>
    <cellStyle name="60% - Accent3 22" xfId="5250" xr:uid="{00000000-0005-0000-0000-000082140000}"/>
    <cellStyle name="60% - Accent3 22 2" xfId="5251" xr:uid="{00000000-0005-0000-0000-000083140000}"/>
    <cellStyle name="60% - Accent3 22_COSAN SA - IFRS" xfId="32146" xr:uid="{00000000-0005-0000-0000-0000927D0000}"/>
    <cellStyle name="60% - Accent3 23" xfId="5252" xr:uid="{00000000-0005-0000-0000-000084140000}"/>
    <cellStyle name="60% - Accent3 23 2" xfId="5253" xr:uid="{00000000-0005-0000-0000-000085140000}"/>
    <cellStyle name="60% - Accent3 23_COSAN SA - IFRS" xfId="32147" xr:uid="{00000000-0005-0000-0000-0000937D0000}"/>
    <cellStyle name="60% - Accent3 24" xfId="5254" xr:uid="{00000000-0005-0000-0000-000086140000}"/>
    <cellStyle name="60% - Accent3 24 2" xfId="5255" xr:uid="{00000000-0005-0000-0000-000087140000}"/>
    <cellStyle name="60% - Accent3 24_COSAN SA - IFRS" xfId="32148" xr:uid="{00000000-0005-0000-0000-0000947D0000}"/>
    <cellStyle name="60% - Accent3 25" xfId="5256" xr:uid="{00000000-0005-0000-0000-000088140000}"/>
    <cellStyle name="60% - Accent3 26" xfId="5257" xr:uid="{00000000-0005-0000-0000-000089140000}"/>
    <cellStyle name="60% - Accent3 27" xfId="5258" xr:uid="{00000000-0005-0000-0000-00008A140000}"/>
    <cellStyle name="60% - Accent3 28" xfId="5259" xr:uid="{00000000-0005-0000-0000-00008B140000}"/>
    <cellStyle name="60% - Accent3 29" xfId="5260" xr:uid="{00000000-0005-0000-0000-00008C140000}"/>
    <cellStyle name="60% - Accent3 3" xfId="5261" xr:uid="{00000000-0005-0000-0000-00008D140000}"/>
    <cellStyle name="60% - Accent3 3 2" xfId="5262" xr:uid="{00000000-0005-0000-0000-00008E140000}"/>
    <cellStyle name="60% - Accent3 3 3" xfId="5263" xr:uid="{00000000-0005-0000-0000-00008F140000}"/>
    <cellStyle name="60% - Accent3 3 4" xfId="5264" xr:uid="{00000000-0005-0000-0000-000090140000}"/>
    <cellStyle name="60% - Accent3 3 5" xfId="5265" xr:uid="{00000000-0005-0000-0000-000091140000}"/>
    <cellStyle name="60% - Accent3 3 6" xfId="5266" xr:uid="{00000000-0005-0000-0000-000092140000}"/>
    <cellStyle name="60% - Accent3 3 7" xfId="5267" xr:uid="{00000000-0005-0000-0000-000093140000}"/>
    <cellStyle name="60% - Accent3 3_BP - Raízen Combustíveis" xfId="5268" xr:uid="{00000000-0005-0000-0000-000094140000}"/>
    <cellStyle name="60% - Accent3 30" xfId="5269" xr:uid="{00000000-0005-0000-0000-000095140000}"/>
    <cellStyle name="60% - Accent3 31" xfId="5270" xr:uid="{00000000-0005-0000-0000-000096140000}"/>
    <cellStyle name="60% - Accent3 32" xfId="5271" xr:uid="{00000000-0005-0000-0000-000097140000}"/>
    <cellStyle name="60% - Accent3 33" xfId="5272" xr:uid="{00000000-0005-0000-0000-000098140000}"/>
    <cellStyle name="60% - Accent3 34" xfId="5273" xr:uid="{00000000-0005-0000-0000-000099140000}"/>
    <cellStyle name="60% - Accent3 35" xfId="5274" xr:uid="{00000000-0005-0000-0000-00009A140000}"/>
    <cellStyle name="60% - Accent3 36" xfId="5275" xr:uid="{00000000-0005-0000-0000-00009B140000}"/>
    <cellStyle name="60% - Accent3 37" xfId="5276" xr:uid="{00000000-0005-0000-0000-00009C140000}"/>
    <cellStyle name="60% - Accent3 38" xfId="5277" xr:uid="{00000000-0005-0000-0000-00009D140000}"/>
    <cellStyle name="60% - Accent3 39" xfId="5278" xr:uid="{00000000-0005-0000-0000-00009E140000}"/>
    <cellStyle name="60% - Accent3 4" xfId="5279" xr:uid="{00000000-0005-0000-0000-00009F140000}"/>
    <cellStyle name="60% - Accent3 4 2" xfId="5280" xr:uid="{00000000-0005-0000-0000-0000A0140000}"/>
    <cellStyle name="60% - Accent3 4_IR Diferido" xfId="5281" xr:uid="{00000000-0005-0000-0000-0000A1140000}"/>
    <cellStyle name="60% - Accent3 40" xfId="5282" xr:uid="{00000000-0005-0000-0000-0000A2140000}"/>
    <cellStyle name="60% - Accent3 41" xfId="5283" xr:uid="{00000000-0005-0000-0000-0000A3140000}"/>
    <cellStyle name="60% - Accent3 42" xfId="5284" xr:uid="{00000000-0005-0000-0000-0000A4140000}"/>
    <cellStyle name="60% - Accent3 43" xfId="5285" xr:uid="{00000000-0005-0000-0000-0000A5140000}"/>
    <cellStyle name="60% - Accent3 44" xfId="5286" xr:uid="{00000000-0005-0000-0000-0000A6140000}"/>
    <cellStyle name="60% - Accent3 45" xfId="5287" xr:uid="{00000000-0005-0000-0000-0000A7140000}"/>
    <cellStyle name="60% - Accent3 46" xfId="5288" xr:uid="{00000000-0005-0000-0000-0000A8140000}"/>
    <cellStyle name="60% - Accent3 47" xfId="5289" xr:uid="{00000000-0005-0000-0000-0000A9140000}"/>
    <cellStyle name="60% - Accent3 48" xfId="5290" xr:uid="{00000000-0005-0000-0000-0000AA140000}"/>
    <cellStyle name="60% - Accent3 49" xfId="5291" xr:uid="{00000000-0005-0000-0000-0000AB140000}"/>
    <cellStyle name="60% - Accent3 5" xfId="5292" xr:uid="{00000000-0005-0000-0000-0000AC140000}"/>
    <cellStyle name="60% - Accent3 50" xfId="5293" xr:uid="{00000000-0005-0000-0000-0000AD140000}"/>
    <cellStyle name="60% - Accent3 51" xfId="5294" xr:uid="{00000000-0005-0000-0000-0000AE140000}"/>
    <cellStyle name="60% - Accent3 52" xfId="5295" xr:uid="{00000000-0005-0000-0000-0000AF140000}"/>
    <cellStyle name="60% - Accent3 53" xfId="5296" xr:uid="{00000000-0005-0000-0000-0000B0140000}"/>
    <cellStyle name="60% - Accent3 54" xfId="5297" xr:uid="{00000000-0005-0000-0000-0000B1140000}"/>
    <cellStyle name="60% - Accent3 55" xfId="5298" xr:uid="{00000000-0005-0000-0000-0000B2140000}"/>
    <cellStyle name="60% - Accent3 56" xfId="5299" xr:uid="{00000000-0005-0000-0000-0000B3140000}"/>
    <cellStyle name="60% - Accent3 57" xfId="5300" xr:uid="{00000000-0005-0000-0000-0000B4140000}"/>
    <cellStyle name="60% - Accent3 58" xfId="5301" xr:uid="{00000000-0005-0000-0000-0000B5140000}"/>
    <cellStyle name="60% - Accent3 59" xfId="5302" xr:uid="{00000000-0005-0000-0000-0000B6140000}"/>
    <cellStyle name="60% - Accent3 6" xfId="5303" xr:uid="{00000000-0005-0000-0000-0000B7140000}"/>
    <cellStyle name="60% - Accent3 60" xfId="5304" xr:uid="{00000000-0005-0000-0000-0000B8140000}"/>
    <cellStyle name="60% - Accent3 61" xfId="5305" xr:uid="{00000000-0005-0000-0000-0000B9140000}"/>
    <cellStyle name="60% - Accent3 62" xfId="5306" xr:uid="{00000000-0005-0000-0000-0000BA140000}"/>
    <cellStyle name="60% - Accent3 63" xfId="5307" xr:uid="{00000000-0005-0000-0000-0000BB140000}"/>
    <cellStyle name="60% - Accent3 64" xfId="5308" xr:uid="{00000000-0005-0000-0000-0000BC140000}"/>
    <cellStyle name="60% - Accent3 65" xfId="5309" xr:uid="{00000000-0005-0000-0000-0000BD140000}"/>
    <cellStyle name="60% - Accent3 66" xfId="5310" xr:uid="{00000000-0005-0000-0000-0000BE140000}"/>
    <cellStyle name="60% - Accent3 67" xfId="5311" xr:uid="{00000000-0005-0000-0000-0000BF140000}"/>
    <cellStyle name="60% - Accent3 68" xfId="5312" xr:uid="{00000000-0005-0000-0000-0000C0140000}"/>
    <cellStyle name="60% - Accent3 69" xfId="5313" xr:uid="{00000000-0005-0000-0000-0000C1140000}"/>
    <cellStyle name="60% - Accent3 7" xfId="5314" xr:uid="{00000000-0005-0000-0000-0000C2140000}"/>
    <cellStyle name="60% - Accent3 70" xfId="5315" xr:uid="{00000000-0005-0000-0000-0000C3140000}"/>
    <cellStyle name="60% - Accent3 71" xfId="5316" xr:uid="{00000000-0005-0000-0000-0000C4140000}"/>
    <cellStyle name="60% - Accent3 72" xfId="5317" xr:uid="{00000000-0005-0000-0000-0000C5140000}"/>
    <cellStyle name="60% - Accent3 73" xfId="5318" xr:uid="{00000000-0005-0000-0000-0000C6140000}"/>
    <cellStyle name="60% - Accent3 74" xfId="5319" xr:uid="{00000000-0005-0000-0000-0000C7140000}"/>
    <cellStyle name="60% - Accent3 75" xfId="5320" xr:uid="{00000000-0005-0000-0000-0000C8140000}"/>
    <cellStyle name="60% - Accent3 76" xfId="5321" xr:uid="{00000000-0005-0000-0000-0000C9140000}"/>
    <cellStyle name="60% - Accent3 77" xfId="5322" xr:uid="{00000000-0005-0000-0000-0000CA140000}"/>
    <cellStyle name="60% - Accent3 78" xfId="5323" xr:uid="{00000000-0005-0000-0000-0000CB140000}"/>
    <cellStyle name="60% - Accent3 79" xfId="5324" xr:uid="{00000000-0005-0000-0000-0000CC140000}"/>
    <cellStyle name="60% - Accent3 8" xfId="5325" xr:uid="{00000000-0005-0000-0000-0000CD140000}"/>
    <cellStyle name="60% - Accent3 80" xfId="5326" xr:uid="{00000000-0005-0000-0000-0000CE140000}"/>
    <cellStyle name="60% - Accent3 81" xfId="5327" xr:uid="{00000000-0005-0000-0000-0000CF140000}"/>
    <cellStyle name="60% - Accent3 82" xfId="5328" xr:uid="{00000000-0005-0000-0000-0000D0140000}"/>
    <cellStyle name="60% - Accent3 83" xfId="5329" xr:uid="{00000000-0005-0000-0000-0000D1140000}"/>
    <cellStyle name="60% - Accent3 84" xfId="5330" xr:uid="{00000000-0005-0000-0000-0000D2140000}"/>
    <cellStyle name="60% - Accent3 85" xfId="5331" xr:uid="{00000000-0005-0000-0000-0000D3140000}"/>
    <cellStyle name="60% - Accent3 86" xfId="5332" xr:uid="{00000000-0005-0000-0000-0000D4140000}"/>
    <cellStyle name="60% - Accent3 87" xfId="5333" xr:uid="{00000000-0005-0000-0000-0000D5140000}"/>
    <cellStyle name="60% - Accent3 88" xfId="5334" xr:uid="{00000000-0005-0000-0000-0000D6140000}"/>
    <cellStyle name="60% - Accent3 89" xfId="5335" xr:uid="{00000000-0005-0000-0000-0000D7140000}"/>
    <cellStyle name="60% - Accent3 9" xfId="5336" xr:uid="{00000000-0005-0000-0000-0000D8140000}"/>
    <cellStyle name="60% - Accent3 90" xfId="5337" xr:uid="{00000000-0005-0000-0000-0000D9140000}"/>
    <cellStyle name="60% - Accent3 91" xfId="5338" xr:uid="{00000000-0005-0000-0000-0000DA140000}"/>
    <cellStyle name="60% - Accent3 92" xfId="5339" xr:uid="{00000000-0005-0000-0000-0000DB140000}"/>
    <cellStyle name="60% - Accent3 93" xfId="5340" xr:uid="{00000000-0005-0000-0000-0000DC140000}"/>
    <cellStyle name="60% - Accent4 10" xfId="5341" xr:uid="{00000000-0005-0000-0000-0000DD140000}"/>
    <cellStyle name="60% - Accent4 11" xfId="5342" xr:uid="{00000000-0005-0000-0000-0000DE140000}"/>
    <cellStyle name="60% - Accent4 12" xfId="5343" xr:uid="{00000000-0005-0000-0000-0000DF140000}"/>
    <cellStyle name="60% - Accent4 13" xfId="5344" xr:uid="{00000000-0005-0000-0000-0000E0140000}"/>
    <cellStyle name="60% - Accent4 14" xfId="5345" xr:uid="{00000000-0005-0000-0000-0000E1140000}"/>
    <cellStyle name="60% - Accent4 15" xfId="5346" xr:uid="{00000000-0005-0000-0000-0000E2140000}"/>
    <cellStyle name="60% - Accent4 16" xfId="5347" xr:uid="{00000000-0005-0000-0000-0000E3140000}"/>
    <cellStyle name="60% - Accent4 17" xfId="5348" xr:uid="{00000000-0005-0000-0000-0000E4140000}"/>
    <cellStyle name="60% - Accent4 18" xfId="5349" xr:uid="{00000000-0005-0000-0000-0000E5140000}"/>
    <cellStyle name="60% - Accent4 19" xfId="5350" xr:uid="{00000000-0005-0000-0000-0000E6140000}"/>
    <cellStyle name="60% - Accent4 2" xfId="5351" xr:uid="{00000000-0005-0000-0000-0000E7140000}"/>
    <cellStyle name="60% - Accent4 2 10" xfId="5352" xr:uid="{00000000-0005-0000-0000-0000E8140000}"/>
    <cellStyle name="60% - Accent4 2 11" xfId="5353" xr:uid="{00000000-0005-0000-0000-0000E9140000}"/>
    <cellStyle name="60% - Accent4 2 12" xfId="5354" xr:uid="{00000000-0005-0000-0000-0000EA140000}"/>
    <cellStyle name="60% - Accent4 2 2" xfId="5355" xr:uid="{00000000-0005-0000-0000-0000EB140000}"/>
    <cellStyle name="60% - Accent4 2 2 2" xfId="5356" xr:uid="{00000000-0005-0000-0000-0000EC140000}"/>
    <cellStyle name="60% - Accent4 2 2 3" xfId="5357" xr:uid="{00000000-0005-0000-0000-0000ED140000}"/>
    <cellStyle name="60% - Accent4 2 2 4" xfId="5358" xr:uid="{00000000-0005-0000-0000-0000EE140000}"/>
    <cellStyle name="60% - Accent4 2 2 5" xfId="5359" xr:uid="{00000000-0005-0000-0000-0000EF140000}"/>
    <cellStyle name="60% - Accent4 2 2_BP - Raízen Combustíveis" xfId="5360" xr:uid="{00000000-0005-0000-0000-0000F0140000}"/>
    <cellStyle name="60% - Accent4 2 3" xfId="5361" xr:uid="{00000000-0005-0000-0000-0000F1140000}"/>
    <cellStyle name="60% - Accent4 2 4" xfId="5362" xr:uid="{00000000-0005-0000-0000-0000F2140000}"/>
    <cellStyle name="60% - Accent4 2 5" xfId="5363" xr:uid="{00000000-0005-0000-0000-0000F3140000}"/>
    <cellStyle name="60% - Accent4 2 6" xfId="5364" xr:uid="{00000000-0005-0000-0000-0000F4140000}"/>
    <cellStyle name="60% - Accent4 2 7" xfId="5365" xr:uid="{00000000-0005-0000-0000-0000F5140000}"/>
    <cellStyle name="60% - Accent4 2 8" xfId="5366" xr:uid="{00000000-0005-0000-0000-0000F6140000}"/>
    <cellStyle name="60% - Accent4 2 8 2" xfId="5367" xr:uid="{00000000-0005-0000-0000-0000F7140000}"/>
    <cellStyle name="60% - Accent4 2 8_BP - Raízen Combustíveis" xfId="5368" xr:uid="{00000000-0005-0000-0000-0000F8140000}"/>
    <cellStyle name="60% - Accent4 2 9" xfId="5369" xr:uid="{00000000-0005-0000-0000-0000F9140000}"/>
    <cellStyle name="60% - Accent4 2_13-Endividamento" xfId="5370" xr:uid="{00000000-0005-0000-0000-0000FA140000}"/>
    <cellStyle name="60% - Accent4 20" xfId="5371" xr:uid="{00000000-0005-0000-0000-0000FB140000}"/>
    <cellStyle name="60% - Accent4 20 2" xfId="5372" xr:uid="{00000000-0005-0000-0000-0000FC140000}"/>
    <cellStyle name="60% - Accent4 20_BP - Raízen Combustíveis" xfId="5373" xr:uid="{00000000-0005-0000-0000-0000FD140000}"/>
    <cellStyle name="60% - Accent4 21" xfId="5374" xr:uid="{00000000-0005-0000-0000-0000FE140000}"/>
    <cellStyle name="60% - Accent4 21 2" xfId="5375" xr:uid="{00000000-0005-0000-0000-0000FF140000}"/>
    <cellStyle name="60% - Accent4 21_COSAN SA - IFRS" xfId="32149" xr:uid="{00000000-0005-0000-0000-0000957D0000}"/>
    <cellStyle name="60% - Accent4 22" xfId="5376" xr:uid="{00000000-0005-0000-0000-000000150000}"/>
    <cellStyle name="60% - Accent4 22 2" xfId="5377" xr:uid="{00000000-0005-0000-0000-000001150000}"/>
    <cellStyle name="60% - Accent4 22_COSAN SA - IFRS" xfId="32150" xr:uid="{00000000-0005-0000-0000-0000967D0000}"/>
    <cellStyle name="60% - Accent4 23" xfId="5378" xr:uid="{00000000-0005-0000-0000-000002150000}"/>
    <cellStyle name="60% - Accent4 23 2" xfId="5379" xr:uid="{00000000-0005-0000-0000-000003150000}"/>
    <cellStyle name="60% - Accent4 23_COSAN SA - IFRS" xfId="32151" xr:uid="{00000000-0005-0000-0000-0000977D0000}"/>
    <cellStyle name="60% - Accent4 24" xfId="5380" xr:uid="{00000000-0005-0000-0000-000004150000}"/>
    <cellStyle name="60% - Accent4 24 2" xfId="5381" xr:uid="{00000000-0005-0000-0000-000005150000}"/>
    <cellStyle name="60% - Accent4 25" xfId="5382" xr:uid="{00000000-0005-0000-0000-000006150000}"/>
    <cellStyle name="60% - Accent4 26" xfId="5383" xr:uid="{00000000-0005-0000-0000-000007150000}"/>
    <cellStyle name="60% - Accent4 27" xfId="5384" xr:uid="{00000000-0005-0000-0000-000008150000}"/>
    <cellStyle name="60% - Accent4 28" xfId="5385" xr:uid="{00000000-0005-0000-0000-000009150000}"/>
    <cellStyle name="60% - Accent4 29" xfId="5386" xr:uid="{00000000-0005-0000-0000-00000A150000}"/>
    <cellStyle name="60% - Accent4 3" xfId="5387" xr:uid="{00000000-0005-0000-0000-00000B150000}"/>
    <cellStyle name="60% - Accent4 3 2" xfId="5388" xr:uid="{00000000-0005-0000-0000-00000C150000}"/>
    <cellStyle name="60% - Accent4 3 3" xfId="5389" xr:uid="{00000000-0005-0000-0000-00000D150000}"/>
    <cellStyle name="60% - Accent4 3 4" xfId="5390" xr:uid="{00000000-0005-0000-0000-00000E150000}"/>
    <cellStyle name="60% - Accent4 3 5" xfId="5391" xr:uid="{00000000-0005-0000-0000-00000F150000}"/>
    <cellStyle name="60% - Accent4 3 6" xfId="5392" xr:uid="{00000000-0005-0000-0000-000010150000}"/>
    <cellStyle name="60% - Accent4 3 7" xfId="5393" xr:uid="{00000000-0005-0000-0000-000011150000}"/>
    <cellStyle name="60% - Accent4 3_BP - Raízen Combustíveis" xfId="5394" xr:uid="{00000000-0005-0000-0000-000012150000}"/>
    <cellStyle name="60% - Accent4 30" xfId="5395" xr:uid="{00000000-0005-0000-0000-000013150000}"/>
    <cellStyle name="60% - Accent4 31" xfId="5396" xr:uid="{00000000-0005-0000-0000-000014150000}"/>
    <cellStyle name="60% - Accent4 32" xfId="5397" xr:uid="{00000000-0005-0000-0000-000015150000}"/>
    <cellStyle name="60% - Accent4 33" xfId="5398" xr:uid="{00000000-0005-0000-0000-000016150000}"/>
    <cellStyle name="60% - Accent4 34" xfId="5399" xr:uid="{00000000-0005-0000-0000-000017150000}"/>
    <cellStyle name="60% - Accent4 35" xfId="5400" xr:uid="{00000000-0005-0000-0000-000018150000}"/>
    <cellStyle name="60% - Accent4 36" xfId="5401" xr:uid="{00000000-0005-0000-0000-000019150000}"/>
    <cellStyle name="60% - Accent4 37" xfId="5402" xr:uid="{00000000-0005-0000-0000-00001A150000}"/>
    <cellStyle name="60% - Accent4 38" xfId="5403" xr:uid="{00000000-0005-0000-0000-00001B150000}"/>
    <cellStyle name="60% - Accent4 39" xfId="5404" xr:uid="{00000000-0005-0000-0000-00001C150000}"/>
    <cellStyle name="60% - Accent4 4" xfId="5405" xr:uid="{00000000-0005-0000-0000-00001D150000}"/>
    <cellStyle name="60% - Accent4 4 2" xfId="5406" xr:uid="{00000000-0005-0000-0000-00001E150000}"/>
    <cellStyle name="60% - Accent4 4_IR Diferido" xfId="5407" xr:uid="{00000000-0005-0000-0000-00001F150000}"/>
    <cellStyle name="60% - Accent4 40" xfId="5408" xr:uid="{00000000-0005-0000-0000-000020150000}"/>
    <cellStyle name="60% - Accent4 41" xfId="5409" xr:uid="{00000000-0005-0000-0000-000021150000}"/>
    <cellStyle name="60% - Accent4 42" xfId="5410" xr:uid="{00000000-0005-0000-0000-000022150000}"/>
    <cellStyle name="60% - Accent4 43" xfId="5411" xr:uid="{00000000-0005-0000-0000-000023150000}"/>
    <cellStyle name="60% - Accent4 44" xfId="5412" xr:uid="{00000000-0005-0000-0000-000024150000}"/>
    <cellStyle name="60% - Accent4 45" xfId="5413" xr:uid="{00000000-0005-0000-0000-000025150000}"/>
    <cellStyle name="60% - Accent4 46" xfId="5414" xr:uid="{00000000-0005-0000-0000-000026150000}"/>
    <cellStyle name="60% - Accent4 47" xfId="5415" xr:uid="{00000000-0005-0000-0000-000027150000}"/>
    <cellStyle name="60% - Accent4 48" xfId="5416" xr:uid="{00000000-0005-0000-0000-000028150000}"/>
    <cellStyle name="60% - Accent4 49" xfId="5417" xr:uid="{00000000-0005-0000-0000-000029150000}"/>
    <cellStyle name="60% - Accent4 5" xfId="5418" xr:uid="{00000000-0005-0000-0000-00002A150000}"/>
    <cellStyle name="60% - Accent4 50" xfId="5419" xr:uid="{00000000-0005-0000-0000-00002B150000}"/>
    <cellStyle name="60% - Accent4 51" xfId="5420" xr:uid="{00000000-0005-0000-0000-00002C150000}"/>
    <cellStyle name="60% - Accent4 52" xfId="5421" xr:uid="{00000000-0005-0000-0000-00002D150000}"/>
    <cellStyle name="60% - Accent4 53" xfId="5422" xr:uid="{00000000-0005-0000-0000-00002E150000}"/>
    <cellStyle name="60% - Accent4 54" xfId="5423" xr:uid="{00000000-0005-0000-0000-00002F150000}"/>
    <cellStyle name="60% - Accent4 55" xfId="5424" xr:uid="{00000000-0005-0000-0000-000030150000}"/>
    <cellStyle name="60% - Accent4 56" xfId="5425" xr:uid="{00000000-0005-0000-0000-000031150000}"/>
    <cellStyle name="60% - Accent4 57" xfId="5426" xr:uid="{00000000-0005-0000-0000-000032150000}"/>
    <cellStyle name="60% - Accent4 58" xfId="5427" xr:uid="{00000000-0005-0000-0000-000033150000}"/>
    <cellStyle name="60% - Accent4 59" xfId="5428" xr:uid="{00000000-0005-0000-0000-000034150000}"/>
    <cellStyle name="60% - Accent4 6" xfId="5429" xr:uid="{00000000-0005-0000-0000-000035150000}"/>
    <cellStyle name="60% - Accent4 60" xfId="5430" xr:uid="{00000000-0005-0000-0000-000036150000}"/>
    <cellStyle name="60% - Accent4 61" xfId="5431" xr:uid="{00000000-0005-0000-0000-000037150000}"/>
    <cellStyle name="60% - Accent4 62" xfId="5432" xr:uid="{00000000-0005-0000-0000-000038150000}"/>
    <cellStyle name="60% - Accent4 63" xfId="5433" xr:uid="{00000000-0005-0000-0000-000039150000}"/>
    <cellStyle name="60% - Accent4 64" xfId="5434" xr:uid="{00000000-0005-0000-0000-00003A150000}"/>
    <cellStyle name="60% - Accent4 65" xfId="5435" xr:uid="{00000000-0005-0000-0000-00003B150000}"/>
    <cellStyle name="60% - Accent4 66" xfId="5436" xr:uid="{00000000-0005-0000-0000-00003C150000}"/>
    <cellStyle name="60% - Accent4 67" xfId="5437" xr:uid="{00000000-0005-0000-0000-00003D150000}"/>
    <cellStyle name="60% - Accent4 68" xfId="5438" xr:uid="{00000000-0005-0000-0000-00003E150000}"/>
    <cellStyle name="60% - Accent4 69" xfId="5439" xr:uid="{00000000-0005-0000-0000-00003F150000}"/>
    <cellStyle name="60% - Accent4 7" xfId="5440" xr:uid="{00000000-0005-0000-0000-000040150000}"/>
    <cellStyle name="60% - Accent4 70" xfId="5441" xr:uid="{00000000-0005-0000-0000-000041150000}"/>
    <cellStyle name="60% - Accent4 71" xfId="5442" xr:uid="{00000000-0005-0000-0000-000042150000}"/>
    <cellStyle name="60% - Accent4 72" xfId="5443" xr:uid="{00000000-0005-0000-0000-000043150000}"/>
    <cellStyle name="60% - Accent4 73" xfId="5444" xr:uid="{00000000-0005-0000-0000-000044150000}"/>
    <cellStyle name="60% - Accent4 74" xfId="5445" xr:uid="{00000000-0005-0000-0000-000045150000}"/>
    <cellStyle name="60% - Accent4 75" xfId="5446" xr:uid="{00000000-0005-0000-0000-000046150000}"/>
    <cellStyle name="60% - Accent4 76" xfId="5447" xr:uid="{00000000-0005-0000-0000-000047150000}"/>
    <cellStyle name="60% - Accent4 77" xfId="5448" xr:uid="{00000000-0005-0000-0000-000048150000}"/>
    <cellStyle name="60% - Accent4 78" xfId="5449" xr:uid="{00000000-0005-0000-0000-000049150000}"/>
    <cellStyle name="60% - Accent4 79" xfId="5450" xr:uid="{00000000-0005-0000-0000-00004A150000}"/>
    <cellStyle name="60% - Accent4 8" xfId="5451" xr:uid="{00000000-0005-0000-0000-00004B150000}"/>
    <cellStyle name="60% - Accent4 80" xfId="5452" xr:uid="{00000000-0005-0000-0000-00004C150000}"/>
    <cellStyle name="60% - Accent4 81" xfId="5453" xr:uid="{00000000-0005-0000-0000-00004D150000}"/>
    <cellStyle name="60% - Accent4 82" xfId="5454" xr:uid="{00000000-0005-0000-0000-00004E150000}"/>
    <cellStyle name="60% - Accent4 83" xfId="5455" xr:uid="{00000000-0005-0000-0000-00004F150000}"/>
    <cellStyle name="60% - Accent4 84" xfId="5456" xr:uid="{00000000-0005-0000-0000-000050150000}"/>
    <cellStyle name="60% - Accent4 85" xfId="5457" xr:uid="{00000000-0005-0000-0000-000051150000}"/>
    <cellStyle name="60% - Accent4 86" xfId="5458" xr:uid="{00000000-0005-0000-0000-000052150000}"/>
    <cellStyle name="60% - Accent4 87" xfId="5459" xr:uid="{00000000-0005-0000-0000-000053150000}"/>
    <cellStyle name="60% - Accent4 88" xfId="5460" xr:uid="{00000000-0005-0000-0000-000054150000}"/>
    <cellStyle name="60% - Accent4 89" xfId="5461" xr:uid="{00000000-0005-0000-0000-000055150000}"/>
    <cellStyle name="60% - Accent4 9" xfId="5462" xr:uid="{00000000-0005-0000-0000-000056150000}"/>
    <cellStyle name="60% - Accent4 90" xfId="5463" xr:uid="{00000000-0005-0000-0000-000057150000}"/>
    <cellStyle name="60% - Accent4 91" xfId="5464" xr:uid="{00000000-0005-0000-0000-000058150000}"/>
    <cellStyle name="60% - Accent4 92" xfId="5465" xr:uid="{00000000-0005-0000-0000-000059150000}"/>
    <cellStyle name="60% - Accent4 93" xfId="5466" xr:uid="{00000000-0005-0000-0000-00005A150000}"/>
    <cellStyle name="60% - Accent5 10" xfId="5467" xr:uid="{00000000-0005-0000-0000-00005B150000}"/>
    <cellStyle name="60% - Accent5 11" xfId="5468" xr:uid="{00000000-0005-0000-0000-00005C150000}"/>
    <cellStyle name="60% - Accent5 12" xfId="5469" xr:uid="{00000000-0005-0000-0000-00005D150000}"/>
    <cellStyle name="60% - Accent5 13" xfId="5470" xr:uid="{00000000-0005-0000-0000-00005E150000}"/>
    <cellStyle name="60% - Accent5 14" xfId="5471" xr:uid="{00000000-0005-0000-0000-00005F150000}"/>
    <cellStyle name="60% - Accent5 15" xfId="5472" xr:uid="{00000000-0005-0000-0000-000060150000}"/>
    <cellStyle name="60% - Accent5 16" xfId="5473" xr:uid="{00000000-0005-0000-0000-000061150000}"/>
    <cellStyle name="60% - Accent5 17" xfId="5474" xr:uid="{00000000-0005-0000-0000-000062150000}"/>
    <cellStyle name="60% - Accent5 18" xfId="5475" xr:uid="{00000000-0005-0000-0000-000063150000}"/>
    <cellStyle name="60% - Accent5 19" xfId="5476" xr:uid="{00000000-0005-0000-0000-000064150000}"/>
    <cellStyle name="60% - Accent5 2" xfId="5477" xr:uid="{00000000-0005-0000-0000-000065150000}"/>
    <cellStyle name="60% - Accent5 2 10" xfId="5478" xr:uid="{00000000-0005-0000-0000-000066150000}"/>
    <cellStyle name="60% - Accent5 2 2" xfId="5479" xr:uid="{00000000-0005-0000-0000-000067150000}"/>
    <cellStyle name="60% - Accent5 2 2 2" xfId="5480" xr:uid="{00000000-0005-0000-0000-000068150000}"/>
    <cellStyle name="60% - Accent5 2 2 3" xfId="5481" xr:uid="{00000000-0005-0000-0000-000069150000}"/>
    <cellStyle name="60% - Accent5 2 2_IR Diferido" xfId="5482" xr:uid="{00000000-0005-0000-0000-00006A150000}"/>
    <cellStyle name="60% - Accent5 2 3" xfId="5483" xr:uid="{00000000-0005-0000-0000-00006B150000}"/>
    <cellStyle name="60% - Accent5 2 4" xfId="5484" xr:uid="{00000000-0005-0000-0000-00006C150000}"/>
    <cellStyle name="60% - Accent5 2 5" xfId="5485" xr:uid="{00000000-0005-0000-0000-00006D150000}"/>
    <cellStyle name="60% - Accent5 2 6" xfId="5486" xr:uid="{00000000-0005-0000-0000-00006E150000}"/>
    <cellStyle name="60% - Accent5 2 7" xfId="5487" xr:uid="{00000000-0005-0000-0000-00006F150000}"/>
    <cellStyle name="60% - Accent5 2 8" xfId="5488" xr:uid="{00000000-0005-0000-0000-000070150000}"/>
    <cellStyle name="60% - Accent5 2 8 2" xfId="5489" xr:uid="{00000000-0005-0000-0000-000071150000}"/>
    <cellStyle name="60% - Accent5 2 8_BP - Raízen Combustíveis" xfId="5490" xr:uid="{00000000-0005-0000-0000-000072150000}"/>
    <cellStyle name="60% - Accent5 2 9" xfId="5491" xr:uid="{00000000-0005-0000-0000-000073150000}"/>
    <cellStyle name="60% - Accent5 2_13-Endividamento" xfId="5492" xr:uid="{00000000-0005-0000-0000-000074150000}"/>
    <cellStyle name="60% - Accent5 20" xfId="5493" xr:uid="{00000000-0005-0000-0000-000075150000}"/>
    <cellStyle name="60% - Accent5 20 2" xfId="5494" xr:uid="{00000000-0005-0000-0000-000076150000}"/>
    <cellStyle name="60% - Accent5 20_BP - Raízen Combustíveis" xfId="5495" xr:uid="{00000000-0005-0000-0000-000077150000}"/>
    <cellStyle name="60% - Accent5 21" xfId="5496" xr:uid="{00000000-0005-0000-0000-000078150000}"/>
    <cellStyle name="60% - Accent5 21 2" xfId="5497" xr:uid="{00000000-0005-0000-0000-000079150000}"/>
    <cellStyle name="60% - Accent5 22" xfId="5498" xr:uid="{00000000-0005-0000-0000-00007A150000}"/>
    <cellStyle name="60% - Accent5 22 2" xfId="5499" xr:uid="{00000000-0005-0000-0000-00007B150000}"/>
    <cellStyle name="60% - Accent5 23" xfId="5500" xr:uid="{00000000-0005-0000-0000-00007C150000}"/>
    <cellStyle name="60% - Accent5 23 2" xfId="5501" xr:uid="{00000000-0005-0000-0000-00007D150000}"/>
    <cellStyle name="60% - Accent5 24" xfId="5502" xr:uid="{00000000-0005-0000-0000-00007E150000}"/>
    <cellStyle name="60% - Accent5 24 2" xfId="5503" xr:uid="{00000000-0005-0000-0000-00007F150000}"/>
    <cellStyle name="60% - Accent5 25" xfId="5504" xr:uid="{00000000-0005-0000-0000-000080150000}"/>
    <cellStyle name="60% - Accent5 26" xfId="5505" xr:uid="{00000000-0005-0000-0000-000081150000}"/>
    <cellStyle name="60% - Accent5 27" xfId="5506" xr:uid="{00000000-0005-0000-0000-000082150000}"/>
    <cellStyle name="60% - Accent5 28" xfId="5507" xr:uid="{00000000-0005-0000-0000-000083150000}"/>
    <cellStyle name="60% - Accent5 29" xfId="5508" xr:uid="{00000000-0005-0000-0000-000084150000}"/>
    <cellStyle name="60% - Accent5 3" xfId="5509" xr:uid="{00000000-0005-0000-0000-000085150000}"/>
    <cellStyle name="60% - Accent5 3 2" xfId="5510" xr:uid="{00000000-0005-0000-0000-000086150000}"/>
    <cellStyle name="60% - Accent5 3 3" xfId="5511" xr:uid="{00000000-0005-0000-0000-000087150000}"/>
    <cellStyle name="60% - Accent5 3 4" xfId="5512" xr:uid="{00000000-0005-0000-0000-000088150000}"/>
    <cellStyle name="60% - Accent5 3 5" xfId="5513" xr:uid="{00000000-0005-0000-0000-000089150000}"/>
    <cellStyle name="60% - Accent5 3 6" xfId="5514" xr:uid="{00000000-0005-0000-0000-00008A150000}"/>
    <cellStyle name="60% - Accent5 3 7" xfId="5515" xr:uid="{00000000-0005-0000-0000-00008B150000}"/>
    <cellStyle name="60% - Accent5 3_BP - Raízen Combustíveis" xfId="5516" xr:uid="{00000000-0005-0000-0000-00008C150000}"/>
    <cellStyle name="60% - Accent5 30" xfId="5517" xr:uid="{00000000-0005-0000-0000-00008D150000}"/>
    <cellStyle name="60% - Accent5 31" xfId="5518" xr:uid="{00000000-0005-0000-0000-00008E150000}"/>
    <cellStyle name="60% - Accent5 32" xfId="5519" xr:uid="{00000000-0005-0000-0000-00008F150000}"/>
    <cellStyle name="60% - Accent5 33" xfId="5520" xr:uid="{00000000-0005-0000-0000-000090150000}"/>
    <cellStyle name="60% - Accent5 34" xfId="5521" xr:uid="{00000000-0005-0000-0000-000091150000}"/>
    <cellStyle name="60% - Accent5 35" xfId="5522" xr:uid="{00000000-0005-0000-0000-000092150000}"/>
    <cellStyle name="60% - Accent5 36" xfId="5523" xr:uid="{00000000-0005-0000-0000-000093150000}"/>
    <cellStyle name="60% - Accent5 37" xfId="5524" xr:uid="{00000000-0005-0000-0000-000094150000}"/>
    <cellStyle name="60% - Accent5 38" xfId="5525" xr:uid="{00000000-0005-0000-0000-000095150000}"/>
    <cellStyle name="60% - Accent5 39" xfId="5526" xr:uid="{00000000-0005-0000-0000-000096150000}"/>
    <cellStyle name="60% - Accent5 4" xfId="5527" xr:uid="{00000000-0005-0000-0000-000097150000}"/>
    <cellStyle name="60% - Accent5 4 2" xfId="5528" xr:uid="{00000000-0005-0000-0000-000098150000}"/>
    <cellStyle name="60% - Accent5 4_IR Diferido" xfId="5529" xr:uid="{00000000-0005-0000-0000-000099150000}"/>
    <cellStyle name="60% - Accent5 40" xfId="5530" xr:uid="{00000000-0005-0000-0000-00009A150000}"/>
    <cellStyle name="60% - Accent5 41" xfId="5531" xr:uid="{00000000-0005-0000-0000-00009B150000}"/>
    <cellStyle name="60% - Accent5 42" xfId="5532" xr:uid="{00000000-0005-0000-0000-00009C150000}"/>
    <cellStyle name="60% - Accent5 43" xfId="5533" xr:uid="{00000000-0005-0000-0000-00009D150000}"/>
    <cellStyle name="60% - Accent5 44" xfId="5534" xr:uid="{00000000-0005-0000-0000-00009E150000}"/>
    <cellStyle name="60% - Accent5 45" xfId="5535" xr:uid="{00000000-0005-0000-0000-00009F150000}"/>
    <cellStyle name="60% - Accent5 46" xfId="5536" xr:uid="{00000000-0005-0000-0000-0000A0150000}"/>
    <cellStyle name="60% - Accent5 47" xfId="5537" xr:uid="{00000000-0005-0000-0000-0000A1150000}"/>
    <cellStyle name="60% - Accent5 48" xfId="5538" xr:uid="{00000000-0005-0000-0000-0000A2150000}"/>
    <cellStyle name="60% - Accent5 49" xfId="5539" xr:uid="{00000000-0005-0000-0000-0000A3150000}"/>
    <cellStyle name="60% - Accent5 5" xfId="5540" xr:uid="{00000000-0005-0000-0000-0000A4150000}"/>
    <cellStyle name="60% - Accent5 50" xfId="5541" xr:uid="{00000000-0005-0000-0000-0000A5150000}"/>
    <cellStyle name="60% - Accent5 51" xfId="5542" xr:uid="{00000000-0005-0000-0000-0000A6150000}"/>
    <cellStyle name="60% - Accent5 52" xfId="5543" xr:uid="{00000000-0005-0000-0000-0000A7150000}"/>
    <cellStyle name="60% - Accent5 53" xfId="5544" xr:uid="{00000000-0005-0000-0000-0000A8150000}"/>
    <cellStyle name="60% - Accent5 54" xfId="5545" xr:uid="{00000000-0005-0000-0000-0000A9150000}"/>
    <cellStyle name="60% - Accent5 55" xfId="5546" xr:uid="{00000000-0005-0000-0000-0000AA150000}"/>
    <cellStyle name="60% - Accent5 56" xfId="5547" xr:uid="{00000000-0005-0000-0000-0000AB150000}"/>
    <cellStyle name="60% - Accent5 57" xfId="5548" xr:uid="{00000000-0005-0000-0000-0000AC150000}"/>
    <cellStyle name="60% - Accent5 58" xfId="5549" xr:uid="{00000000-0005-0000-0000-0000AD150000}"/>
    <cellStyle name="60% - Accent5 59" xfId="5550" xr:uid="{00000000-0005-0000-0000-0000AE150000}"/>
    <cellStyle name="60% - Accent5 6" xfId="5551" xr:uid="{00000000-0005-0000-0000-0000AF150000}"/>
    <cellStyle name="60% - Accent5 60" xfId="5552" xr:uid="{00000000-0005-0000-0000-0000B0150000}"/>
    <cellStyle name="60% - Accent5 61" xfId="5553" xr:uid="{00000000-0005-0000-0000-0000B1150000}"/>
    <cellStyle name="60% - Accent5 62" xfId="5554" xr:uid="{00000000-0005-0000-0000-0000B2150000}"/>
    <cellStyle name="60% - Accent5 63" xfId="5555" xr:uid="{00000000-0005-0000-0000-0000B3150000}"/>
    <cellStyle name="60% - Accent5 64" xfId="5556" xr:uid="{00000000-0005-0000-0000-0000B4150000}"/>
    <cellStyle name="60% - Accent5 65" xfId="5557" xr:uid="{00000000-0005-0000-0000-0000B5150000}"/>
    <cellStyle name="60% - Accent5 66" xfId="5558" xr:uid="{00000000-0005-0000-0000-0000B6150000}"/>
    <cellStyle name="60% - Accent5 67" xfId="5559" xr:uid="{00000000-0005-0000-0000-0000B7150000}"/>
    <cellStyle name="60% - Accent5 68" xfId="5560" xr:uid="{00000000-0005-0000-0000-0000B8150000}"/>
    <cellStyle name="60% - Accent5 69" xfId="5561" xr:uid="{00000000-0005-0000-0000-0000B9150000}"/>
    <cellStyle name="60% - Accent5 7" xfId="5562" xr:uid="{00000000-0005-0000-0000-0000BA150000}"/>
    <cellStyle name="60% - Accent5 70" xfId="5563" xr:uid="{00000000-0005-0000-0000-0000BB150000}"/>
    <cellStyle name="60% - Accent5 71" xfId="5564" xr:uid="{00000000-0005-0000-0000-0000BC150000}"/>
    <cellStyle name="60% - Accent5 72" xfId="5565" xr:uid="{00000000-0005-0000-0000-0000BD150000}"/>
    <cellStyle name="60% - Accent5 73" xfId="5566" xr:uid="{00000000-0005-0000-0000-0000BE150000}"/>
    <cellStyle name="60% - Accent5 74" xfId="5567" xr:uid="{00000000-0005-0000-0000-0000BF150000}"/>
    <cellStyle name="60% - Accent5 75" xfId="5568" xr:uid="{00000000-0005-0000-0000-0000C0150000}"/>
    <cellStyle name="60% - Accent5 76" xfId="5569" xr:uid="{00000000-0005-0000-0000-0000C1150000}"/>
    <cellStyle name="60% - Accent5 77" xfId="5570" xr:uid="{00000000-0005-0000-0000-0000C2150000}"/>
    <cellStyle name="60% - Accent5 78" xfId="5571" xr:uid="{00000000-0005-0000-0000-0000C3150000}"/>
    <cellStyle name="60% - Accent5 79" xfId="5572" xr:uid="{00000000-0005-0000-0000-0000C4150000}"/>
    <cellStyle name="60% - Accent5 8" xfId="5573" xr:uid="{00000000-0005-0000-0000-0000C5150000}"/>
    <cellStyle name="60% - Accent5 80" xfId="5574" xr:uid="{00000000-0005-0000-0000-0000C6150000}"/>
    <cellStyle name="60% - Accent5 81" xfId="5575" xr:uid="{00000000-0005-0000-0000-0000C7150000}"/>
    <cellStyle name="60% - Accent5 82" xfId="5576" xr:uid="{00000000-0005-0000-0000-0000C8150000}"/>
    <cellStyle name="60% - Accent5 83" xfId="5577" xr:uid="{00000000-0005-0000-0000-0000C9150000}"/>
    <cellStyle name="60% - Accent5 84" xfId="5578" xr:uid="{00000000-0005-0000-0000-0000CA150000}"/>
    <cellStyle name="60% - Accent5 85" xfId="5579" xr:uid="{00000000-0005-0000-0000-0000CB150000}"/>
    <cellStyle name="60% - Accent5 86" xfId="5580" xr:uid="{00000000-0005-0000-0000-0000CC150000}"/>
    <cellStyle name="60% - Accent5 87" xfId="5581" xr:uid="{00000000-0005-0000-0000-0000CD150000}"/>
    <cellStyle name="60% - Accent5 88" xfId="5582" xr:uid="{00000000-0005-0000-0000-0000CE150000}"/>
    <cellStyle name="60% - Accent5 89" xfId="5583" xr:uid="{00000000-0005-0000-0000-0000CF150000}"/>
    <cellStyle name="60% - Accent5 9" xfId="5584" xr:uid="{00000000-0005-0000-0000-0000D0150000}"/>
    <cellStyle name="60% - Accent5 90" xfId="5585" xr:uid="{00000000-0005-0000-0000-0000D1150000}"/>
    <cellStyle name="60% - Accent5 91" xfId="5586" xr:uid="{00000000-0005-0000-0000-0000D2150000}"/>
    <cellStyle name="60% - Accent5 92" xfId="5587" xr:uid="{00000000-0005-0000-0000-0000D3150000}"/>
    <cellStyle name="60% - Accent5 93" xfId="5588" xr:uid="{00000000-0005-0000-0000-0000D4150000}"/>
    <cellStyle name="60% - Accent6 10" xfId="5589" xr:uid="{00000000-0005-0000-0000-0000D5150000}"/>
    <cellStyle name="60% - Accent6 11" xfId="5590" xr:uid="{00000000-0005-0000-0000-0000D6150000}"/>
    <cellStyle name="60% - Accent6 12" xfId="5591" xr:uid="{00000000-0005-0000-0000-0000D7150000}"/>
    <cellStyle name="60% - Accent6 13" xfId="5592" xr:uid="{00000000-0005-0000-0000-0000D8150000}"/>
    <cellStyle name="60% - Accent6 14" xfId="5593" xr:uid="{00000000-0005-0000-0000-0000D9150000}"/>
    <cellStyle name="60% - Accent6 15" xfId="5594" xr:uid="{00000000-0005-0000-0000-0000DA150000}"/>
    <cellStyle name="60% - Accent6 16" xfId="5595" xr:uid="{00000000-0005-0000-0000-0000DB150000}"/>
    <cellStyle name="60% - Accent6 17" xfId="5596" xr:uid="{00000000-0005-0000-0000-0000DC150000}"/>
    <cellStyle name="60% - Accent6 18" xfId="5597" xr:uid="{00000000-0005-0000-0000-0000DD150000}"/>
    <cellStyle name="60% - Accent6 19" xfId="5598" xr:uid="{00000000-0005-0000-0000-0000DE150000}"/>
    <cellStyle name="60% - Accent6 2" xfId="5599" xr:uid="{00000000-0005-0000-0000-0000DF150000}"/>
    <cellStyle name="60% - Accent6 2 10" xfId="5600" xr:uid="{00000000-0005-0000-0000-0000E0150000}"/>
    <cellStyle name="60% - Accent6 2 11" xfId="5601" xr:uid="{00000000-0005-0000-0000-0000E1150000}"/>
    <cellStyle name="60% - Accent6 2 12" xfId="5602" xr:uid="{00000000-0005-0000-0000-0000E2150000}"/>
    <cellStyle name="60% - Accent6 2 2" xfId="5603" xr:uid="{00000000-0005-0000-0000-0000E3150000}"/>
    <cellStyle name="60% - Accent6 2 2 2" xfId="5604" xr:uid="{00000000-0005-0000-0000-0000E4150000}"/>
    <cellStyle name="60% - Accent6 2 2 3" xfId="5605" xr:uid="{00000000-0005-0000-0000-0000E5150000}"/>
    <cellStyle name="60% - Accent6 2 2 4" xfId="5606" xr:uid="{00000000-0005-0000-0000-0000E6150000}"/>
    <cellStyle name="60% - Accent6 2 2 5" xfId="5607" xr:uid="{00000000-0005-0000-0000-0000E7150000}"/>
    <cellStyle name="60% - Accent6 2 2_BP - Raízen Combustíveis" xfId="5608" xr:uid="{00000000-0005-0000-0000-0000E8150000}"/>
    <cellStyle name="60% - Accent6 2 3" xfId="5609" xr:uid="{00000000-0005-0000-0000-0000E9150000}"/>
    <cellStyle name="60% - Accent6 2 4" xfId="5610" xr:uid="{00000000-0005-0000-0000-0000EA150000}"/>
    <cellStyle name="60% - Accent6 2 5" xfId="5611" xr:uid="{00000000-0005-0000-0000-0000EB150000}"/>
    <cellStyle name="60% - Accent6 2 6" xfId="5612" xr:uid="{00000000-0005-0000-0000-0000EC150000}"/>
    <cellStyle name="60% - Accent6 2 7" xfId="5613" xr:uid="{00000000-0005-0000-0000-0000ED150000}"/>
    <cellStyle name="60% - Accent6 2 8" xfId="5614" xr:uid="{00000000-0005-0000-0000-0000EE150000}"/>
    <cellStyle name="60% - Accent6 2 8 2" xfId="5615" xr:uid="{00000000-0005-0000-0000-0000EF150000}"/>
    <cellStyle name="60% - Accent6 2 8_BP - Raízen Combustíveis" xfId="5616" xr:uid="{00000000-0005-0000-0000-0000F0150000}"/>
    <cellStyle name="60% - Accent6 2 9" xfId="5617" xr:uid="{00000000-0005-0000-0000-0000F1150000}"/>
    <cellStyle name="60% - Accent6 2_13-Endividamento" xfId="5618" xr:uid="{00000000-0005-0000-0000-0000F2150000}"/>
    <cellStyle name="60% - Accent6 20" xfId="5619" xr:uid="{00000000-0005-0000-0000-0000F3150000}"/>
    <cellStyle name="60% - Accent6 20 2" xfId="5620" xr:uid="{00000000-0005-0000-0000-0000F4150000}"/>
    <cellStyle name="60% - Accent6 20_BP - Raízen Combustíveis" xfId="5621" xr:uid="{00000000-0005-0000-0000-0000F5150000}"/>
    <cellStyle name="60% - Accent6 21" xfId="5622" xr:uid="{00000000-0005-0000-0000-0000F6150000}"/>
    <cellStyle name="60% - Accent6 21 2" xfId="5623" xr:uid="{00000000-0005-0000-0000-0000F7150000}"/>
    <cellStyle name="60% - Accent6 22" xfId="5624" xr:uid="{00000000-0005-0000-0000-0000F8150000}"/>
    <cellStyle name="60% - Accent6 22 2" xfId="5625" xr:uid="{00000000-0005-0000-0000-0000F9150000}"/>
    <cellStyle name="60% - Accent6 23" xfId="5626" xr:uid="{00000000-0005-0000-0000-0000FA150000}"/>
    <cellStyle name="60% - Accent6 23 2" xfId="5627" xr:uid="{00000000-0005-0000-0000-0000FB150000}"/>
    <cellStyle name="60% - Accent6 24" xfId="5628" xr:uid="{00000000-0005-0000-0000-0000FC150000}"/>
    <cellStyle name="60% - Accent6 24 2" xfId="5629" xr:uid="{00000000-0005-0000-0000-0000FD150000}"/>
    <cellStyle name="60% - Accent6 25" xfId="5630" xr:uid="{00000000-0005-0000-0000-0000FE150000}"/>
    <cellStyle name="60% - Accent6 26" xfId="5631" xr:uid="{00000000-0005-0000-0000-0000FF150000}"/>
    <cellStyle name="60% - Accent6 27" xfId="5632" xr:uid="{00000000-0005-0000-0000-000000160000}"/>
    <cellStyle name="60% - Accent6 28" xfId="5633" xr:uid="{00000000-0005-0000-0000-000001160000}"/>
    <cellStyle name="60% - Accent6 29" xfId="5634" xr:uid="{00000000-0005-0000-0000-000002160000}"/>
    <cellStyle name="60% - Accent6 3" xfId="5635" xr:uid="{00000000-0005-0000-0000-000003160000}"/>
    <cellStyle name="60% - Accent6 3 2" xfId="5636" xr:uid="{00000000-0005-0000-0000-000004160000}"/>
    <cellStyle name="60% - Accent6 3 3" xfId="5637" xr:uid="{00000000-0005-0000-0000-000005160000}"/>
    <cellStyle name="60% - Accent6 3 4" xfId="5638" xr:uid="{00000000-0005-0000-0000-000006160000}"/>
    <cellStyle name="60% - Accent6 3 5" xfId="5639" xr:uid="{00000000-0005-0000-0000-000007160000}"/>
    <cellStyle name="60% - Accent6 3 6" xfId="5640" xr:uid="{00000000-0005-0000-0000-000008160000}"/>
    <cellStyle name="60% - Accent6 3 7" xfId="5641" xr:uid="{00000000-0005-0000-0000-000009160000}"/>
    <cellStyle name="60% - Accent6 3_BP - Raízen Combustíveis" xfId="5642" xr:uid="{00000000-0005-0000-0000-00000A160000}"/>
    <cellStyle name="60% - Accent6 30" xfId="5643" xr:uid="{00000000-0005-0000-0000-00000B160000}"/>
    <cellStyle name="60% - Accent6 31" xfId="5644" xr:uid="{00000000-0005-0000-0000-00000C160000}"/>
    <cellStyle name="60% - Accent6 32" xfId="5645" xr:uid="{00000000-0005-0000-0000-00000D160000}"/>
    <cellStyle name="60% - Accent6 33" xfId="5646" xr:uid="{00000000-0005-0000-0000-00000E160000}"/>
    <cellStyle name="60% - Accent6 34" xfId="5647" xr:uid="{00000000-0005-0000-0000-00000F160000}"/>
    <cellStyle name="60% - Accent6 35" xfId="5648" xr:uid="{00000000-0005-0000-0000-000010160000}"/>
    <cellStyle name="60% - Accent6 36" xfId="5649" xr:uid="{00000000-0005-0000-0000-000011160000}"/>
    <cellStyle name="60% - Accent6 37" xfId="5650" xr:uid="{00000000-0005-0000-0000-000012160000}"/>
    <cellStyle name="60% - Accent6 38" xfId="5651" xr:uid="{00000000-0005-0000-0000-000013160000}"/>
    <cellStyle name="60% - Accent6 39" xfId="5652" xr:uid="{00000000-0005-0000-0000-000014160000}"/>
    <cellStyle name="60% - Accent6 4" xfId="5653" xr:uid="{00000000-0005-0000-0000-000015160000}"/>
    <cellStyle name="60% - Accent6 4 2" xfId="5654" xr:uid="{00000000-0005-0000-0000-000016160000}"/>
    <cellStyle name="60% - Accent6 4_IR Diferido" xfId="5655" xr:uid="{00000000-0005-0000-0000-000017160000}"/>
    <cellStyle name="60% - Accent6 40" xfId="5656" xr:uid="{00000000-0005-0000-0000-000018160000}"/>
    <cellStyle name="60% - Accent6 41" xfId="5657" xr:uid="{00000000-0005-0000-0000-000019160000}"/>
    <cellStyle name="60% - Accent6 42" xfId="5658" xr:uid="{00000000-0005-0000-0000-00001A160000}"/>
    <cellStyle name="60% - Accent6 43" xfId="5659" xr:uid="{00000000-0005-0000-0000-00001B160000}"/>
    <cellStyle name="60% - Accent6 44" xfId="5660" xr:uid="{00000000-0005-0000-0000-00001C160000}"/>
    <cellStyle name="60% - Accent6 45" xfId="5661" xr:uid="{00000000-0005-0000-0000-00001D160000}"/>
    <cellStyle name="60% - Accent6 46" xfId="5662" xr:uid="{00000000-0005-0000-0000-00001E160000}"/>
    <cellStyle name="60% - Accent6 47" xfId="5663" xr:uid="{00000000-0005-0000-0000-00001F160000}"/>
    <cellStyle name="60% - Accent6 48" xfId="5664" xr:uid="{00000000-0005-0000-0000-000020160000}"/>
    <cellStyle name="60% - Accent6 49" xfId="5665" xr:uid="{00000000-0005-0000-0000-000021160000}"/>
    <cellStyle name="60% - Accent6 5" xfId="5666" xr:uid="{00000000-0005-0000-0000-000022160000}"/>
    <cellStyle name="60% - Accent6 50" xfId="5667" xr:uid="{00000000-0005-0000-0000-000023160000}"/>
    <cellStyle name="60% - Accent6 51" xfId="5668" xr:uid="{00000000-0005-0000-0000-000024160000}"/>
    <cellStyle name="60% - Accent6 52" xfId="5669" xr:uid="{00000000-0005-0000-0000-000025160000}"/>
    <cellStyle name="60% - Accent6 53" xfId="5670" xr:uid="{00000000-0005-0000-0000-000026160000}"/>
    <cellStyle name="60% - Accent6 54" xfId="5671" xr:uid="{00000000-0005-0000-0000-000027160000}"/>
    <cellStyle name="60% - Accent6 55" xfId="5672" xr:uid="{00000000-0005-0000-0000-000028160000}"/>
    <cellStyle name="60% - Accent6 56" xfId="5673" xr:uid="{00000000-0005-0000-0000-000029160000}"/>
    <cellStyle name="60% - Accent6 57" xfId="5674" xr:uid="{00000000-0005-0000-0000-00002A160000}"/>
    <cellStyle name="60% - Accent6 58" xfId="5675" xr:uid="{00000000-0005-0000-0000-00002B160000}"/>
    <cellStyle name="60% - Accent6 59" xfId="5676" xr:uid="{00000000-0005-0000-0000-00002C160000}"/>
    <cellStyle name="60% - Accent6 6" xfId="5677" xr:uid="{00000000-0005-0000-0000-00002D160000}"/>
    <cellStyle name="60% - Accent6 60" xfId="5678" xr:uid="{00000000-0005-0000-0000-00002E160000}"/>
    <cellStyle name="60% - Accent6 61" xfId="5679" xr:uid="{00000000-0005-0000-0000-00002F160000}"/>
    <cellStyle name="60% - Accent6 62" xfId="5680" xr:uid="{00000000-0005-0000-0000-000030160000}"/>
    <cellStyle name="60% - Accent6 63" xfId="5681" xr:uid="{00000000-0005-0000-0000-000031160000}"/>
    <cellStyle name="60% - Accent6 64" xfId="5682" xr:uid="{00000000-0005-0000-0000-000032160000}"/>
    <cellStyle name="60% - Accent6 65" xfId="5683" xr:uid="{00000000-0005-0000-0000-000033160000}"/>
    <cellStyle name="60% - Accent6 66" xfId="5684" xr:uid="{00000000-0005-0000-0000-000034160000}"/>
    <cellStyle name="60% - Accent6 67" xfId="5685" xr:uid="{00000000-0005-0000-0000-000035160000}"/>
    <cellStyle name="60% - Accent6 68" xfId="5686" xr:uid="{00000000-0005-0000-0000-000036160000}"/>
    <cellStyle name="60% - Accent6 69" xfId="5687" xr:uid="{00000000-0005-0000-0000-000037160000}"/>
    <cellStyle name="60% - Accent6 7" xfId="5688" xr:uid="{00000000-0005-0000-0000-000038160000}"/>
    <cellStyle name="60% - Accent6 70" xfId="5689" xr:uid="{00000000-0005-0000-0000-000039160000}"/>
    <cellStyle name="60% - Accent6 71" xfId="5690" xr:uid="{00000000-0005-0000-0000-00003A160000}"/>
    <cellStyle name="60% - Accent6 72" xfId="5691" xr:uid="{00000000-0005-0000-0000-00003B160000}"/>
    <cellStyle name="60% - Accent6 73" xfId="5692" xr:uid="{00000000-0005-0000-0000-00003C160000}"/>
    <cellStyle name="60% - Accent6 74" xfId="5693" xr:uid="{00000000-0005-0000-0000-00003D160000}"/>
    <cellStyle name="60% - Accent6 75" xfId="5694" xr:uid="{00000000-0005-0000-0000-00003E160000}"/>
    <cellStyle name="60% - Accent6 76" xfId="5695" xr:uid="{00000000-0005-0000-0000-00003F160000}"/>
    <cellStyle name="60% - Accent6 77" xfId="5696" xr:uid="{00000000-0005-0000-0000-000040160000}"/>
    <cellStyle name="60% - Accent6 78" xfId="5697" xr:uid="{00000000-0005-0000-0000-000041160000}"/>
    <cellStyle name="60% - Accent6 79" xfId="5698" xr:uid="{00000000-0005-0000-0000-000042160000}"/>
    <cellStyle name="60% - Accent6 8" xfId="5699" xr:uid="{00000000-0005-0000-0000-000043160000}"/>
    <cellStyle name="60% - Accent6 80" xfId="5700" xr:uid="{00000000-0005-0000-0000-000044160000}"/>
    <cellStyle name="60% - Accent6 81" xfId="5701" xr:uid="{00000000-0005-0000-0000-000045160000}"/>
    <cellStyle name="60% - Accent6 82" xfId="5702" xr:uid="{00000000-0005-0000-0000-000046160000}"/>
    <cellStyle name="60% - Accent6 83" xfId="5703" xr:uid="{00000000-0005-0000-0000-000047160000}"/>
    <cellStyle name="60% - Accent6 84" xfId="5704" xr:uid="{00000000-0005-0000-0000-000048160000}"/>
    <cellStyle name="60% - Accent6 85" xfId="5705" xr:uid="{00000000-0005-0000-0000-000049160000}"/>
    <cellStyle name="60% - Accent6 86" xfId="5706" xr:uid="{00000000-0005-0000-0000-00004A160000}"/>
    <cellStyle name="60% - Accent6 87" xfId="5707" xr:uid="{00000000-0005-0000-0000-00004B160000}"/>
    <cellStyle name="60% - Accent6 88" xfId="5708" xr:uid="{00000000-0005-0000-0000-00004C160000}"/>
    <cellStyle name="60% - Accent6 89" xfId="5709" xr:uid="{00000000-0005-0000-0000-00004D160000}"/>
    <cellStyle name="60% - Accent6 9" xfId="5710" xr:uid="{00000000-0005-0000-0000-00004E160000}"/>
    <cellStyle name="60% - Accent6 90" xfId="5711" xr:uid="{00000000-0005-0000-0000-00004F160000}"/>
    <cellStyle name="60% - Accent6 91" xfId="5712" xr:uid="{00000000-0005-0000-0000-000050160000}"/>
    <cellStyle name="60% - Accent6 92" xfId="5713" xr:uid="{00000000-0005-0000-0000-000051160000}"/>
    <cellStyle name="60% - Accent6 93" xfId="5714" xr:uid="{00000000-0005-0000-0000-000052160000}"/>
    <cellStyle name="60% - Cor1" xfId="5715" xr:uid="{00000000-0005-0000-0000-000053160000}"/>
    <cellStyle name="60% - Cor2" xfId="5716" xr:uid="{00000000-0005-0000-0000-000054160000}"/>
    <cellStyle name="60% - Cor3" xfId="5717" xr:uid="{00000000-0005-0000-0000-000055160000}"/>
    <cellStyle name="60% - Cor4" xfId="5718" xr:uid="{00000000-0005-0000-0000-000056160000}"/>
    <cellStyle name="60% - Cor5" xfId="5719" xr:uid="{00000000-0005-0000-0000-000057160000}"/>
    <cellStyle name="60% - Cor6" xfId="5720" xr:uid="{00000000-0005-0000-0000-000058160000}"/>
    <cellStyle name="60% - Ênfase1 10" xfId="5721" xr:uid="{00000000-0005-0000-0000-000059160000}"/>
    <cellStyle name="60% - Ênfase1 10 2" xfId="5722" xr:uid="{00000000-0005-0000-0000-00005A160000}"/>
    <cellStyle name="60% - Ênfase1 10 3" xfId="5723" xr:uid="{00000000-0005-0000-0000-00005B160000}"/>
    <cellStyle name="60% - Ênfase1 11" xfId="5724" xr:uid="{00000000-0005-0000-0000-00005C160000}"/>
    <cellStyle name="60% - Ênfase1 11 2" xfId="5725" xr:uid="{00000000-0005-0000-0000-00005D160000}"/>
    <cellStyle name="60% - Ênfase1 12" xfId="5726" xr:uid="{00000000-0005-0000-0000-00005E160000}"/>
    <cellStyle name="60% - Ênfase1 13" xfId="5727" xr:uid="{00000000-0005-0000-0000-00005F160000}"/>
    <cellStyle name="60% - Ênfase1 14" xfId="5728" xr:uid="{00000000-0005-0000-0000-000060160000}"/>
    <cellStyle name="60% - Ênfase1 15" xfId="5729" xr:uid="{00000000-0005-0000-0000-000061160000}"/>
    <cellStyle name="60% - Ênfase1 16" xfId="5730" xr:uid="{00000000-0005-0000-0000-000062160000}"/>
    <cellStyle name="60% - Ênfase1 17" xfId="5731" xr:uid="{00000000-0005-0000-0000-000063160000}"/>
    <cellStyle name="60% - Ênfase1 2" xfId="5732" xr:uid="{00000000-0005-0000-0000-000064160000}"/>
    <cellStyle name="60% - Ênfase1 2 2" xfId="5733" xr:uid="{00000000-0005-0000-0000-000065160000}"/>
    <cellStyle name="60% - Ênfase1 2 2 2" xfId="5734" xr:uid="{00000000-0005-0000-0000-000066160000}"/>
    <cellStyle name="60% - Ênfase1 2 2 3" xfId="5735" xr:uid="{00000000-0005-0000-0000-000067160000}"/>
    <cellStyle name="60% - Ênfase1 2 2 4" xfId="5736" xr:uid="{00000000-0005-0000-0000-000068160000}"/>
    <cellStyle name="60% - Ênfase1 2 2_BP - Raízen Combustíveis" xfId="5737" xr:uid="{00000000-0005-0000-0000-000069160000}"/>
    <cellStyle name="60% - Ênfase1 2 3" xfId="5738" xr:uid="{00000000-0005-0000-0000-00006A160000}"/>
    <cellStyle name="60% - Ênfase1 2 3 2" xfId="5739" xr:uid="{00000000-0005-0000-0000-00006B160000}"/>
    <cellStyle name="60% - Ênfase1 2 3 3" xfId="5740" xr:uid="{00000000-0005-0000-0000-00006C160000}"/>
    <cellStyle name="60% - Ênfase1 2 3 4" xfId="5741" xr:uid="{00000000-0005-0000-0000-00006D160000}"/>
    <cellStyle name="60% - Ênfase1 2 3_BP - Raízen Combustíveis" xfId="5742" xr:uid="{00000000-0005-0000-0000-00006E160000}"/>
    <cellStyle name="60% - Ênfase1 2 4" xfId="5743" xr:uid="{00000000-0005-0000-0000-00006F160000}"/>
    <cellStyle name="60% - Ênfase1 2 4 2" xfId="5744" xr:uid="{00000000-0005-0000-0000-000070160000}"/>
    <cellStyle name="60% - Ênfase1 2 4 3" xfId="5745" xr:uid="{00000000-0005-0000-0000-000071160000}"/>
    <cellStyle name="60% - Ênfase1 2 4 4" xfId="5746" xr:uid="{00000000-0005-0000-0000-000072160000}"/>
    <cellStyle name="60% - Ênfase1 2 4_BP - Raízen Combustíveis" xfId="5747" xr:uid="{00000000-0005-0000-0000-000073160000}"/>
    <cellStyle name="60% - Ênfase1 2 5" xfId="5748" xr:uid="{00000000-0005-0000-0000-000074160000}"/>
    <cellStyle name="60% - Ênfase1 2 5 2" xfId="5749" xr:uid="{00000000-0005-0000-0000-000075160000}"/>
    <cellStyle name="60% - Ênfase1 2 5 3" xfId="5750" xr:uid="{00000000-0005-0000-0000-000076160000}"/>
    <cellStyle name="60% - Ênfase1 2 5_BP - Raízen Combustíveis" xfId="5751" xr:uid="{00000000-0005-0000-0000-000077160000}"/>
    <cellStyle name="60% - Ênfase1 2 6" xfId="5752" xr:uid="{00000000-0005-0000-0000-000078160000}"/>
    <cellStyle name="60% - Ênfase1 2 6 2" xfId="5753" xr:uid="{00000000-0005-0000-0000-000079160000}"/>
    <cellStyle name="60% - Ênfase1 2 6_BP - Raízen Combustíveis" xfId="5754" xr:uid="{00000000-0005-0000-0000-00007A160000}"/>
    <cellStyle name="60% - Ênfase1 2 7" xfId="5755" xr:uid="{00000000-0005-0000-0000-00007B160000}"/>
    <cellStyle name="60% - Ênfase1 2 7 2" xfId="5756" xr:uid="{00000000-0005-0000-0000-00007C160000}"/>
    <cellStyle name="60% - Ênfase1 2 8" xfId="5757" xr:uid="{00000000-0005-0000-0000-00007D160000}"/>
    <cellStyle name="60% - Ênfase1 2 9" xfId="5758" xr:uid="{00000000-0005-0000-0000-00007E160000}"/>
    <cellStyle name="60% - Ênfase1 2_11_Combinação de neg. Zanin" xfId="5759" xr:uid="{00000000-0005-0000-0000-00007F160000}"/>
    <cellStyle name="60% - Ênfase1 3" xfId="5760" xr:uid="{00000000-0005-0000-0000-000080160000}"/>
    <cellStyle name="60% - Ênfase1 3 2" xfId="5761" xr:uid="{00000000-0005-0000-0000-000081160000}"/>
    <cellStyle name="60% - Ênfase1 3 2 2" xfId="5762" xr:uid="{00000000-0005-0000-0000-000082160000}"/>
    <cellStyle name="60% - Ênfase1 3 2 3" xfId="5763" xr:uid="{00000000-0005-0000-0000-000083160000}"/>
    <cellStyle name="60% - Ênfase1 3 2 4" xfId="5764" xr:uid="{00000000-0005-0000-0000-000084160000}"/>
    <cellStyle name="60% - Ênfase1 3 2_BP - Raízen Combustíveis" xfId="5765" xr:uid="{00000000-0005-0000-0000-000085160000}"/>
    <cellStyle name="60% - Ênfase1 3 3" xfId="5766" xr:uid="{00000000-0005-0000-0000-000086160000}"/>
    <cellStyle name="60% - Ênfase1 3 3 2" xfId="5767" xr:uid="{00000000-0005-0000-0000-000087160000}"/>
    <cellStyle name="60% - Ênfase1 3 3_BP - Raízen Combustíveis" xfId="5768" xr:uid="{00000000-0005-0000-0000-000088160000}"/>
    <cellStyle name="60% - Ênfase1 3 4" xfId="5769" xr:uid="{00000000-0005-0000-0000-000089160000}"/>
    <cellStyle name="60% - Ênfase1 3 4 2" xfId="5770" xr:uid="{00000000-0005-0000-0000-00008A160000}"/>
    <cellStyle name="60% - Ênfase1 3 5" xfId="5771" xr:uid="{00000000-0005-0000-0000-00008B160000}"/>
    <cellStyle name="60% - Ênfase1 3 6" xfId="5772" xr:uid="{00000000-0005-0000-0000-00008C160000}"/>
    <cellStyle name="60% - Ênfase1 3_13-Endividamento" xfId="5773" xr:uid="{00000000-0005-0000-0000-00008D160000}"/>
    <cellStyle name="60% - Ênfase1 4" xfId="5774" xr:uid="{00000000-0005-0000-0000-00008E160000}"/>
    <cellStyle name="60% - Ênfase1 4 2" xfId="5775" xr:uid="{00000000-0005-0000-0000-00008F160000}"/>
    <cellStyle name="60% - Ênfase1 4 2 2" xfId="5776" xr:uid="{00000000-0005-0000-0000-000090160000}"/>
    <cellStyle name="60% - Ênfase1 4 2 3" xfId="5777" xr:uid="{00000000-0005-0000-0000-000091160000}"/>
    <cellStyle name="60% - Ênfase1 4 2 4" xfId="5778" xr:uid="{00000000-0005-0000-0000-000092160000}"/>
    <cellStyle name="60% - Ênfase1 4 2_BP - Raízen Combustíveis" xfId="5779" xr:uid="{00000000-0005-0000-0000-000093160000}"/>
    <cellStyle name="60% - Ênfase1 4 3" xfId="5780" xr:uid="{00000000-0005-0000-0000-000094160000}"/>
    <cellStyle name="60% - Ênfase1 4 3 2" xfId="5781" xr:uid="{00000000-0005-0000-0000-000095160000}"/>
    <cellStyle name="60% - Ênfase1 4 3_BP - Raízen Combustíveis" xfId="5782" xr:uid="{00000000-0005-0000-0000-000096160000}"/>
    <cellStyle name="60% - Ênfase1 4 4" xfId="5783" xr:uid="{00000000-0005-0000-0000-000097160000}"/>
    <cellStyle name="60% - Ênfase1 4 4 2" xfId="5784" xr:uid="{00000000-0005-0000-0000-000098160000}"/>
    <cellStyle name="60% - Ênfase1 4 5" xfId="5785" xr:uid="{00000000-0005-0000-0000-000099160000}"/>
    <cellStyle name="60% - Ênfase1 4 6" xfId="5786" xr:uid="{00000000-0005-0000-0000-00009A160000}"/>
    <cellStyle name="60% - Ênfase1 4_13-Endividamento" xfId="5787" xr:uid="{00000000-0005-0000-0000-00009B160000}"/>
    <cellStyle name="60% - Ênfase1 5" xfId="5788" xr:uid="{00000000-0005-0000-0000-00009C160000}"/>
    <cellStyle name="60% - Ênfase1 5 2" xfId="5789" xr:uid="{00000000-0005-0000-0000-00009D160000}"/>
    <cellStyle name="60% - Ênfase1 5 2 2" xfId="5790" xr:uid="{00000000-0005-0000-0000-00009E160000}"/>
    <cellStyle name="60% - Ênfase1 5 2 3" xfId="5791" xr:uid="{00000000-0005-0000-0000-00009F160000}"/>
    <cellStyle name="60% - Ênfase1 5 2 4" xfId="5792" xr:uid="{00000000-0005-0000-0000-0000A0160000}"/>
    <cellStyle name="60% - Ênfase1 5 2_BP - Raízen Combustíveis" xfId="5793" xr:uid="{00000000-0005-0000-0000-0000A1160000}"/>
    <cellStyle name="60% - Ênfase1 5 3" xfId="5794" xr:uid="{00000000-0005-0000-0000-0000A2160000}"/>
    <cellStyle name="60% - Ênfase1 5 3 2" xfId="5795" xr:uid="{00000000-0005-0000-0000-0000A3160000}"/>
    <cellStyle name="60% - Ênfase1 5 3_BP - Raízen Combustíveis" xfId="5796" xr:uid="{00000000-0005-0000-0000-0000A4160000}"/>
    <cellStyle name="60% - Ênfase1 5 4" xfId="5797" xr:uid="{00000000-0005-0000-0000-0000A5160000}"/>
    <cellStyle name="60% - Ênfase1 5 4 2" xfId="5798" xr:uid="{00000000-0005-0000-0000-0000A6160000}"/>
    <cellStyle name="60% - Ênfase1 5 5" xfId="5799" xr:uid="{00000000-0005-0000-0000-0000A7160000}"/>
    <cellStyle name="60% - Ênfase1 5 6" xfId="5800" xr:uid="{00000000-0005-0000-0000-0000A8160000}"/>
    <cellStyle name="60% - Ênfase1 5_13-Endividamento" xfId="5801" xr:uid="{00000000-0005-0000-0000-0000A9160000}"/>
    <cellStyle name="60% - Ênfase1 6" xfId="5802" xr:uid="{00000000-0005-0000-0000-0000AA160000}"/>
    <cellStyle name="60% - Ênfase1 6 2" xfId="5803" xr:uid="{00000000-0005-0000-0000-0000AB160000}"/>
    <cellStyle name="60% - Ênfase1 6 2 2" xfId="5804" xr:uid="{00000000-0005-0000-0000-0000AC160000}"/>
    <cellStyle name="60% - Ênfase1 6 2 3" xfId="5805" xr:uid="{00000000-0005-0000-0000-0000AD160000}"/>
    <cellStyle name="60% - Ênfase1 6 2 4" xfId="5806" xr:uid="{00000000-0005-0000-0000-0000AE160000}"/>
    <cellStyle name="60% - Ênfase1 6 2_BP - Raízen Combustíveis" xfId="5807" xr:uid="{00000000-0005-0000-0000-0000AF160000}"/>
    <cellStyle name="60% - Ênfase1 6 3" xfId="5808" xr:uid="{00000000-0005-0000-0000-0000B0160000}"/>
    <cellStyle name="60% - Ênfase1 6 3 2" xfId="5809" xr:uid="{00000000-0005-0000-0000-0000B1160000}"/>
    <cellStyle name="60% - Ênfase1 6 3_BP - Raízen Combustíveis" xfId="5810" xr:uid="{00000000-0005-0000-0000-0000B2160000}"/>
    <cellStyle name="60% - Ênfase1 6 4" xfId="5811" xr:uid="{00000000-0005-0000-0000-0000B3160000}"/>
    <cellStyle name="60% - Ênfase1 6 4 2" xfId="5812" xr:uid="{00000000-0005-0000-0000-0000B4160000}"/>
    <cellStyle name="60% - Ênfase1 6 5" xfId="5813" xr:uid="{00000000-0005-0000-0000-0000B5160000}"/>
    <cellStyle name="60% - Ênfase1 6 6" xfId="5814" xr:uid="{00000000-0005-0000-0000-0000B6160000}"/>
    <cellStyle name="60% - Ênfase1 6_13-Endividamento" xfId="5815" xr:uid="{00000000-0005-0000-0000-0000B7160000}"/>
    <cellStyle name="60% - Ênfase1 7" xfId="5816" xr:uid="{00000000-0005-0000-0000-0000B8160000}"/>
    <cellStyle name="60% - Ênfase1 7 2" xfId="5817" xr:uid="{00000000-0005-0000-0000-0000B9160000}"/>
    <cellStyle name="60% - Ênfase1 7 2 2" xfId="5818" xr:uid="{00000000-0005-0000-0000-0000BA160000}"/>
    <cellStyle name="60% - Ênfase1 7 2 3" xfId="5819" xr:uid="{00000000-0005-0000-0000-0000BB160000}"/>
    <cellStyle name="60% - Ênfase1 7 2 4" xfId="5820" xr:uid="{00000000-0005-0000-0000-0000BC160000}"/>
    <cellStyle name="60% - Ênfase1 7 2 5" xfId="5821" xr:uid="{00000000-0005-0000-0000-0000BD160000}"/>
    <cellStyle name="60% - Ênfase1 7 2 6" xfId="5822" xr:uid="{00000000-0005-0000-0000-0000BE160000}"/>
    <cellStyle name="60% - Ênfase1 7 2_BP - Raízen Combustíveis" xfId="5823" xr:uid="{00000000-0005-0000-0000-0000BF160000}"/>
    <cellStyle name="60% - Ênfase1 7 3" xfId="5824" xr:uid="{00000000-0005-0000-0000-0000C0160000}"/>
    <cellStyle name="60% - Ênfase1 7 3 2" xfId="5825" xr:uid="{00000000-0005-0000-0000-0000C1160000}"/>
    <cellStyle name="60% - Ênfase1 7 3_BP - Raízen Combustíveis" xfId="5826" xr:uid="{00000000-0005-0000-0000-0000C2160000}"/>
    <cellStyle name="60% - Ênfase1 7 4" xfId="5827" xr:uid="{00000000-0005-0000-0000-0000C3160000}"/>
    <cellStyle name="60% - Ênfase1 7 4 2" xfId="5828" xr:uid="{00000000-0005-0000-0000-0000C4160000}"/>
    <cellStyle name="60% - Ênfase1 7 5" xfId="5829" xr:uid="{00000000-0005-0000-0000-0000C5160000}"/>
    <cellStyle name="60% - Ênfase1 7 6" xfId="5830" xr:uid="{00000000-0005-0000-0000-0000C6160000}"/>
    <cellStyle name="60% - Ênfase1 7 7" xfId="5831" xr:uid="{00000000-0005-0000-0000-0000C7160000}"/>
    <cellStyle name="60% - Ênfase1 7_13-Endividamento" xfId="5832" xr:uid="{00000000-0005-0000-0000-0000C8160000}"/>
    <cellStyle name="60% - Ênfase1 8" xfId="5833" xr:uid="{00000000-0005-0000-0000-0000C9160000}"/>
    <cellStyle name="60% - Ênfase1 8 2" xfId="5834" xr:uid="{00000000-0005-0000-0000-0000CA160000}"/>
    <cellStyle name="60% - Ênfase1 8 3" xfId="5835" xr:uid="{00000000-0005-0000-0000-0000CB160000}"/>
    <cellStyle name="60% - Ênfase1 8 4" xfId="5836" xr:uid="{00000000-0005-0000-0000-0000CC160000}"/>
    <cellStyle name="60% - Ênfase1 8_BP - Raízen Combustíveis" xfId="5837" xr:uid="{00000000-0005-0000-0000-0000CD160000}"/>
    <cellStyle name="60% - Ênfase1 9" xfId="5838" xr:uid="{00000000-0005-0000-0000-0000CE160000}"/>
    <cellStyle name="60% - Ênfase1 9 2" xfId="5839" xr:uid="{00000000-0005-0000-0000-0000CF160000}"/>
    <cellStyle name="60% - Ênfase1 9 3" xfId="5840" xr:uid="{00000000-0005-0000-0000-0000D0160000}"/>
    <cellStyle name="60% - Ênfase1 9 4" xfId="5841" xr:uid="{00000000-0005-0000-0000-0000D1160000}"/>
    <cellStyle name="60% - Ênfase2 10" xfId="5842" xr:uid="{00000000-0005-0000-0000-0000D2160000}"/>
    <cellStyle name="60% - Ênfase2 10 2" xfId="5843" xr:uid="{00000000-0005-0000-0000-0000D3160000}"/>
    <cellStyle name="60% - Ênfase2 10 3" xfId="5844" xr:uid="{00000000-0005-0000-0000-0000D4160000}"/>
    <cellStyle name="60% - Ênfase2 11" xfId="5845" xr:uid="{00000000-0005-0000-0000-0000D5160000}"/>
    <cellStyle name="60% - Ênfase2 11 2" xfId="5846" xr:uid="{00000000-0005-0000-0000-0000D6160000}"/>
    <cellStyle name="60% - Ênfase2 12" xfId="5847" xr:uid="{00000000-0005-0000-0000-0000D7160000}"/>
    <cellStyle name="60% - Ênfase2 13" xfId="5848" xr:uid="{00000000-0005-0000-0000-0000D8160000}"/>
    <cellStyle name="60% - Ênfase2 14" xfId="5849" xr:uid="{00000000-0005-0000-0000-0000D9160000}"/>
    <cellStyle name="60% - Ênfase2 15" xfId="5850" xr:uid="{00000000-0005-0000-0000-0000DA160000}"/>
    <cellStyle name="60% - Ênfase2 16" xfId="5851" xr:uid="{00000000-0005-0000-0000-0000DB160000}"/>
    <cellStyle name="60% - Ênfase2 17" xfId="5852" xr:uid="{00000000-0005-0000-0000-0000DC160000}"/>
    <cellStyle name="60% - Ênfase2 2" xfId="5853" xr:uid="{00000000-0005-0000-0000-0000DD160000}"/>
    <cellStyle name="60% - Ênfase2 2 2" xfId="5854" xr:uid="{00000000-0005-0000-0000-0000DE160000}"/>
    <cellStyle name="60% - Ênfase2 2 2 2" xfId="5855" xr:uid="{00000000-0005-0000-0000-0000DF160000}"/>
    <cellStyle name="60% - Ênfase2 2 2 3" xfId="5856" xr:uid="{00000000-0005-0000-0000-0000E0160000}"/>
    <cellStyle name="60% - Ênfase2 2 2 4" xfId="5857" xr:uid="{00000000-0005-0000-0000-0000E1160000}"/>
    <cellStyle name="60% - Ênfase2 2 2_BP - Raízen Combustíveis" xfId="5858" xr:uid="{00000000-0005-0000-0000-0000E2160000}"/>
    <cellStyle name="60% - Ênfase2 2 3" xfId="5859" xr:uid="{00000000-0005-0000-0000-0000E3160000}"/>
    <cellStyle name="60% - Ênfase2 2 3 2" xfId="5860" xr:uid="{00000000-0005-0000-0000-0000E4160000}"/>
    <cellStyle name="60% - Ênfase2 2 3 3" xfId="5861" xr:uid="{00000000-0005-0000-0000-0000E5160000}"/>
    <cellStyle name="60% - Ênfase2 2 3 4" xfId="5862" xr:uid="{00000000-0005-0000-0000-0000E6160000}"/>
    <cellStyle name="60% - Ênfase2 2 3_BP - Raízen Combustíveis" xfId="5863" xr:uid="{00000000-0005-0000-0000-0000E7160000}"/>
    <cellStyle name="60% - Ênfase2 2 4" xfId="5864" xr:uid="{00000000-0005-0000-0000-0000E8160000}"/>
    <cellStyle name="60% - Ênfase2 2 4 2" xfId="5865" xr:uid="{00000000-0005-0000-0000-0000E9160000}"/>
    <cellStyle name="60% - Ênfase2 2 4 3" xfId="5866" xr:uid="{00000000-0005-0000-0000-0000EA160000}"/>
    <cellStyle name="60% - Ênfase2 2 4 4" xfId="5867" xr:uid="{00000000-0005-0000-0000-0000EB160000}"/>
    <cellStyle name="60% - Ênfase2 2 4_BP - Raízen Combustíveis" xfId="5868" xr:uid="{00000000-0005-0000-0000-0000EC160000}"/>
    <cellStyle name="60% - Ênfase2 2 5" xfId="5869" xr:uid="{00000000-0005-0000-0000-0000ED160000}"/>
    <cellStyle name="60% - Ênfase2 2 5 2" xfId="5870" xr:uid="{00000000-0005-0000-0000-0000EE160000}"/>
    <cellStyle name="60% - Ênfase2 2 5 3" xfId="5871" xr:uid="{00000000-0005-0000-0000-0000EF160000}"/>
    <cellStyle name="60% - Ênfase2 2 5_BP - Raízen Combustíveis" xfId="5872" xr:uid="{00000000-0005-0000-0000-0000F0160000}"/>
    <cellStyle name="60% - Ênfase2 2 6" xfId="5873" xr:uid="{00000000-0005-0000-0000-0000F1160000}"/>
    <cellStyle name="60% - Ênfase2 2 6 2" xfId="5874" xr:uid="{00000000-0005-0000-0000-0000F2160000}"/>
    <cellStyle name="60% - Ênfase2 2 6_BP - Raízen Combustíveis" xfId="5875" xr:uid="{00000000-0005-0000-0000-0000F3160000}"/>
    <cellStyle name="60% - Ênfase2 2 7" xfId="5876" xr:uid="{00000000-0005-0000-0000-0000F4160000}"/>
    <cellStyle name="60% - Ênfase2 2 7 2" xfId="5877" xr:uid="{00000000-0005-0000-0000-0000F5160000}"/>
    <cellStyle name="60% - Ênfase2 2 8" xfId="5878" xr:uid="{00000000-0005-0000-0000-0000F6160000}"/>
    <cellStyle name="60% - Ênfase2 2 9" xfId="5879" xr:uid="{00000000-0005-0000-0000-0000F7160000}"/>
    <cellStyle name="60% - Ênfase2 2_11_Combinação de neg. Zanin" xfId="5880" xr:uid="{00000000-0005-0000-0000-0000F8160000}"/>
    <cellStyle name="60% - Ênfase2 3" xfId="5881" xr:uid="{00000000-0005-0000-0000-0000F9160000}"/>
    <cellStyle name="60% - Ênfase2 3 2" xfId="5882" xr:uid="{00000000-0005-0000-0000-0000FA160000}"/>
    <cellStyle name="60% - Ênfase2 3 2 2" xfId="5883" xr:uid="{00000000-0005-0000-0000-0000FB160000}"/>
    <cellStyle name="60% - Ênfase2 3 2 3" xfId="5884" xr:uid="{00000000-0005-0000-0000-0000FC160000}"/>
    <cellStyle name="60% - Ênfase2 3 2 4" xfId="5885" xr:uid="{00000000-0005-0000-0000-0000FD160000}"/>
    <cellStyle name="60% - Ênfase2 3 2_BP - Raízen Combustíveis" xfId="5886" xr:uid="{00000000-0005-0000-0000-0000FE160000}"/>
    <cellStyle name="60% - Ênfase2 3 3" xfId="5887" xr:uid="{00000000-0005-0000-0000-0000FF160000}"/>
    <cellStyle name="60% - Ênfase2 3 3 2" xfId="5888" xr:uid="{00000000-0005-0000-0000-000000170000}"/>
    <cellStyle name="60% - Ênfase2 3 3_BP - Raízen Combustíveis" xfId="5889" xr:uid="{00000000-0005-0000-0000-000001170000}"/>
    <cellStyle name="60% - Ênfase2 3 4" xfId="5890" xr:uid="{00000000-0005-0000-0000-000002170000}"/>
    <cellStyle name="60% - Ênfase2 3 4 2" xfId="5891" xr:uid="{00000000-0005-0000-0000-000003170000}"/>
    <cellStyle name="60% - Ênfase2 3 5" xfId="5892" xr:uid="{00000000-0005-0000-0000-000004170000}"/>
    <cellStyle name="60% - Ênfase2 3 6" xfId="5893" xr:uid="{00000000-0005-0000-0000-000005170000}"/>
    <cellStyle name="60% - Ênfase2 3_13-Endividamento" xfId="5894" xr:uid="{00000000-0005-0000-0000-000006170000}"/>
    <cellStyle name="60% - Ênfase2 4" xfId="5895" xr:uid="{00000000-0005-0000-0000-000007170000}"/>
    <cellStyle name="60% - Ênfase2 4 2" xfId="5896" xr:uid="{00000000-0005-0000-0000-000008170000}"/>
    <cellStyle name="60% - Ênfase2 4 2 2" xfId="5897" xr:uid="{00000000-0005-0000-0000-000009170000}"/>
    <cellStyle name="60% - Ênfase2 4 2 3" xfId="5898" xr:uid="{00000000-0005-0000-0000-00000A170000}"/>
    <cellStyle name="60% - Ênfase2 4 2 4" xfId="5899" xr:uid="{00000000-0005-0000-0000-00000B170000}"/>
    <cellStyle name="60% - Ênfase2 4 2_BP - Raízen Combustíveis" xfId="5900" xr:uid="{00000000-0005-0000-0000-00000C170000}"/>
    <cellStyle name="60% - Ênfase2 4 3" xfId="5901" xr:uid="{00000000-0005-0000-0000-00000D170000}"/>
    <cellStyle name="60% - Ênfase2 4 3 2" xfId="5902" xr:uid="{00000000-0005-0000-0000-00000E170000}"/>
    <cellStyle name="60% - Ênfase2 4 3_BP - Raízen Combustíveis" xfId="5903" xr:uid="{00000000-0005-0000-0000-00000F170000}"/>
    <cellStyle name="60% - Ênfase2 4 4" xfId="5904" xr:uid="{00000000-0005-0000-0000-000010170000}"/>
    <cellStyle name="60% - Ênfase2 4 4 2" xfId="5905" xr:uid="{00000000-0005-0000-0000-000011170000}"/>
    <cellStyle name="60% - Ênfase2 4 5" xfId="5906" xr:uid="{00000000-0005-0000-0000-000012170000}"/>
    <cellStyle name="60% - Ênfase2 4 6" xfId="5907" xr:uid="{00000000-0005-0000-0000-000013170000}"/>
    <cellStyle name="60% - Ênfase2 4_13-Endividamento" xfId="5908" xr:uid="{00000000-0005-0000-0000-000014170000}"/>
    <cellStyle name="60% - Ênfase2 5" xfId="5909" xr:uid="{00000000-0005-0000-0000-000015170000}"/>
    <cellStyle name="60% - Ênfase2 5 2" xfId="5910" xr:uid="{00000000-0005-0000-0000-000016170000}"/>
    <cellStyle name="60% - Ênfase2 5 2 2" xfId="5911" xr:uid="{00000000-0005-0000-0000-000017170000}"/>
    <cellStyle name="60% - Ênfase2 5 2 3" xfId="5912" xr:uid="{00000000-0005-0000-0000-000018170000}"/>
    <cellStyle name="60% - Ênfase2 5 2 4" xfId="5913" xr:uid="{00000000-0005-0000-0000-000019170000}"/>
    <cellStyle name="60% - Ênfase2 5 2_BP - Raízen Combustíveis" xfId="5914" xr:uid="{00000000-0005-0000-0000-00001A170000}"/>
    <cellStyle name="60% - Ênfase2 5 3" xfId="5915" xr:uid="{00000000-0005-0000-0000-00001B170000}"/>
    <cellStyle name="60% - Ênfase2 5 3 2" xfId="5916" xr:uid="{00000000-0005-0000-0000-00001C170000}"/>
    <cellStyle name="60% - Ênfase2 5 3_BP - Raízen Combustíveis" xfId="5917" xr:uid="{00000000-0005-0000-0000-00001D170000}"/>
    <cellStyle name="60% - Ênfase2 5 4" xfId="5918" xr:uid="{00000000-0005-0000-0000-00001E170000}"/>
    <cellStyle name="60% - Ênfase2 5 4 2" xfId="5919" xr:uid="{00000000-0005-0000-0000-00001F170000}"/>
    <cellStyle name="60% - Ênfase2 5 5" xfId="5920" xr:uid="{00000000-0005-0000-0000-000020170000}"/>
    <cellStyle name="60% - Ênfase2 5 6" xfId="5921" xr:uid="{00000000-0005-0000-0000-000021170000}"/>
    <cellStyle name="60% - Ênfase2 5_13-Endividamento" xfId="5922" xr:uid="{00000000-0005-0000-0000-000022170000}"/>
    <cellStyle name="60% - Ênfase2 6" xfId="5923" xr:uid="{00000000-0005-0000-0000-000023170000}"/>
    <cellStyle name="60% - Ênfase2 6 2" xfId="5924" xr:uid="{00000000-0005-0000-0000-000024170000}"/>
    <cellStyle name="60% - Ênfase2 6 2 2" xfId="5925" xr:uid="{00000000-0005-0000-0000-000025170000}"/>
    <cellStyle name="60% - Ênfase2 6 2 3" xfId="5926" xr:uid="{00000000-0005-0000-0000-000026170000}"/>
    <cellStyle name="60% - Ênfase2 6 2 4" xfId="5927" xr:uid="{00000000-0005-0000-0000-000027170000}"/>
    <cellStyle name="60% - Ênfase2 6 2_BP - Raízen Combustíveis" xfId="5928" xr:uid="{00000000-0005-0000-0000-000028170000}"/>
    <cellStyle name="60% - Ênfase2 6 3" xfId="5929" xr:uid="{00000000-0005-0000-0000-000029170000}"/>
    <cellStyle name="60% - Ênfase2 6 3 2" xfId="5930" xr:uid="{00000000-0005-0000-0000-00002A170000}"/>
    <cellStyle name="60% - Ênfase2 6 3_BP - Raízen Combustíveis" xfId="5931" xr:uid="{00000000-0005-0000-0000-00002B170000}"/>
    <cellStyle name="60% - Ênfase2 6 4" xfId="5932" xr:uid="{00000000-0005-0000-0000-00002C170000}"/>
    <cellStyle name="60% - Ênfase2 6 4 2" xfId="5933" xr:uid="{00000000-0005-0000-0000-00002D170000}"/>
    <cellStyle name="60% - Ênfase2 6 5" xfId="5934" xr:uid="{00000000-0005-0000-0000-00002E170000}"/>
    <cellStyle name="60% - Ênfase2 6 6" xfId="5935" xr:uid="{00000000-0005-0000-0000-00002F170000}"/>
    <cellStyle name="60% - Ênfase2 6_13-Endividamento" xfId="5936" xr:uid="{00000000-0005-0000-0000-000030170000}"/>
    <cellStyle name="60% - Ênfase2 7" xfId="5937" xr:uid="{00000000-0005-0000-0000-000031170000}"/>
    <cellStyle name="60% - Ênfase2 7 2" xfId="5938" xr:uid="{00000000-0005-0000-0000-000032170000}"/>
    <cellStyle name="60% - Ênfase2 7 2 2" xfId="5939" xr:uid="{00000000-0005-0000-0000-000033170000}"/>
    <cellStyle name="60% - Ênfase2 7 2 3" xfId="5940" xr:uid="{00000000-0005-0000-0000-000034170000}"/>
    <cellStyle name="60% - Ênfase2 7 2 4" xfId="5941" xr:uid="{00000000-0005-0000-0000-000035170000}"/>
    <cellStyle name="60% - Ênfase2 7 2 5" xfId="5942" xr:uid="{00000000-0005-0000-0000-000036170000}"/>
    <cellStyle name="60% - Ênfase2 7 2 6" xfId="5943" xr:uid="{00000000-0005-0000-0000-000037170000}"/>
    <cellStyle name="60% - Ênfase2 7 2_BP - Raízen Combustíveis" xfId="5944" xr:uid="{00000000-0005-0000-0000-000038170000}"/>
    <cellStyle name="60% - Ênfase2 7 3" xfId="5945" xr:uid="{00000000-0005-0000-0000-000039170000}"/>
    <cellStyle name="60% - Ênfase2 7 3 2" xfId="5946" xr:uid="{00000000-0005-0000-0000-00003A170000}"/>
    <cellStyle name="60% - Ênfase2 7 3_BP - Raízen Combustíveis" xfId="5947" xr:uid="{00000000-0005-0000-0000-00003B170000}"/>
    <cellStyle name="60% - Ênfase2 7 4" xfId="5948" xr:uid="{00000000-0005-0000-0000-00003C170000}"/>
    <cellStyle name="60% - Ênfase2 7 4 2" xfId="5949" xr:uid="{00000000-0005-0000-0000-00003D170000}"/>
    <cellStyle name="60% - Ênfase2 7 5" xfId="5950" xr:uid="{00000000-0005-0000-0000-00003E170000}"/>
    <cellStyle name="60% - Ênfase2 7 6" xfId="5951" xr:uid="{00000000-0005-0000-0000-00003F170000}"/>
    <cellStyle name="60% - Ênfase2 7_13-Endividamento" xfId="5952" xr:uid="{00000000-0005-0000-0000-000040170000}"/>
    <cellStyle name="60% - Ênfase2 8" xfId="5953" xr:uid="{00000000-0005-0000-0000-000041170000}"/>
    <cellStyle name="60% - Ênfase2 8 2" xfId="5954" xr:uid="{00000000-0005-0000-0000-000042170000}"/>
    <cellStyle name="60% - Ênfase2 8 3" xfId="5955" xr:uid="{00000000-0005-0000-0000-000043170000}"/>
    <cellStyle name="60% - Ênfase2 8 4" xfId="5956" xr:uid="{00000000-0005-0000-0000-000044170000}"/>
    <cellStyle name="60% - Ênfase2 8_BP - Raízen Combustíveis" xfId="5957" xr:uid="{00000000-0005-0000-0000-000045170000}"/>
    <cellStyle name="60% - Ênfase2 9" xfId="5958" xr:uid="{00000000-0005-0000-0000-000046170000}"/>
    <cellStyle name="60% - Ênfase2 9 2" xfId="5959" xr:uid="{00000000-0005-0000-0000-000047170000}"/>
    <cellStyle name="60% - Ênfase2 9 3" xfId="5960" xr:uid="{00000000-0005-0000-0000-000048170000}"/>
    <cellStyle name="60% - Ênfase2 9 4" xfId="5961" xr:uid="{00000000-0005-0000-0000-000049170000}"/>
    <cellStyle name="60% - Ênfase3 10" xfId="5962" xr:uid="{00000000-0005-0000-0000-00004A170000}"/>
    <cellStyle name="60% - Ênfase3 10 2" xfId="5963" xr:uid="{00000000-0005-0000-0000-00004B170000}"/>
    <cellStyle name="60% - Ênfase3 10 3" xfId="5964" xr:uid="{00000000-0005-0000-0000-00004C170000}"/>
    <cellStyle name="60% - Ênfase3 11" xfId="5965" xr:uid="{00000000-0005-0000-0000-00004D170000}"/>
    <cellStyle name="60% - Ênfase3 11 2" xfId="5966" xr:uid="{00000000-0005-0000-0000-00004E170000}"/>
    <cellStyle name="60% - Ênfase3 12" xfId="5967" xr:uid="{00000000-0005-0000-0000-00004F170000}"/>
    <cellStyle name="60% - Ênfase3 13" xfId="5968" xr:uid="{00000000-0005-0000-0000-000050170000}"/>
    <cellStyle name="60% - Ênfase3 14" xfId="5969" xr:uid="{00000000-0005-0000-0000-000051170000}"/>
    <cellStyle name="60% - Ênfase3 15" xfId="5970" xr:uid="{00000000-0005-0000-0000-000052170000}"/>
    <cellStyle name="60% - Ênfase3 16" xfId="5971" xr:uid="{00000000-0005-0000-0000-000053170000}"/>
    <cellStyle name="60% - Ênfase3 17" xfId="5972" xr:uid="{00000000-0005-0000-0000-000054170000}"/>
    <cellStyle name="60% - Ênfase3 2" xfId="5973" xr:uid="{00000000-0005-0000-0000-000055170000}"/>
    <cellStyle name="60% - Ênfase3 2 2" xfId="5974" xr:uid="{00000000-0005-0000-0000-000056170000}"/>
    <cellStyle name="60% - Ênfase3 2 2 2" xfId="5975" xr:uid="{00000000-0005-0000-0000-000057170000}"/>
    <cellStyle name="60% - Ênfase3 2 2 3" xfId="5976" xr:uid="{00000000-0005-0000-0000-000058170000}"/>
    <cellStyle name="60% - Ênfase3 2 2 4" xfId="5977" xr:uid="{00000000-0005-0000-0000-000059170000}"/>
    <cellStyle name="60% - Ênfase3 2 2_BP - Raízen Combustíveis" xfId="5978" xr:uid="{00000000-0005-0000-0000-00005A170000}"/>
    <cellStyle name="60% - Ênfase3 2 3" xfId="5979" xr:uid="{00000000-0005-0000-0000-00005B170000}"/>
    <cellStyle name="60% - Ênfase3 2 3 2" xfId="5980" xr:uid="{00000000-0005-0000-0000-00005C170000}"/>
    <cellStyle name="60% - Ênfase3 2 3 3" xfId="5981" xr:uid="{00000000-0005-0000-0000-00005D170000}"/>
    <cellStyle name="60% - Ênfase3 2 3 4" xfId="5982" xr:uid="{00000000-0005-0000-0000-00005E170000}"/>
    <cellStyle name="60% - Ênfase3 2 3_BP - Raízen Combustíveis" xfId="5983" xr:uid="{00000000-0005-0000-0000-00005F170000}"/>
    <cellStyle name="60% - Ênfase3 2 4" xfId="5984" xr:uid="{00000000-0005-0000-0000-000060170000}"/>
    <cellStyle name="60% - Ênfase3 2 4 2" xfId="5985" xr:uid="{00000000-0005-0000-0000-000061170000}"/>
    <cellStyle name="60% - Ênfase3 2 4 3" xfId="5986" xr:uid="{00000000-0005-0000-0000-000062170000}"/>
    <cellStyle name="60% - Ênfase3 2 4 4" xfId="5987" xr:uid="{00000000-0005-0000-0000-000063170000}"/>
    <cellStyle name="60% - Ênfase3 2 4_BP - Raízen Combustíveis" xfId="5988" xr:uid="{00000000-0005-0000-0000-000064170000}"/>
    <cellStyle name="60% - Ênfase3 2 5" xfId="5989" xr:uid="{00000000-0005-0000-0000-000065170000}"/>
    <cellStyle name="60% - Ênfase3 2 5 2" xfId="5990" xr:uid="{00000000-0005-0000-0000-000066170000}"/>
    <cellStyle name="60% - Ênfase3 2 5 3" xfId="5991" xr:uid="{00000000-0005-0000-0000-000067170000}"/>
    <cellStyle name="60% - Ênfase3 2 5_BP - Raízen Combustíveis" xfId="5992" xr:uid="{00000000-0005-0000-0000-000068170000}"/>
    <cellStyle name="60% - Ênfase3 2 6" xfId="5993" xr:uid="{00000000-0005-0000-0000-000069170000}"/>
    <cellStyle name="60% - Ênfase3 2 6 2" xfId="5994" xr:uid="{00000000-0005-0000-0000-00006A170000}"/>
    <cellStyle name="60% - Ênfase3 2 6_BP - Raízen Combustíveis" xfId="5995" xr:uid="{00000000-0005-0000-0000-00006B170000}"/>
    <cellStyle name="60% - Ênfase3 2 7" xfId="5996" xr:uid="{00000000-0005-0000-0000-00006C170000}"/>
    <cellStyle name="60% - Ênfase3 2 7 2" xfId="5997" xr:uid="{00000000-0005-0000-0000-00006D170000}"/>
    <cellStyle name="60% - Ênfase3 2 8" xfId="5998" xr:uid="{00000000-0005-0000-0000-00006E170000}"/>
    <cellStyle name="60% - Ênfase3 2 9" xfId="5999" xr:uid="{00000000-0005-0000-0000-00006F170000}"/>
    <cellStyle name="60% - Ênfase3 2_11_Combinação de neg. Zanin" xfId="6000" xr:uid="{00000000-0005-0000-0000-000070170000}"/>
    <cellStyle name="60% - Ênfase3 3" xfId="6001" xr:uid="{00000000-0005-0000-0000-000071170000}"/>
    <cellStyle name="60% - Ênfase3 3 2" xfId="6002" xr:uid="{00000000-0005-0000-0000-000072170000}"/>
    <cellStyle name="60% - Ênfase3 3 2 2" xfId="6003" xr:uid="{00000000-0005-0000-0000-000073170000}"/>
    <cellStyle name="60% - Ênfase3 3 2 3" xfId="6004" xr:uid="{00000000-0005-0000-0000-000074170000}"/>
    <cellStyle name="60% - Ênfase3 3 2 4" xfId="6005" xr:uid="{00000000-0005-0000-0000-000075170000}"/>
    <cellStyle name="60% - Ênfase3 3 2_BP - Raízen Combustíveis" xfId="6006" xr:uid="{00000000-0005-0000-0000-000076170000}"/>
    <cellStyle name="60% - Ênfase3 3 3" xfId="6007" xr:uid="{00000000-0005-0000-0000-000077170000}"/>
    <cellStyle name="60% - Ênfase3 3 3 2" xfId="6008" xr:uid="{00000000-0005-0000-0000-000078170000}"/>
    <cellStyle name="60% - Ênfase3 3 3_BP - Raízen Combustíveis" xfId="6009" xr:uid="{00000000-0005-0000-0000-000079170000}"/>
    <cellStyle name="60% - Ênfase3 3 4" xfId="6010" xr:uid="{00000000-0005-0000-0000-00007A170000}"/>
    <cellStyle name="60% - Ênfase3 3 4 2" xfId="6011" xr:uid="{00000000-0005-0000-0000-00007B170000}"/>
    <cellStyle name="60% - Ênfase3 3 5" xfId="6012" xr:uid="{00000000-0005-0000-0000-00007C170000}"/>
    <cellStyle name="60% - Ênfase3 3 6" xfId="6013" xr:uid="{00000000-0005-0000-0000-00007D170000}"/>
    <cellStyle name="60% - Ênfase3 3_13-Endividamento" xfId="6014" xr:uid="{00000000-0005-0000-0000-00007E170000}"/>
    <cellStyle name="60% - Ênfase3 4" xfId="6015" xr:uid="{00000000-0005-0000-0000-00007F170000}"/>
    <cellStyle name="60% - Ênfase3 4 2" xfId="6016" xr:uid="{00000000-0005-0000-0000-000080170000}"/>
    <cellStyle name="60% - Ênfase3 4 2 2" xfId="6017" xr:uid="{00000000-0005-0000-0000-000081170000}"/>
    <cellStyle name="60% - Ênfase3 4 2 3" xfId="6018" xr:uid="{00000000-0005-0000-0000-000082170000}"/>
    <cellStyle name="60% - Ênfase3 4 2 4" xfId="6019" xr:uid="{00000000-0005-0000-0000-000083170000}"/>
    <cellStyle name="60% - Ênfase3 4 2_BP - Raízen Combustíveis" xfId="6020" xr:uid="{00000000-0005-0000-0000-000084170000}"/>
    <cellStyle name="60% - Ênfase3 4 3" xfId="6021" xr:uid="{00000000-0005-0000-0000-000085170000}"/>
    <cellStyle name="60% - Ênfase3 4 3 2" xfId="6022" xr:uid="{00000000-0005-0000-0000-000086170000}"/>
    <cellStyle name="60% - Ênfase3 4 3_BP - Raízen Combustíveis" xfId="6023" xr:uid="{00000000-0005-0000-0000-000087170000}"/>
    <cellStyle name="60% - Ênfase3 4 4" xfId="6024" xr:uid="{00000000-0005-0000-0000-000088170000}"/>
    <cellStyle name="60% - Ênfase3 4 4 2" xfId="6025" xr:uid="{00000000-0005-0000-0000-000089170000}"/>
    <cellStyle name="60% - Ênfase3 4 5" xfId="6026" xr:uid="{00000000-0005-0000-0000-00008A170000}"/>
    <cellStyle name="60% - Ênfase3 4 6" xfId="6027" xr:uid="{00000000-0005-0000-0000-00008B170000}"/>
    <cellStyle name="60% - Ênfase3 4_13-Endividamento" xfId="6028" xr:uid="{00000000-0005-0000-0000-00008C170000}"/>
    <cellStyle name="60% - Ênfase3 5" xfId="6029" xr:uid="{00000000-0005-0000-0000-00008D170000}"/>
    <cellStyle name="60% - Ênfase3 5 2" xfId="6030" xr:uid="{00000000-0005-0000-0000-00008E170000}"/>
    <cellStyle name="60% - Ênfase3 5 2 2" xfId="6031" xr:uid="{00000000-0005-0000-0000-00008F170000}"/>
    <cellStyle name="60% - Ênfase3 5 2 3" xfId="6032" xr:uid="{00000000-0005-0000-0000-000090170000}"/>
    <cellStyle name="60% - Ênfase3 5 2 4" xfId="6033" xr:uid="{00000000-0005-0000-0000-000091170000}"/>
    <cellStyle name="60% - Ênfase3 5 2_BP - Raízen Combustíveis" xfId="6034" xr:uid="{00000000-0005-0000-0000-000092170000}"/>
    <cellStyle name="60% - Ênfase3 5 3" xfId="6035" xr:uid="{00000000-0005-0000-0000-000093170000}"/>
    <cellStyle name="60% - Ênfase3 5 3 2" xfId="6036" xr:uid="{00000000-0005-0000-0000-000094170000}"/>
    <cellStyle name="60% - Ênfase3 5 3_BP - Raízen Combustíveis" xfId="6037" xr:uid="{00000000-0005-0000-0000-000095170000}"/>
    <cellStyle name="60% - Ênfase3 5 4" xfId="6038" xr:uid="{00000000-0005-0000-0000-000096170000}"/>
    <cellStyle name="60% - Ênfase3 5 4 2" xfId="6039" xr:uid="{00000000-0005-0000-0000-000097170000}"/>
    <cellStyle name="60% - Ênfase3 5 5" xfId="6040" xr:uid="{00000000-0005-0000-0000-000098170000}"/>
    <cellStyle name="60% - Ênfase3 5 6" xfId="6041" xr:uid="{00000000-0005-0000-0000-000099170000}"/>
    <cellStyle name="60% - Ênfase3 5_13-Endividamento" xfId="6042" xr:uid="{00000000-0005-0000-0000-00009A170000}"/>
    <cellStyle name="60% - Ênfase3 6" xfId="6043" xr:uid="{00000000-0005-0000-0000-00009B170000}"/>
    <cellStyle name="60% - Ênfase3 6 2" xfId="6044" xr:uid="{00000000-0005-0000-0000-00009C170000}"/>
    <cellStyle name="60% - Ênfase3 6 2 2" xfId="6045" xr:uid="{00000000-0005-0000-0000-00009D170000}"/>
    <cellStyle name="60% - Ênfase3 6 2 3" xfId="6046" xr:uid="{00000000-0005-0000-0000-00009E170000}"/>
    <cellStyle name="60% - Ênfase3 6 2 4" xfId="6047" xr:uid="{00000000-0005-0000-0000-00009F170000}"/>
    <cellStyle name="60% - Ênfase3 6 2_BP - Raízen Combustíveis" xfId="6048" xr:uid="{00000000-0005-0000-0000-0000A0170000}"/>
    <cellStyle name="60% - Ênfase3 6 3" xfId="6049" xr:uid="{00000000-0005-0000-0000-0000A1170000}"/>
    <cellStyle name="60% - Ênfase3 6 3 2" xfId="6050" xr:uid="{00000000-0005-0000-0000-0000A2170000}"/>
    <cellStyle name="60% - Ênfase3 6 3_BP - Raízen Combustíveis" xfId="6051" xr:uid="{00000000-0005-0000-0000-0000A3170000}"/>
    <cellStyle name="60% - Ênfase3 6 4" xfId="6052" xr:uid="{00000000-0005-0000-0000-0000A4170000}"/>
    <cellStyle name="60% - Ênfase3 6 4 2" xfId="6053" xr:uid="{00000000-0005-0000-0000-0000A5170000}"/>
    <cellStyle name="60% - Ênfase3 6 5" xfId="6054" xr:uid="{00000000-0005-0000-0000-0000A6170000}"/>
    <cellStyle name="60% - Ênfase3 6 6" xfId="6055" xr:uid="{00000000-0005-0000-0000-0000A7170000}"/>
    <cellStyle name="60% - Ênfase3 6_13-Endividamento" xfId="6056" xr:uid="{00000000-0005-0000-0000-0000A8170000}"/>
    <cellStyle name="60% - Ênfase3 7" xfId="6057" xr:uid="{00000000-0005-0000-0000-0000A9170000}"/>
    <cellStyle name="60% - Ênfase3 7 2" xfId="6058" xr:uid="{00000000-0005-0000-0000-0000AA170000}"/>
    <cellStyle name="60% - Ênfase3 7 2 2" xfId="6059" xr:uid="{00000000-0005-0000-0000-0000AB170000}"/>
    <cellStyle name="60% - Ênfase3 7 2 3" xfId="6060" xr:uid="{00000000-0005-0000-0000-0000AC170000}"/>
    <cellStyle name="60% - Ênfase3 7 2 4" xfId="6061" xr:uid="{00000000-0005-0000-0000-0000AD170000}"/>
    <cellStyle name="60% - Ênfase3 7 2 5" xfId="6062" xr:uid="{00000000-0005-0000-0000-0000AE170000}"/>
    <cellStyle name="60% - Ênfase3 7 2 6" xfId="6063" xr:uid="{00000000-0005-0000-0000-0000AF170000}"/>
    <cellStyle name="60% - Ênfase3 7 2_BP - Raízen Combustíveis" xfId="6064" xr:uid="{00000000-0005-0000-0000-0000B0170000}"/>
    <cellStyle name="60% - Ênfase3 7 3" xfId="6065" xr:uid="{00000000-0005-0000-0000-0000B1170000}"/>
    <cellStyle name="60% - Ênfase3 7 3 2" xfId="6066" xr:uid="{00000000-0005-0000-0000-0000B2170000}"/>
    <cellStyle name="60% - Ênfase3 7 3_BP - Raízen Combustíveis" xfId="6067" xr:uid="{00000000-0005-0000-0000-0000B3170000}"/>
    <cellStyle name="60% - Ênfase3 7 4" xfId="6068" xr:uid="{00000000-0005-0000-0000-0000B4170000}"/>
    <cellStyle name="60% - Ênfase3 7 4 2" xfId="6069" xr:uid="{00000000-0005-0000-0000-0000B5170000}"/>
    <cellStyle name="60% - Ênfase3 7 5" xfId="6070" xr:uid="{00000000-0005-0000-0000-0000B6170000}"/>
    <cellStyle name="60% - Ênfase3 7 6" xfId="6071" xr:uid="{00000000-0005-0000-0000-0000B7170000}"/>
    <cellStyle name="60% - Ênfase3 7 7" xfId="6072" xr:uid="{00000000-0005-0000-0000-0000B8170000}"/>
    <cellStyle name="60% - Ênfase3 7_13-Endividamento" xfId="6073" xr:uid="{00000000-0005-0000-0000-0000B9170000}"/>
    <cellStyle name="60% - Ênfase3 8" xfId="6074" xr:uid="{00000000-0005-0000-0000-0000BA170000}"/>
    <cellStyle name="60% - Ênfase3 8 2" xfId="6075" xr:uid="{00000000-0005-0000-0000-0000BB170000}"/>
    <cellStyle name="60% - Ênfase3 8 3" xfId="6076" xr:uid="{00000000-0005-0000-0000-0000BC170000}"/>
    <cellStyle name="60% - Ênfase3 8 4" xfId="6077" xr:uid="{00000000-0005-0000-0000-0000BD170000}"/>
    <cellStyle name="60% - Ênfase3 8_BP - Raízen Combustíveis" xfId="6078" xr:uid="{00000000-0005-0000-0000-0000BE170000}"/>
    <cellStyle name="60% - Ênfase3 9" xfId="6079" xr:uid="{00000000-0005-0000-0000-0000BF170000}"/>
    <cellStyle name="60% - Ênfase3 9 2" xfId="6080" xr:uid="{00000000-0005-0000-0000-0000C0170000}"/>
    <cellStyle name="60% - Ênfase3 9 3" xfId="6081" xr:uid="{00000000-0005-0000-0000-0000C1170000}"/>
    <cellStyle name="60% - Ênfase3 9 4" xfId="6082" xr:uid="{00000000-0005-0000-0000-0000C2170000}"/>
    <cellStyle name="60% - Ênfase4 10" xfId="6083" xr:uid="{00000000-0005-0000-0000-0000C3170000}"/>
    <cellStyle name="60% - Ênfase4 10 2" xfId="6084" xr:uid="{00000000-0005-0000-0000-0000C4170000}"/>
    <cellStyle name="60% - Ênfase4 10 3" xfId="6085" xr:uid="{00000000-0005-0000-0000-0000C5170000}"/>
    <cellStyle name="60% - Ênfase4 11" xfId="6086" xr:uid="{00000000-0005-0000-0000-0000C6170000}"/>
    <cellStyle name="60% - Ênfase4 11 2" xfId="6087" xr:uid="{00000000-0005-0000-0000-0000C7170000}"/>
    <cellStyle name="60% - Ênfase4 12" xfId="6088" xr:uid="{00000000-0005-0000-0000-0000C8170000}"/>
    <cellStyle name="60% - Ênfase4 13" xfId="6089" xr:uid="{00000000-0005-0000-0000-0000C9170000}"/>
    <cellStyle name="60% - Ênfase4 14" xfId="6090" xr:uid="{00000000-0005-0000-0000-0000CA170000}"/>
    <cellStyle name="60% - Ênfase4 15" xfId="6091" xr:uid="{00000000-0005-0000-0000-0000CB170000}"/>
    <cellStyle name="60% - Ênfase4 16" xfId="6092" xr:uid="{00000000-0005-0000-0000-0000CC170000}"/>
    <cellStyle name="60% - Ênfase4 17" xfId="6093" xr:uid="{00000000-0005-0000-0000-0000CD170000}"/>
    <cellStyle name="60% - Ênfase4 2" xfId="6094" xr:uid="{00000000-0005-0000-0000-0000CE170000}"/>
    <cellStyle name="60% - Ênfase4 2 2" xfId="6095" xr:uid="{00000000-0005-0000-0000-0000CF170000}"/>
    <cellStyle name="60% - Ênfase4 2 2 2" xfId="6096" xr:uid="{00000000-0005-0000-0000-0000D0170000}"/>
    <cellStyle name="60% - Ênfase4 2 2 3" xfId="6097" xr:uid="{00000000-0005-0000-0000-0000D1170000}"/>
    <cellStyle name="60% - Ênfase4 2 2 4" xfId="6098" xr:uid="{00000000-0005-0000-0000-0000D2170000}"/>
    <cellStyle name="60% - Ênfase4 2 2_BP - Raízen Combustíveis" xfId="6099" xr:uid="{00000000-0005-0000-0000-0000D3170000}"/>
    <cellStyle name="60% - Ênfase4 2 3" xfId="6100" xr:uid="{00000000-0005-0000-0000-0000D4170000}"/>
    <cellStyle name="60% - Ênfase4 2 3 2" xfId="6101" xr:uid="{00000000-0005-0000-0000-0000D5170000}"/>
    <cellStyle name="60% - Ênfase4 2 3 3" xfId="6102" xr:uid="{00000000-0005-0000-0000-0000D6170000}"/>
    <cellStyle name="60% - Ênfase4 2 3 4" xfId="6103" xr:uid="{00000000-0005-0000-0000-0000D7170000}"/>
    <cellStyle name="60% - Ênfase4 2 3_BP - Raízen Combustíveis" xfId="6104" xr:uid="{00000000-0005-0000-0000-0000D8170000}"/>
    <cellStyle name="60% - Ênfase4 2 4" xfId="6105" xr:uid="{00000000-0005-0000-0000-0000D9170000}"/>
    <cellStyle name="60% - Ênfase4 2 4 2" xfId="6106" xr:uid="{00000000-0005-0000-0000-0000DA170000}"/>
    <cellStyle name="60% - Ênfase4 2 4 3" xfId="6107" xr:uid="{00000000-0005-0000-0000-0000DB170000}"/>
    <cellStyle name="60% - Ênfase4 2 4 4" xfId="6108" xr:uid="{00000000-0005-0000-0000-0000DC170000}"/>
    <cellStyle name="60% - Ênfase4 2 4_BP - Raízen Combustíveis" xfId="6109" xr:uid="{00000000-0005-0000-0000-0000DD170000}"/>
    <cellStyle name="60% - Ênfase4 2 5" xfId="6110" xr:uid="{00000000-0005-0000-0000-0000DE170000}"/>
    <cellStyle name="60% - Ênfase4 2 5 2" xfId="6111" xr:uid="{00000000-0005-0000-0000-0000DF170000}"/>
    <cellStyle name="60% - Ênfase4 2 5 3" xfId="6112" xr:uid="{00000000-0005-0000-0000-0000E0170000}"/>
    <cellStyle name="60% - Ênfase4 2 5_BP - Raízen Combustíveis" xfId="6113" xr:uid="{00000000-0005-0000-0000-0000E1170000}"/>
    <cellStyle name="60% - Ênfase4 2 6" xfId="6114" xr:uid="{00000000-0005-0000-0000-0000E2170000}"/>
    <cellStyle name="60% - Ênfase4 2 6 2" xfId="6115" xr:uid="{00000000-0005-0000-0000-0000E3170000}"/>
    <cellStyle name="60% - Ênfase4 2 6_BP - Raízen Combustíveis" xfId="6116" xr:uid="{00000000-0005-0000-0000-0000E4170000}"/>
    <cellStyle name="60% - Ênfase4 2 7" xfId="6117" xr:uid="{00000000-0005-0000-0000-0000E5170000}"/>
    <cellStyle name="60% - Ênfase4 2 7 2" xfId="6118" xr:uid="{00000000-0005-0000-0000-0000E6170000}"/>
    <cellStyle name="60% - Ênfase4 2 8" xfId="6119" xr:uid="{00000000-0005-0000-0000-0000E7170000}"/>
    <cellStyle name="60% - Ênfase4 2 9" xfId="6120" xr:uid="{00000000-0005-0000-0000-0000E8170000}"/>
    <cellStyle name="60% - Ênfase4 2_11_Combinação de neg. Zanin" xfId="6121" xr:uid="{00000000-0005-0000-0000-0000E9170000}"/>
    <cellStyle name="60% - Ênfase4 3" xfId="6122" xr:uid="{00000000-0005-0000-0000-0000EA170000}"/>
    <cellStyle name="60% - Ênfase4 3 2" xfId="6123" xr:uid="{00000000-0005-0000-0000-0000EB170000}"/>
    <cellStyle name="60% - Ênfase4 3 2 2" xfId="6124" xr:uid="{00000000-0005-0000-0000-0000EC170000}"/>
    <cellStyle name="60% - Ênfase4 3 2 3" xfId="6125" xr:uid="{00000000-0005-0000-0000-0000ED170000}"/>
    <cellStyle name="60% - Ênfase4 3 2 4" xfId="6126" xr:uid="{00000000-0005-0000-0000-0000EE170000}"/>
    <cellStyle name="60% - Ênfase4 3 2_BP - Raízen Combustíveis" xfId="6127" xr:uid="{00000000-0005-0000-0000-0000EF170000}"/>
    <cellStyle name="60% - Ênfase4 3 3" xfId="6128" xr:uid="{00000000-0005-0000-0000-0000F0170000}"/>
    <cellStyle name="60% - Ênfase4 3 3 2" xfId="6129" xr:uid="{00000000-0005-0000-0000-0000F1170000}"/>
    <cellStyle name="60% - Ênfase4 3 3_BP - Raízen Combustíveis" xfId="6130" xr:uid="{00000000-0005-0000-0000-0000F2170000}"/>
    <cellStyle name="60% - Ênfase4 3 4" xfId="6131" xr:uid="{00000000-0005-0000-0000-0000F3170000}"/>
    <cellStyle name="60% - Ênfase4 3 4 2" xfId="6132" xr:uid="{00000000-0005-0000-0000-0000F4170000}"/>
    <cellStyle name="60% - Ênfase4 3 5" xfId="6133" xr:uid="{00000000-0005-0000-0000-0000F5170000}"/>
    <cellStyle name="60% - Ênfase4 3 6" xfId="6134" xr:uid="{00000000-0005-0000-0000-0000F6170000}"/>
    <cellStyle name="60% - Ênfase4 3_13-Endividamento" xfId="6135" xr:uid="{00000000-0005-0000-0000-0000F7170000}"/>
    <cellStyle name="60% - Ênfase4 4" xfId="6136" xr:uid="{00000000-0005-0000-0000-0000F8170000}"/>
    <cellStyle name="60% - Ênfase4 4 2" xfId="6137" xr:uid="{00000000-0005-0000-0000-0000F9170000}"/>
    <cellStyle name="60% - Ênfase4 4 2 2" xfId="6138" xr:uid="{00000000-0005-0000-0000-0000FA170000}"/>
    <cellStyle name="60% - Ênfase4 4 2 3" xfId="6139" xr:uid="{00000000-0005-0000-0000-0000FB170000}"/>
    <cellStyle name="60% - Ênfase4 4 2 4" xfId="6140" xr:uid="{00000000-0005-0000-0000-0000FC170000}"/>
    <cellStyle name="60% - Ênfase4 4 2_BP - Raízen Combustíveis" xfId="6141" xr:uid="{00000000-0005-0000-0000-0000FD170000}"/>
    <cellStyle name="60% - Ênfase4 4 3" xfId="6142" xr:uid="{00000000-0005-0000-0000-0000FE170000}"/>
    <cellStyle name="60% - Ênfase4 4 3 2" xfId="6143" xr:uid="{00000000-0005-0000-0000-0000FF170000}"/>
    <cellStyle name="60% - Ênfase4 4 3_BP - Raízen Combustíveis" xfId="6144" xr:uid="{00000000-0005-0000-0000-000000180000}"/>
    <cellStyle name="60% - Ênfase4 4 4" xfId="6145" xr:uid="{00000000-0005-0000-0000-000001180000}"/>
    <cellStyle name="60% - Ênfase4 4 4 2" xfId="6146" xr:uid="{00000000-0005-0000-0000-000002180000}"/>
    <cellStyle name="60% - Ênfase4 4 5" xfId="6147" xr:uid="{00000000-0005-0000-0000-000003180000}"/>
    <cellStyle name="60% - Ênfase4 4 6" xfId="6148" xr:uid="{00000000-0005-0000-0000-000004180000}"/>
    <cellStyle name="60% - Ênfase4 4_13-Endividamento" xfId="6149" xr:uid="{00000000-0005-0000-0000-000005180000}"/>
    <cellStyle name="60% - Ênfase4 5" xfId="6150" xr:uid="{00000000-0005-0000-0000-000006180000}"/>
    <cellStyle name="60% - Ênfase4 5 2" xfId="6151" xr:uid="{00000000-0005-0000-0000-000007180000}"/>
    <cellStyle name="60% - Ênfase4 5 2 2" xfId="6152" xr:uid="{00000000-0005-0000-0000-000008180000}"/>
    <cellStyle name="60% - Ênfase4 5 2 3" xfId="6153" xr:uid="{00000000-0005-0000-0000-000009180000}"/>
    <cellStyle name="60% - Ênfase4 5 2 4" xfId="6154" xr:uid="{00000000-0005-0000-0000-00000A180000}"/>
    <cellStyle name="60% - Ênfase4 5 2_BP - Raízen Combustíveis" xfId="6155" xr:uid="{00000000-0005-0000-0000-00000B180000}"/>
    <cellStyle name="60% - Ênfase4 5 3" xfId="6156" xr:uid="{00000000-0005-0000-0000-00000C180000}"/>
    <cellStyle name="60% - Ênfase4 5 3 2" xfId="6157" xr:uid="{00000000-0005-0000-0000-00000D180000}"/>
    <cellStyle name="60% - Ênfase4 5 3_BP - Raízen Combustíveis" xfId="6158" xr:uid="{00000000-0005-0000-0000-00000E180000}"/>
    <cellStyle name="60% - Ênfase4 5 4" xfId="6159" xr:uid="{00000000-0005-0000-0000-00000F180000}"/>
    <cellStyle name="60% - Ênfase4 5 4 2" xfId="6160" xr:uid="{00000000-0005-0000-0000-000010180000}"/>
    <cellStyle name="60% - Ênfase4 5 5" xfId="6161" xr:uid="{00000000-0005-0000-0000-000011180000}"/>
    <cellStyle name="60% - Ênfase4 5 6" xfId="6162" xr:uid="{00000000-0005-0000-0000-000012180000}"/>
    <cellStyle name="60% - Ênfase4 5_13-Endividamento" xfId="6163" xr:uid="{00000000-0005-0000-0000-000013180000}"/>
    <cellStyle name="60% - Ênfase4 6" xfId="6164" xr:uid="{00000000-0005-0000-0000-000014180000}"/>
    <cellStyle name="60% - Ênfase4 6 2" xfId="6165" xr:uid="{00000000-0005-0000-0000-000015180000}"/>
    <cellStyle name="60% - Ênfase4 6 2 2" xfId="6166" xr:uid="{00000000-0005-0000-0000-000016180000}"/>
    <cellStyle name="60% - Ênfase4 6 2 3" xfId="6167" xr:uid="{00000000-0005-0000-0000-000017180000}"/>
    <cellStyle name="60% - Ênfase4 6 2 4" xfId="6168" xr:uid="{00000000-0005-0000-0000-000018180000}"/>
    <cellStyle name="60% - Ênfase4 6 2_BP - Raízen Combustíveis" xfId="6169" xr:uid="{00000000-0005-0000-0000-000019180000}"/>
    <cellStyle name="60% - Ênfase4 6 3" xfId="6170" xr:uid="{00000000-0005-0000-0000-00001A180000}"/>
    <cellStyle name="60% - Ênfase4 6 3 2" xfId="6171" xr:uid="{00000000-0005-0000-0000-00001B180000}"/>
    <cellStyle name="60% - Ênfase4 6 3_BP - Raízen Combustíveis" xfId="6172" xr:uid="{00000000-0005-0000-0000-00001C180000}"/>
    <cellStyle name="60% - Ênfase4 6 4" xfId="6173" xr:uid="{00000000-0005-0000-0000-00001D180000}"/>
    <cellStyle name="60% - Ênfase4 6 4 2" xfId="6174" xr:uid="{00000000-0005-0000-0000-00001E180000}"/>
    <cellStyle name="60% - Ênfase4 6 5" xfId="6175" xr:uid="{00000000-0005-0000-0000-00001F180000}"/>
    <cellStyle name="60% - Ênfase4 6 6" xfId="6176" xr:uid="{00000000-0005-0000-0000-000020180000}"/>
    <cellStyle name="60% - Ênfase4 6_13-Endividamento" xfId="6177" xr:uid="{00000000-0005-0000-0000-000021180000}"/>
    <cellStyle name="60% - Ênfase4 7" xfId="6178" xr:uid="{00000000-0005-0000-0000-000022180000}"/>
    <cellStyle name="60% - Ênfase4 7 2" xfId="6179" xr:uid="{00000000-0005-0000-0000-000023180000}"/>
    <cellStyle name="60% - Ênfase4 7 2 2" xfId="6180" xr:uid="{00000000-0005-0000-0000-000024180000}"/>
    <cellStyle name="60% - Ênfase4 7 2 3" xfId="6181" xr:uid="{00000000-0005-0000-0000-000025180000}"/>
    <cellStyle name="60% - Ênfase4 7 2 4" xfId="6182" xr:uid="{00000000-0005-0000-0000-000026180000}"/>
    <cellStyle name="60% - Ênfase4 7 2 5" xfId="6183" xr:uid="{00000000-0005-0000-0000-000027180000}"/>
    <cellStyle name="60% - Ênfase4 7 2 6" xfId="6184" xr:uid="{00000000-0005-0000-0000-000028180000}"/>
    <cellStyle name="60% - Ênfase4 7 2_BP - Raízen Combustíveis" xfId="6185" xr:uid="{00000000-0005-0000-0000-000029180000}"/>
    <cellStyle name="60% - Ênfase4 7 3" xfId="6186" xr:uid="{00000000-0005-0000-0000-00002A180000}"/>
    <cellStyle name="60% - Ênfase4 7 3 2" xfId="6187" xr:uid="{00000000-0005-0000-0000-00002B180000}"/>
    <cellStyle name="60% - Ênfase4 7 3_BP - Raízen Combustíveis" xfId="6188" xr:uid="{00000000-0005-0000-0000-00002C180000}"/>
    <cellStyle name="60% - Ênfase4 7 4" xfId="6189" xr:uid="{00000000-0005-0000-0000-00002D180000}"/>
    <cellStyle name="60% - Ênfase4 7 4 2" xfId="6190" xr:uid="{00000000-0005-0000-0000-00002E180000}"/>
    <cellStyle name="60% - Ênfase4 7 5" xfId="6191" xr:uid="{00000000-0005-0000-0000-00002F180000}"/>
    <cellStyle name="60% - Ênfase4 7 6" xfId="6192" xr:uid="{00000000-0005-0000-0000-000030180000}"/>
    <cellStyle name="60% - Ênfase4 7 7" xfId="6193" xr:uid="{00000000-0005-0000-0000-000031180000}"/>
    <cellStyle name="60% - Ênfase4 7_13-Endividamento" xfId="6194" xr:uid="{00000000-0005-0000-0000-000032180000}"/>
    <cellStyle name="60% - Ênfase4 8" xfId="6195" xr:uid="{00000000-0005-0000-0000-000033180000}"/>
    <cellStyle name="60% - Ênfase4 8 2" xfId="6196" xr:uid="{00000000-0005-0000-0000-000034180000}"/>
    <cellStyle name="60% - Ênfase4 8 3" xfId="6197" xr:uid="{00000000-0005-0000-0000-000035180000}"/>
    <cellStyle name="60% - Ênfase4 8 4" xfId="6198" xr:uid="{00000000-0005-0000-0000-000036180000}"/>
    <cellStyle name="60% - Ênfase4 8_BP - Raízen Combustíveis" xfId="6199" xr:uid="{00000000-0005-0000-0000-000037180000}"/>
    <cellStyle name="60% - Ênfase4 9" xfId="6200" xr:uid="{00000000-0005-0000-0000-000038180000}"/>
    <cellStyle name="60% - Ênfase4 9 2" xfId="6201" xr:uid="{00000000-0005-0000-0000-000039180000}"/>
    <cellStyle name="60% - Ênfase4 9 3" xfId="6202" xr:uid="{00000000-0005-0000-0000-00003A180000}"/>
    <cellStyle name="60% - Ênfase4 9 4" xfId="6203" xr:uid="{00000000-0005-0000-0000-00003B180000}"/>
    <cellStyle name="60% - Ênfase5 10" xfId="6204" xr:uid="{00000000-0005-0000-0000-00003C180000}"/>
    <cellStyle name="60% - Ênfase5 10 2" xfId="6205" xr:uid="{00000000-0005-0000-0000-00003D180000}"/>
    <cellStyle name="60% - Ênfase5 10 3" xfId="6206" xr:uid="{00000000-0005-0000-0000-00003E180000}"/>
    <cellStyle name="60% - Ênfase5 11" xfId="6207" xr:uid="{00000000-0005-0000-0000-00003F180000}"/>
    <cellStyle name="60% - Ênfase5 11 2" xfId="6208" xr:uid="{00000000-0005-0000-0000-000040180000}"/>
    <cellStyle name="60% - Ênfase5 12" xfId="6209" xr:uid="{00000000-0005-0000-0000-000041180000}"/>
    <cellStyle name="60% - Ênfase5 13" xfId="6210" xr:uid="{00000000-0005-0000-0000-000042180000}"/>
    <cellStyle name="60% - Ênfase5 14" xfId="6211" xr:uid="{00000000-0005-0000-0000-000043180000}"/>
    <cellStyle name="60% - Ênfase5 15" xfId="6212" xr:uid="{00000000-0005-0000-0000-000044180000}"/>
    <cellStyle name="60% - Ênfase5 16" xfId="6213" xr:uid="{00000000-0005-0000-0000-000045180000}"/>
    <cellStyle name="60% - Ênfase5 17" xfId="6214" xr:uid="{00000000-0005-0000-0000-000046180000}"/>
    <cellStyle name="60% - Ênfase5 2" xfId="6215" xr:uid="{00000000-0005-0000-0000-000047180000}"/>
    <cellStyle name="60% - Ênfase5 2 2" xfId="6216" xr:uid="{00000000-0005-0000-0000-000048180000}"/>
    <cellStyle name="60% - Ênfase5 2 2 2" xfId="6217" xr:uid="{00000000-0005-0000-0000-000049180000}"/>
    <cellStyle name="60% - Ênfase5 2 2 3" xfId="6218" xr:uid="{00000000-0005-0000-0000-00004A180000}"/>
    <cellStyle name="60% - Ênfase5 2 2 4" xfId="6219" xr:uid="{00000000-0005-0000-0000-00004B180000}"/>
    <cellStyle name="60% - Ênfase5 2 2_BP - Raízen Combustíveis" xfId="6220" xr:uid="{00000000-0005-0000-0000-00004C180000}"/>
    <cellStyle name="60% - Ênfase5 2 3" xfId="6221" xr:uid="{00000000-0005-0000-0000-00004D180000}"/>
    <cellStyle name="60% - Ênfase5 2 3 2" xfId="6222" xr:uid="{00000000-0005-0000-0000-00004E180000}"/>
    <cellStyle name="60% - Ênfase5 2 3 3" xfId="6223" xr:uid="{00000000-0005-0000-0000-00004F180000}"/>
    <cellStyle name="60% - Ênfase5 2 3 4" xfId="6224" xr:uid="{00000000-0005-0000-0000-000050180000}"/>
    <cellStyle name="60% - Ênfase5 2 3_BP - Raízen Combustíveis" xfId="6225" xr:uid="{00000000-0005-0000-0000-000051180000}"/>
    <cellStyle name="60% - Ênfase5 2 4" xfId="6226" xr:uid="{00000000-0005-0000-0000-000052180000}"/>
    <cellStyle name="60% - Ênfase5 2 4 2" xfId="6227" xr:uid="{00000000-0005-0000-0000-000053180000}"/>
    <cellStyle name="60% - Ênfase5 2 4 3" xfId="6228" xr:uid="{00000000-0005-0000-0000-000054180000}"/>
    <cellStyle name="60% - Ênfase5 2 4 4" xfId="6229" xr:uid="{00000000-0005-0000-0000-000055180000}"/>
    <cellStyle name="60% - Ênfase5 2 4_BP - Raízen Combustíveis" xfId="6230" xr:uid="{00000000-0005-0000-0000-000056180000}"/>
    <cellStyle name="60% - Ênfase5 2 5" xfId="6231" xr:uid="{00000000-0005-0000-0000-000057180000}"/>
    <cellStyle name="60% - Ênfase5 2 5 2" xfId="6232" xr:uid="{00000000-0005-0000-0000-000058180000}"/>
    <cellStyle name="60% - Ênfase5 2 5 3" xfId="6233" xr:uid="{00000000-0005-0000-0000-000059180000}"/>
    <cellStyle name="60% - Ênfase5 2 5_BP - Raízen Combustíveis" xfId="6234" xr:uid="{00000000-0005-0000-0000-00005A180000}"/>
    <cellStyle name="60% - Ênfase5 2 6" xfId="6235" xr:uid="{00000000-0005-0000-0000-00005B180000}"/>
    <cellStyle name="60% - Ênfase5 2 6 2" xfId="6236" xr:uid="{00000000-0005-0000-0000-00005C180000}"/>
    <cellStyle name="60% - Ênfase5 2 6_BP - Raízen Combustíveis" xfId="6237" xr:uid="{00000000-0005-0000-0000-00005D180000}"/>
    <cellStyle name="60% - Ênfase5 2 7" xfId="6238" xr:uid="{00000000-0005-0000-0000-00005E180000}"/>
    <cellStyle name="60% - Ênfase5 2 7 2" xfId="6239" xr:uid="{00000000-0005-0000-0000-00005F180000}"/>
    <cellStyle name="60% - Ênfase5 2 8" xfId="6240" xr:uid="{00000000-0005-0000-0000-000060180000}"/>
    <cellStyle name="60% - Ênfase5 2 9" xfId="6241" xr:uid="{00000000-0005-0000-0000-000061180000}"/>
    <cellStyle name="60% - Ênfase5 2_11_Combinação de neg. Zanin" xfId="6242" xr:uid="{00000000-0005-0000-0000-000062180000}"/>
    <cellStyle name="60% - Ênfase5 3" xfId="6243" xr:uid="{00000000-0005-0000-0000-000063180000}"/>
    <cellStyle name="60% - Ênfase5 3 2" xfId="6244" xr:uid="{00000000-0005-0000-0000-000064180000}"/>
    <cellStyle name="60% - Ênfase5 3 2 2" xfId="6245" xr:uid="{00000000-0005-0000-0000-000065180000}"/>
    <cellStyle name="60% - Ênfase5 3 2 3" xfId="6246" xr:uid="{00000000-0005-0000-0000-000066180000}"/>
    <cellStyle name="60% - Ênfase5 3 2 4" xfId="6247" xr:uid="{00000000-0005-0000-0000-000067180000}"/>
    <cellStyle name="60% - Ênfase5 3 2_BP - Raízen Combustíveis" xfId="6248" xr:uid="{00000000-0005-0000-0000-000068180000}"/>
    <cellStyle name="60% - Ênfase5 3 3" xfId="6249" xr:uid="{00000000-0005-0000-0000-000069180000}"/>
    <cellStyle name="60% - Ênfase5 3 3 2" xfId="6250" xr:uid="{00000000-0005-0000-0000-00006A180000}"/>
    <cellStyle name="60% - Ênfase5 3 3_BP - Raízen Combustíveis" xfId="6251" xr:uid="{00000000-0005-0000-0000-00006B180000}"/>
    <cellStyle name="60% - Ênfase5 3 4" xfId="6252" xr:uid="{00000000-0005-0000-0000-00006C180000}"/>
    <cellStyle name="60% - Ênfase5 3 4 2" xfId="6253" xr:uid="{00000000-0005-0000-0000-00006D180000}"/>
    <cellStyle name="60% - Ênfase5 3 5" xfId="6254" xr:uid="{00000000-0005-0000-0000-00006E180000}"/>
    <cellStyle name="60% - Ênfase5 3 6" xfId="6255" xr:uid="{00000000-0005-0000-0000-00006F180000}"/>
    <cellStyle name="60% - Ênfase5 3_13-Endividamento" xfId="6256" xr:uid="{00000000-0005-0000-0000-000070180000}"/>
    <cellStyle name="60% - Ênfase5 4" xfId="6257" xr:uid="{00000000-0005-0000-0000-000071180000}"/>
    <cellStyle name="60% - Ênfase5 4 2" xfId="6258" xr:uid="{00000000-0005-0000-0000-000072180000}"/>
    <cellStyle name="60% - Ênfase5 4 2 2" xfId="6259" xr:uid="{00000000-0005-0000-0000-000073180000}"/>
    <cellStyle name="60% - Ênfase5 4 2 3" xfId="6260" xr:uid="{00000000-0005-0000-0000-000074180000}"/>
    <cellStyle name="60% - Ênfase5 4 2 4" xfId="6261" xr:uid="{00000000-0005-0000-0000-000075180000}"/>
    <cellStyle name="60% - Ênfase5 4 2_BP - Raízen Combustíveis" xfId="6262" xr:uid="{00000000-0005-0000-0000-000076180000}"/>
    <cellStyle name="60% - Ênfase5 4 3" xfId="6263" xr:uid="{00000000-0005-0000-0000-000077180000}"/>
    <cellStyle name="60% - Ênfase5 4 3 2" xfId="6264" xr:uid="{00000000-0005-0000-0000-000078180000}"/>
    <cellStyle name="60% - Ênfase5 4 3_BP - Raízen Combustíveis" xfId="6265" xr:uid="{00000000-0005-0000-0000-000079180000}"/>
    <cellStyle name="60% - Ênfase5 4 4" xfId="6266" xr:uid="{00000000-0005-0000-0000-00007A180000}"/>
    <cellStyle name="60% - Ênfase5 4 4 2" xfId="6267" xr:uid="{00000000-0005-0000-0000-00007B180000}"/>
    <cellStyle name="60% - Ênfase5 4 5" xfId="6268" xr:uid="{00000000-0005-0000-0000-00007C180000}"/>
    <cellStyle name="60% - Ênfase5 4 6" xfId="6269" xr:uid="{00000000-0005-0000-0000-00007D180000}"/>
    <cellStyle name="60% - Ênfase5 4_13-Endividamento" xfId="6270" xr:uid="{00000000-0005-0000-0000-00007E180000}"/>
    <cellStyle name="60% - Ênfase5 5" xfId="6271" xr:uid="{00000000-0005-0000-0000-00007F180000}"/>
    <cellStyle name="60% - Ênfase5 5 2" xfId="6272" xr:uid="{00000000-0005-0000-0000-000080180000}"/>
    <cellStyle name="60% - Ênfase5 5 2 2" xfId="6273" xr:uid="{00000000-0005-0000-0000-000081180000}"/>
    <cellStyle name="60% - Ênfase5 5 2 3" xfId="6274" xr:uid="{00000000-0005-0000-0000-000082180000}"/>
    <cellStyle name="60% - Ênfase5 5 2 4" xfId="6275" xr:uid="{00000000-0005-0000-0000-000083180000}"/>
    <cellStyle name="60% - Ênfase5 5 2_BP - Raízen Combustíveis" xfId="6276" xr:uid="{00000000-0005-0000-0000-000084180000}"/>
    <cellStyle name="60% - Ênfase5 5 3" xfId="6277" xr:uid="{00000000-0005-0000-0000-000085180000}"/>
    <cellStyle name="60% - Ênfase5 5 3 2" xfId="6278" xr:uid="{00000000-0005-0000-0000-000086180000}"/>
    <cellStyle name="60% - Ênfase5 5 3_BP - Raízen Combustíveis" xfId="6279" xr:uid="{00000000-0005-0000-0000-000087180000}"/>
    <cellStyle name="60% - Ênfase5 5 4" xfId="6280" xr:uid="{00000000-0005-0000-0000-000088180000}"/>
    <cellStyle name="60% - Ênfase5 5 4 2" xfId="6281" xr:uid="{00000000-0005-0000-0000-000089180000}"/>
    <cellStyle name="60% - Ênfase5 5 5" xfId="6282" xr:uid="{00000000-0005-0000-0000-00008A180000}"/>
    <cellStyle name="60% - Ênfase5 5 6" xfId="6283" xr:uid="{00000000-0005-0000-0000-00008B180000}"/>
    <cellStyle name="60% - Ênfase5 5_13-Endividamento" xfId="6284" xr:uid="{00000000-0005-0000-0000-00008C180000}"/>
    <cellStyle name="60% - Ênfase5 6" xfId="6285" xr:uid="{00000000-0005-0000-0000-00008D180000}"/>
    <cellStyle name="60% - Ênfase5 6 2" xfId="6286" xr:uid="{00000000-0005-0000-0000-00008E180000}"/>
    <cellStyle name="60% - Ênfase5 6 2 2" xfId="6287" xr:uid="{00000000-0005-0000-0000-00008F180000}"/>
    <cellStyle name="60% - Ênfase5 6 2 3" xfId="6288" xr:uid="{00000000-0005-0000-0000-000090180000}"/>
    <cellStyle name="60% - Ênfase5 6 2 4" xfId="6289" xr:uid="{00000000-0005-0000-0000-000091180000}"/>
    <cellStyle name="60% - Ênfase5 6 2_BP - Raízen Combustíveis" xfId="6290" xr:uid="{00000000-0005-0000-0000-000092180000}"/>
    <cellStyle name="60% - Ênfase5 6 3" xfId="6291" xr:uid="{00000000-0005-0000-0000-000093180000}"/>
    <cellStyle name="60% - Ênfase5 6 3 2" xfId="6292" xr:uid="{00000000-0005-0000-0000-000094180000}"/>
    <cellStyle name="60% - Ênfase5 6 3_BP - Raízen Combustíveis" xfId="6293" xr:uid="{00000000-0005-0000-0000-000095180000}"/>
    <cellStyle name="60% - Ênfase5 6 4" xfId="6294" xr:uid="{00000000-0005-0000-0000-000096180000}"/>
    <cellStyle name="60% - Ênfase5 6 4 2" xfId="6295" xr:uid="{00000000-0005-0000-0000-000097180000}"/>
    <cellStyle name="60% - Ênfase5 6 5" xfId="6296" xr:uid="{00000000-0005-0000-0000-000098180000}"/>
    <cellStyle name="60% - Ênfase5 6 6" xfId="6297" xr:uid="{00000000-0005-0000-0000-000099180000}"/>
    <cellStyle name="60% - Ênfase5 6_13-Endividamento" xfId="6298" xr:uid="{00000000-0005-0000-0000-00009A180000}"/>
    <cellStyle name="60% - Ênfase5 7" xfId="6299" xr:uid="{00000000-0005-0000-0000-00009B180000}"/>
    <cellStyle name="60% - Ênfase5 7 2" xfId="6300" xr:uid="{00000000-0005-0000-0000-00009C180000}"/>
    <cellStyle name="60% - Ênfase5 7 2 2" xfId="6301" xr:uid="{00000000-0005-0000-0000-00009D180000}"/>
    <cellStyle name="60% - Ênfase5 7 2 3" xfId="6302" xr:uid="{00000000-0005-0000-0000-00009E180000}"/>
    <cellStyle name="60% - Ênfase5 7 2 4" xfId="6303" xr:uid="{00000000-0005-0000-0000-00009F180000}"/>
    <cellStyle name="60% - Ênfase5 7 2 5" xfId="6304" xr:uid="{00000000-0005-0000-0000-0000A0180000}"/>
    <cellStyle name="60% - Ênfase5 7 2 6" xfId="6305" xr:uid="{00000000-0005-0000-0000-0000A1180000}"/>
    <cellStyle name="60% - Ênfase5 7 2_BP - Raízen Combustíveis" xfId="6306" xr:uid="{00000000-0005-0000-0000-0000A2180000}"/>
    <cellStyle name="60% - Ênfase5 7 3" xfId="6307" xr:uid="{00000000-0005-0000-0000-0000A3180000}"/>
    <cellStyle name="60% - Ênfase5 7 3 2" xfId="6308" xr:uid="{00000000-0005-0000-0000-0000A4180000}"/>
    <cellStyle name="60% - Ênfase5 7 3_BP - Raízen Combustíveis" xfId="6309" xr:uid="{00000000-0005-0000-0000-0000A5180000}"/>
    <cellStyle name="60% - Ênfase5 7 4" xfId="6310" xr:uid="{00000000-0005-0000-0000-0000A6180000}"/>
    <cellStyle name="60% - Ênfase5 7 4 2" xfId="6311" xr:uid="{00000000-0005-0000-0000-0000A7180000}"/>
    <cellStyle name="60% - Ênfase5 7 5" xfId="6312" xr:uid="{00000000-0005-0000-0000-0000A8180000}"/>
    <cellStyle name="60% - Ênfase5 7 6" xfId="6313" xr:uid="{00000000-0005-0000-0000-0000A9180000}"/>
    <cellStyle name="60% - Ênfase5 7_13-Endividamento" xfId="6314" xr:uid="{00000000-0005-0000-0000-0000AA180000}"/>
    <cellStyle name="60% - Ênfase5 8" xfId="6315" xr:uid="{00000000-0005-0000-0000-0000AB180000}"/>
    <cellStyle name="60% - Ênfase5 8 2" xfId="6316" xr:uid="{00000000-0005-0000-0000-0000AC180000}"/>
    <cellStyle name="60% - Ênfase5 8 3" xfId="6317" xr:uid="{00000000-0005-0000-0000-0000AD180000}"/>
    <cellStyle name="60% - Ênfase5 8 4" xfId="6318" xr:uid="{00000000-0005-0000-0000-0000AE180000}"/>
    <cellStyle name="60% - Ênfase5 8_BP - Raízen Combustíveis" xfId="6319" xr:uid="{00000000-0005-0000-0000-0000AF180000}"/>
    <cellStyle name="60% - Ênfase5 9" xfId="6320" xr:uid="{00000000-0005-0000-0000-0000B0180000}"/>
    <cellStyle name="60% - Ênfase5 9 2" xfId="6321" xr:uid="{00000000-0005-0000-0000-0000B1180000}"/>
    <cellStyle name="60% - Ênfase5 9 3" xfId="6322" xr:uid="{00000000-0005-0000-0000-0000B2180000}"/>
    <cellStyle name="60% - Ênfase5 9 4" xfId="6323" xr:uid="{00000000-0005-0000-0000-0000B3180000}"/>
    <cellStyle name="60% - Ênfase6 10" xfId="6324" xr:uid="{00000000-0005-0000-0000-0000B4180000}"/>
    <cellStyle name="60% - Ênfase6 10 2" xfId="6325" xr:uid="{00000000-0005-0000-0000-0000B5180000}"/>
    <cellStyle name="60% - Ênfase6 10 3" xfId="6326" xr:uid="{00000000-0005-0000-0000-0000B6180000}"/>
    <cellStyle name="60% - Ênfase6 11" xfId="6327" xr:uid="{00000000-0005-0000-0000-0000B7180000}"/>
    <cellStyle name="60% - Ênfase6 11 2" xfId="6328" xr:uid="{00000000-0005-0000-0000-0000B8180000}"/>
    <cellStyle name="60% - Ênfase6 12" xfId="6329" xr:uid="{00000000-0005-0000-0000-0000B9180000}"/>
    <cellStyle name="60% - Ênfase6 13" xfId="6330" xr:uid="{00000000-0005-0000-0000-0000BA180000}"/>
    <cellStyle name="60% - Ênfase6 14" xfId="6331" xr:uid="{00000000-0005-0000-0000-0000BB180000}"/>
    <cellStyle name="60% - Ênfase6 15" xfId="6332" xr:uid="{00000000-0005-0000-0000-0000BC180000}"/>
    <cellStyle name="60% - Ênfase6 16" xfId="6333" xr:uid="{00000000-0005-0000-0000-0000BD180000}"/>
    <cellStyle name="60% - Ênfase6 17" xfId="6334" xr:uid="{00000000-0005-0000-0000-0000BE180000}"/>
    <cellStyle name="60% - Ênfase6 2" xfId="6335" xr:uid="{00000000-0005-0000-0000-0000BF180000}"/>
    <cellStyle name="60% - Ênfase6 2 2" xfId="6336" xr:uid="{00000000-0005-0000-0000-0000C0180000}"/>
    <cellStyle name="60% - Ênfase6 2 2 2" xfId="6337" xr:uid="{00000000-0005-0000-0000-0000C1180000}"/>
    <cellStyle name="60% - Ênfase6 2 2 3" xfId="6338" xr:uid="{00000000-0005-0000-0000-0000C2180000}"/>
    <cellStyle name="60% - Ênfase6 2 2 4" xfId="6339" xr:uid="{00000000-0005-0000-0000-0000C3180000}"/>
    <cellStyle name="60% - Ênfase6 2 2_BP - Raízen Combustíveis" xfId="6340" xr:uid="{00000000-0005-0000-0000-0000C4180000}"/>
    <cellStyle name="60% - Ênfase6 2 3" xfId="6341" xr:uid="{00000000-0005-0000-0000-0000C5180000}"/>
    <cellStyle name="60% - Ênfase6 2 3 2" xfId="6342" xr:uid="{00000000-0005-0000-0000-0000C6180000}"/>
    <cellStyle name="60% - Ênfase6 2 3 3" xfId="6343" xr:uid="{00000000-0005-0000-0000-0000C7180000}"/>
    <cellStyle name="60% - Ênfase6 2 3 4" xfId="6344" xr:uid="{00000000-0005-0000-0000-0000C8180000}"/>
    <cellStyle name="60% - Ênfase6 2 3_BP - Raízen Combustíveis" xfId="6345" xr:uid="{00000000-0005-0000-0000-0000C9180000}"/>
    <cellStyle name="60% - Ênfase6 2 4" xfId="6346" xr:uid="{00000000-0005-0000-0000-0000CA180000}"/>
    <cellStyle name="60% - Ênfase6 2 4 2" xfId="6347" xr:uid="{00000000-0005-0000-0000-0000CB180000}"/>
    <cellStyle name="60% - Ênfase6 2 4 3" xfId="6348" xr:uid="{00000000-0005-0000-0000-0000CC180000}"/>
    <cellStyle name="60% - Ênfase6 2 4 4" xfId="6349" xr:uid="{00000000-0005-0000-0000-0000CD180000}"/>
    <cellStyle name="60% - Ênfase6 2 4_BP - Raízen Combustíveis" xfId="6350" xr:uid="{00000000-0005-0000-0000-0000CE180000}"/>
    <cellStyle name="60% - Ênfase6 2 5" xfId="6351" xr:uid="{00000000-0005-0000-0000-0000CF180000}"/>
    <cellStyle name="60% - Ênfase6 2 5 2" xfId="6352" xr:uid="{00000000-0005-0000-0000-0000D0180000}"/>
    <cellStyle name="60% - Ênfase6 2 5 3" xfId="6353" xr:uid="{00000000-0005-0000-0000-0000D1180000}"/>
    <cellStyle name="60% - Ênfase6 2 5_BP - Raízen Combustíveis" xfId="6354" xr:uid="{00000000-0005-0000-0000-0000D2180000}"/>
    <cellStyle name="60% - Ênfase6 2 6" xfId="6355" xr:uid="{00000000-0005-0000-0000-0000D3180000}"/>
    <cellStyle name="60% - Ênfase6 2 6 2" xfId="6356" xr:uid="{00000000-0005-0000-0000-0000D4180000}"/>
    <cellStyle name="60% - Ênfase6 2 6_BP - Raízen Combustíveis" xfId="6357" xr:uid="{00000000-0005-0000-0000-0000D5180000}"/>
    <cellStyle name="60% - Ênfase6 2 7" xfId="6358" xr:uid="{00000000-0005-0000-0000-0000D6180000}"/>
    <cellStyle name="60% - Ênfase6 2 7 2" xfId="6359" xr:uid="{00000000-0005-0000-0000-0000D7180000}"/>
    <cellStyle name="60% - Ênfase6 2 8" xfId="6360" xr:uid="{00000000-0005-0000-0000-0000D8180000}"/>
    <cellStyle name="60% - Ênfase6 2 9" xfId="6361" xr:uid="{00000000-0005-0000-0000-0000D9180000}"/>
    <cellStyle name="60% - Ênfase6 2_11_Combinação de neg. Zanin" xfId="6362" xr:uid="{00000000-0005-0000-0000-0000DA180000}"/>
    <cellStyle name="60% - Ênfase6 3" xfId="6363" xr:uid="{00000000-0005-0000-0000-0000DB180000}"/>
    <cellStyle name="60% - Ênfase6 3 2" xfId="6364" xr:uid="{00000000-0005-0000-0000-0000DC180000}"/>
    <cellStyle name="60% - Ênfase6 3 2 2" xfId="6365" xr:uid="{00000000-0005-0000-0000-0000DD180000}"/>
    <cellStyle name="60% - Ênfase6 3 2 3" xfId="6366" xr:uid="{00000000-0005-0000-0000-0000DE180000}"/>
    <cellStyle name="60% - Ênfase6 3 2 4" xfId="6367" xr:uid="{00000000-0005-0000-0000-0000DF180000}"/>
    <cellStyle name="60% - Ênfase6 3 2_BP - Raízen Combustíveis" xfId="6368" xr:uid="{00000000-0005-0000-0000-0000E0180000}"/>
    <cellStyle name="60% - Ênfase6 3 3" xfId="6369" xr:uid="{00000000-0005-0000-0000-0000E1180000}"/>
    <cellStyle name="60% - Ênfase6 3 3 2" xfId="6370" xr:uid="{00000000-0005-0000-0000-0000E2180000}"/>
    <cellStyle name="60% - Ênfase6 3 3_BP - Raízen Combustíveis" xfId="6371" xr:uid="{00000000-0005-0000-0000-0000E3180000}"/>
    <cellStyle name="60% - Ênfase6 3 4" xfId="6372" xr:uid="{00000000-0005-0000-0000-0000E4180000}"/>
    <cellStyle name="60% - Ênfase6 3 4 2" xfId="6373" xr:uid="{00000000-0005-0000-0000-0000E5180000}"/>
    <cellStyle name="60% - Ênfase6 3 5" xfId="6374" xr:uid="{00000000-0005-0000-0000-0000E6180000}"/>
    <cellStyle name="60% - Ênfase6 3 6" xfId="6375" xr:uid="{00000000-0005-0000-0000-0000E7180000}"/>
    <cellStyle name="60% - Ênfase6 3_13-Endividamento" xfId="6376" xr:uid="{00000000-0005-0000-0000-0000E8180000}"/>
    <cellStyle name="60% - Ênfase6 4" xfId="6377" xr:uid="{00000000-0005-0000-0000-0000E9180000}"/>
    <cellStyle name="60% - Ênfase6 4 2" xfId="6378" xr:uid="{00000000-0005-0000-0000-0000EA180000}"/>
    <cellStyle name="60% - Ênfase6 4 2 2" xfId="6379" xr:uid="{00000000-0005-0000-0000-0000EB180000}"/>
    <cellStyle name="60% - Ênfase6 4 2 3" xfId="6380" xr:uid="{00000000-0005-0000-0000-0000EC180000}"/>
    <cellStyle name="60% - Ênfase6 4 2 4" xfId="6381" xr:uid="{00000000-0005-0000-0000-0000ED180000}"/>
    <cellStyle name="60% - Ênfase6 4 2_BP - Raízen Combustíveis" xfId="6382" xr:uid="{00000000-0005-0000-0000-0000EE180000}"/>
    <cellStyle name="60% - Ênfase6 4 3" xfId="6383" xr:uid="{00000000-0005-0000-0000-0000EF180000}"/>
    <cellStyle name="60% - Ênfase6 4 3 2" xfId="6384" xr:uid="{00000000-0005-0000-0000-0000F0180000}"/>
    <cellStyle name="60% - Ênfase6 4 3_BP - Raízen Combustíveis" xfId="6385" xr:uid="{00000000-0005-0000-0000-0000F1180000}"/>
    <cellStyle name="60% - Ênfase6 4 4" xfId="6386" xr:uid="{00000000-0005-0000-0000-0000F2180000}"/>
    <cellStyle name="60% - Ênfase6 4 4 2" xfId="6387" xr:uid="{00000000-0005-0000-0000-0000F3180000}"/>
    <cellStyle name="60% - Ênfase6 4 5" xfId="6388" xr:uid="{00000000-0005-0000-0000-0000F4180000}"/>
    <cellStyle name="60% - Ênfase6 4 6" xfId="6389" xr:uid="{00000000-0005-0000-0000-0000F5180000}"/>
    <cellStyle name="60% - Ênfase6 4_13-Endividamento" xfId="6390" xr:uid="{00000000-0005-0000-0000-0000F6180000}"/>
    <cellStyle name="60% - Ênfase6 5" xfId="6391" xr:uid="{00000000-0005-0000-0000-0000F7180000}"/>
    <cellStyle name="60% - Ênfase6 5 2" xfId="6392" xr:uid="{00000000-0005-0000-0000-0000F8180000}"/>
    <cellStyle name="60% - Ênfase6 5 2 2" xfId="6393" xr:uid="{00000000-0005-0000-0000-0000F9180000}"/>
    <cellStyle name="60% - Ênfase6 5 2 3" xfId="6394" xr:uid="{00000000-0005-0000-0000-0000FA180000}"/>
    <cellStyle name="60% - Ênfase6 5 2 4" xfId="6395" xr:uid="{00000000-0005-0000-0000-0000FB180000}"/>
    <cellStyle name="60% - Ênfase6 5 2_BP - Raízen Combustíveis" xfId="6396" xr:uid="{00000000-0005-0000-0000-0000FC180000}"/>
    <cellStyle name="60% - Ênfase6 5 3" xfId="6397" xr:uid="{00000000-0005-0000-0000-0000FD180000}"/>
    <cellStyle name="60% - Ênfase6 5 3 2" xfId="6398" xr:uid="{00000000-0005-0000-0000-0000FE180000}"/>
    <cellStyle name="60% - Ênfase6 5 3_BP - Raízen Combustíveis" xfId="6399" xr:uid="{00000000-0005-0000-0000-0000FF180000}"/>
    <cellStyle name="60% - Ênfase6 5 4" xfId="6400" xr:uid="{00000000-0005-0000-0000-000000190000}"/>
    <cellStyle name="60% - Ênfase6 5 4 2" xfId="6401" xr:uid="{00000000-0005-0000-0000-000001190000}"/>
    <cellStyle name="60% - Ênfase6 5 5" xfId="6402" xr:uid="{00000000-0005-0000-0000-000002190000}"/>
    <cellStyle name="60% - Ênfase6 5 6" xfId="6403" xr:uid="{00000000-0005-0000-0000-000003190000}"/>
    <cellStyle name="60% - Ênfase6 5_13-Endividamento" xfId="6404" xr:uid="{00000000-0005-0000-0000-000004190000}"/>
    <cellStyle name="60% - Ênfase6 6" xfId="6405" xr:uid="{00000000-0005-0000-0000-000005190000}"/>
    <cellStyle name="60% - Ênfase6 6 2" xfId="6406" xr:uid="{00000000-0005-0000-0000-000006190000}"/>
    <cellStyle name="60% - Ênfase6 6 2 2" xfId="6407" xr:uid="{00000000-0005-0000-0000-000007190000}"/>
    <cellStyle name="60% - Ênfase6 6 2 3" xfId="6408" xr:uid="{00000000-0005-0000-0000-000008190000}"/>
    <cellStyle name="60% - Ênfase6 6 2 4" xfId="6409" xr:uid="{00000000-0005-0000-0000-000009190000}"/>
    <cellStyle name="60% - Ênfase6 6 2_BP - Raízen Combustíveis" xfId="6410" xr:uid="{00000000-0005-0000-0000-00000A190000}"/>
    <cellStyle name="60% - Ênfase6 6 3" xfId="6411" xr:uid="{00000000-0005-0000-0000-00000B190000}"/>
    <cellStyle name="60% - Ênfase6 6 3 2" xfId="6412" xr:uid="{00000000-0005-0000-0000-00000C190000}"/>
    <cellStyle name="60% - Ênfase6 6 3_BP - Raízen Combustíveis" xfId="6413" xr:uid="{00000000-0005-0000-0000-00000D190000}"/>
    <cellStyle name="60% - Ênfase6 6 4" xfId="6414" xr:uid="{00000000-0005-0000-0000-00000E190000}"/>
    <cellStyle name="60% - Ênfase6 6 4 2" xfId="6415" xr:uid="{00000000-0005-0000-0000-00000F190000}"/>
    <cellStyle name="60% - Ênfase6 6 5" xfId="6416" xr:uid="{00000000-0005-0000-0000-000010190000}"/>
    <cellStyle name="60% - Ênfase6 6 6" xfId="6417" xr:uid="{00000000-0005-0000-0000-000011190000}"/>
    <cellStyle name="60% - Ênfase6 6_13-Endividamento" xfId="6418" xr:uid="{00000000-0005-0000-0000-000012190000}"/>
    <cellStyle name="60% - Ênfase6 7" xfId="6419" xr:uid="{00000000-0005-0000-0000-000013190000}"/>
    <cellStyle name="60% - Ênfase6 7 2" xfId="6420" xr:uid="{00000000-0005-0000-0000-000014190000}"/>
    <cellStyle name="60% - Ênfase6 7 2 2" xfId="6421" xr:uid="{00000000-0005-0000-0000-000015190000}"/>
    <cellStyle name="60% - Ênfase6 7 2 3" xfId="6422" xr:uid="{00000000-0005-0000-0000-000016190000}"/>
    <cellStyle name="60% - Ênfase6 7 2 4" xfId="6423" xr:uid="{00000000-0005-0000-0000-000017190000}"/>
    <cellStyle name="60% - Ênfase6 7 2 5" xfId="6424" xr:uid="{00000000-0005-0000-0000-000018190000}"/>
    <cellStyle name="60% - Ênfase6 7 2 6" xfId="6425" xr:uid="{00000000-0005-0000-0000-000019190000}"/>
    <cellStyle name="60% - Ênfase6 7 2_BP - Raízen Combustíveis" xfId="6426" xr:uid="{00000000-0005-0000-0000-00001A190000}"/>
    <cellStyle name="60% - Ênfase6 7 3" xfId="6427" xr:uid="{00000000-0005-0000-0000-00001B190000}"/>
    <cellStyle name="60% - Ênfase6 7 3 2" xfId="6428" xr:uid="{00000000-0005-0000-0000-00001C190000}"/>
    <cellStyle name="60% - Ênfase6 7 3_BP - Raízen Combustíveis" xfId="6429" xr:uid="{00000000-0005-0000-0000-00001D190000}"/>
    <cellStyle name="60% - Ênfase6 7 4" xfId="6430" xr:uid="{00000000-0005-0000-0000-00001E190000}"/>
    <cellStyle name="60% - Ênfase6 7 4 2" xfId="6431" xr:uid="{00000000-0005-0000-0000-00001F190000}"/>
    <cellStyle name="60% - Ênfase6 7 5" xfId="6432" xr:uid="{00000000-0005-0000-0000-000020190000}"/>
    <cellStyle name="60% - Ênfase6 7 6" xfId="6433" xr:uid="{00000000-0005-0000-0000-000021190000}"/>
    <cellStyle name="60% - Ênfase6 7 7" xfId="6434" xr:uid="{00000000-0005-0000-0000-000022190000}"/>
    <cellStyle name="60% - Ênfase6 7_13-Endividamento" xfId="6435" xr:uid="{00000000-0005-0000-0000-000023190000}"/>
    <cellStyle name="60% - Ênfase6 8" xfId="6436" xr:uid="{00000000-0005-0000-0000-000024190000}"/>
    <cellStyle name="60% - Ênfase6 8 2" xfId="6437" xr:uid="{00000000-0005-0000-0000-000025190000}"/>
    <cellStyle name="60% - Ênfase6 8 3" xfId="6438" xr:uid="{00000000-0005-0000-0000-000026190000}"/>
    <cellStyle name="60% - Ênfase6 8 4" xfId="6439" xr:uid="{00000000-0005-0000-0000-000027190000}"/>
    <cellStyle name="60% - Ênfase6 8_BP - Raízen Combustíveis" xfId="6440" xr:uid="{00000000-0005-0000-0000-000028190000}"/>
    <cellStyle name="60% - Ênfase6 9" xfId="6441" xr:uid="{00000000-0005-0000-0000-000029190000}"/>
    <cellStyle name="60% - Ênfase6 9 2" xfId="6442" xr:uid="{00000000-0005-0000-0000-00002A190000}"/>
    <cellStyle name="60% - Ênfase6 9 3" xfId="6443" xr:uid="{00000000-0005-0000-0000-00002B190000}"/>
    <cellStyle name="60% - Ênfase6 9 4" xfId="6444" xr:uid="{00000000-0005-0000-0000-00002C190000}"/>
    <cellStyle name="a_Divisão" xfId="6445" xr:uid="{00000000-0005-0000-0000-00002D190000}"/>
    <cellStyle name="a_Divisão_Display" xfId="6446" xr:uid="{00000000-0005-0000-0000-00002E190000}"/>
    <cellStyle name="a_Divisão_Display_1" xfId="6447" xr:uid="{00000000-0005-0000-0000-00002F190000}"/>
    <cellStyle name="a_Divisão_IR Diferido" xfId="6448" xr:uid="{00000000-0005-0000-0000-000030190000}"/>
    <cellStyle name="a_Divisão_Lead" xfId="6449" xr:uid="{00000000-0005-0000-0000-000031190000}"/>
    <cellStyle name="a_Divisão_Lead_IR Diferido" xfId="6450" xr:uid="{00000000-0005-0000-0000-000032190000}"/>
    <cellStyle name="a_Divisão_Mapa variáveis" xfId="6451" xr:uid="{00000000-0005-0000-0000-000033190000}"/>
    <cellStyle name="a_Divisão_Mapa variáveis_1" xfId="6452" xr:uid="{00000000-0005-0000-0000-000034190000}"/>
    <cellStyle name="a_Divisão_Mapa variáveis_1_Métricas Op. e Finan. (PT)" xfId="6453" xr:uid="{00000000-0005-0000-0000-000035190000}"/>
    <cellStyle name="a_Divisão_Mapa variáveis_Mapa variáveis" xfId="6454" xr:uid="{00000000-0005-0000-0000-000036190000}"/>
    <cellStyle name="a_Divisão_Mapa variáveis_Mapa variáveis_Métricas Op. e Finan. (PT)" xfId="6455" xr:uid="{00000000-0005-0000-0000-000037190000}"/>
    <cellStyle name="a_Divisão_Mapa variáveis_Métricas Op. e Finan. (PT)" xfId="6456" xr:uid="{00000000-0005-0000-0000-000038190000}"/>
    <cellStyle name="a_Divisão_Métricas Op. e Finan. (PT)" xfId="6457" xr:uid="{00000000-0005-0000-0000-000039190000}"/>
    <cellStyle name="a_normal" xfId="6458" xr:uid="{00000000-0005-0000-0000-00003A190000}"/>
    <cellStyle name="a_normal_Display" xfId="6459" xr:uid="{00000000-0005-0000-0000-00003B190000}"/>
    <cellStyle name="a_normal_Display_1" xfId="6460" xr:uid="{00000000-0005-0000-0000-00003C190000}"/>
    <cellStyle name="a_normal_Métricas Op. e Finan. (PT)" xfId="6461" xr:uid="{00000000-0005-0000-0000-00003D190000}"/>
    <cellStyle name="a_quebra_1" xfId="6462" xr:uid="{00000000-0005-0000-0000-00003E190000}"/>
    <cellStyle name="a_quebra_1_Display" xfId="6463" xr:uid="{00000000-0005-0000-0000-00003F190000}"/>
    <cellStyle name="a_quebra_1_Display_1" xfId="6464" xr:uid="{00000000-0005-0000-0000-000040190000}"/>
    <cellStyle name="a_quebra_1_Métricas Op. e Finan. (PT)" xfId="6465" xr:uid="{00000000-0005-0000-0000-000041190000}"/>
    <cellStyle name="a_quebra_2" xfId="6466" xr:uid="{00000000-0005-0000-0000-000042190000}"/>
    <cellStyle name="a_quebra_2_Display" xfId="6467" xr:uid="{00000000-0005-0000-0000-000043190000}"/>
    <cellStyle name="a_quebra_2_Display_1" xfId="6468" xr:uid="{00000000-0005-0000-0000-000044190000}"/>
    <cellStyle name="a_quebra_2_Métricas Op. e Finan. (PT)" xfId="6469" xr:uid="{00000000-0005-0000-0000-000045190000}"/>
    <cellStyle name="A3 297 x 420 mm" xfId="6470" xr:uid="{00000000-0005-0000-0000-000046190000}"/>
    <cellStyle name="A3 297 x 420 mm 2" xfId="6471" xr:uid="{00000000-0005-0000-0000-000047190000}"/>
    <cellStyle name="A3 297 x 420 mm 3" xfId="6472" xr:uid="{00000000-0005-0000-0000-000048190000}"/>
    <cellStyle name="A3 297 x 420 mm 3 2" xfId="6473" xr:uid="{00000000-0005-0000-0000-000049190000}"/>
    <cellStyle name="A3 297 x 420 mm 3 3" xfId="6474" xr:uid="{00000000-0005-0000-0000-00004A190000}"/>
    <cellStyle name="A3 297 x 420 mm 3_BP - Raízen Combustíveis" xfId="6475" xr:uid="{00000000-0005-0000-0000-00004B190000}"/>
    <cellStyle name="A3 297 x 420 mm 4" xfId="6476" xr:uid="{00000000-0005-0000-0000-00004C190000}"/>
    <cellStyle name="A3 297 x 420 mm 5" xfId="6477" xr:uid="{00000000-0005-0000-0000-00004D190000}"/>
    <cellStyle name="A3 297 x 420 mm_BP - Raízen Combustíveis" xfId="6478" xr:uid="{00000000-0005-0000-0000-00004E190000}"/>
    <cellStyle name="AbertBalan" xfId="6479" xr:uid="{00000000-0005-0000-0000-00004F190000}"/>
    <cellStyle name="Accent1 - 20%" xfId="6480" xr:uid="{00000000-0005-0000-0000-000050190000}"/>
    <cellStyle name="Accent1 - 40%" xfId="6481" xr:uid="{00000000-0005-0000-0000-000051190000}"/>
    <cellStyle name="Accent1 - 60%" xfId="6482" xr:uid="{00000000-0005-0000-0000-000052190000}"/>
    <cellStyle name="Accent1 10" xfId="6483" xr:uid="{00000000-0005-0000-0000-000053190000}"/>
    <cellStyle name="Accent1 11" xfId="6484" xr:uid="{00000000-0005-0000-0000-000054190000}"/>
    <cellStyle name="Accent1 12" xfId="6485" xr:uid="{00000000-0005-0000-0000-000055190000}"/>
    <cellStyle name="Accent1 13" xfId="6486" xr:uid="{00000000-0005-0000-0000-000056190000}"/>
    <cellStyle name="Accent1 14" xfId="6487" xr:uid="{00000000-0005-0000-0000-000057190000}"/>
    <cellStyle name="Accent1 15" xfId="6488" xr:uid="{00000000-0005-0000-0000-000058190000}"/>
    <cellStyle name="Accent1 16" xfId="6489" xr:uid="{00000000-0005-0000-0000-000059190000}"/>
    <cellStyle name="Accent1 17" xfId="6490" xr:uid="{00000000-0005-0000-0000-00005A190000}"/>
    <cellStyle name="Accent1 18" xfId="6491" xr:uid="{00000000-0005-0000-0000-00005B190000}"/>
    <cellStyle name="Accent1 19" xfId="6492" xr:uid="{00000000-0005-0000-0000-00005C190000}"/>
    <cellStyle name="Accent1 2" xfId="6493" xr:uid="{00000000-0005-0000-0000-00005D190000}"/>
    <cellStyle name="Accent1 2 10" xfId="6494" xr:uid="{00000000-0005-0000-0000-00005E190000}"/>
    <cellStyle name="Accent1 2 11" xfId="6495" xr:uid="{00000000-0005-0000-0000-00005F190000}"/>
    <cellStyle name="Accent1 2 12" xfId="6496" xr:uid="{00000000-0005-0000-0000-000060190000}"/>
    <cellStyle name="Accent1 2 2" xfId="6497" xr:uid="{00000000-0005-0000-0000-000061190000}"/>
    <cellStyle name="Accent1 2 2 2" xfId="6498" xr:uid="{00000000-0005-0000-0000-000062190000}"/>
    <cellStyle name="Accent1 2 2 3" xfId="6499" xr:uid="{00000000-0005-0000-0000-000063190000}"/>
    <cellStyle name="Accent1 2 2 4" xfId="6500" xr:uid="{00000000-0005-0000-0000-000064190000}"/>
    <cellStyle name="Accent1 2 2 5" xfId="6501" xr:uid="{00000000-0005-0000-0000-000065190000}"/>
    <cellStyle name="Accent1 2 2_BP - Raízen Combustíveis" xfId="6502" xr:uid="{00000000-0005-0000-0000-000066190000}"/>
    <cellStyle name="Accent1 2 3" xfId="6503" xr:uid="{00000000-0005-0000-0000-000067190000}"/>
    <cellStyle name="Accent1 2 4" xfId="6504" xr:uid="{00000000-0005-0000-0000-000068190000}"/>
    <cellStyle name="Accent1 2 5" xfId="6505" xr:uid="{00000000-0005-0000-0000-000069190000}"/>
    <cellStyle name="Accent1 2 6" xfId="6506" xr:uid="{00000000-0005-0000-0000-00006A190000}"/>
    <cellStyle name="Accent1 2 7" xfId="6507" xr:uid="{00000000-0005-0000-0000-00006B190000}"/>
    <cellStyle name="Accent1 2 8" xfId="6508" xr:uid="{00000000-0005-0000-0000-00006C190000}"/>
    <cellStyle name="Accent1 2 8 2" xfId="6509" xr:uid="{00000000-0005-0000-0000-00006D190000}"/>
    <cellStyle name="Accent1 2 8_BP - Raízen Combustíveis" xfId="6510" xr:uid="{00000000-0005-0000-0000-00006E190000}"/>
    <cellStyle name="Accent1 2 9" xfId="6511" xr:uid="{00000000-0005-0000-0000-00006F190000}"/>
    <cellStyle name="Accent1 2_13-Endividamento" xfId="6512" xr:uid="{00000000-0005-0000-0000-000070190000}"/>
    <cellStyle name="Accent1 20" xfId="6513" xr:uid="{00000000-0005-0000-0000-000071190000}"/>
    <cellStyle name="Accent1 20 2" xfId="6514" xr:uid="{00000000-0005-0000-0000-000072190000}"/>
    <cellStyle name="Accent1 20_BP - Raízen Combustíveis" xfId="6515" xr:uid="{00000000-0005-0000-0000-000073190000}"/>
    <cellStyle name="Accent1 21" xfId="6516" xr:uid="{00000000-0005-0000-0000-000074190000}"/>
    <cellStyle name="Accent1 21 2" xfId="6517" xr:uid="{00000000-0005-0000-0000-000075190000}"/>
    <cellStyle name="Accent1 22" xfId="6518" xr:uid="{00000000-0005-0000-0000-000076190000}"/>
    <cellStyle name="Accent1 22 2" xfId="6519" xr:uid="{00000000-0005-0000-0000-000077190000}"/>
    <cellStyle name="Accent1 23" xfId="6520" xr:uid="{00000000-0005-0000-0000-000078190000}"/>
    <cellStyle name="Accent1 23 2" xfId="6521" xr:uid="{00000000-0005-0000-0000-000079190000}"/>
    <cellStyle name="Accent1 24" xfId="6522" xr:uid="{00000000-0005-0000-0000-00007A190000}"/>
    <cellStyle name="Accent1 24 2" xfId="6523" xr:uid="{00000000-0005-0000-0000-00007B190000}"/>
    <cellStyle name="Accent1 25" xfId="6524" xr:uid="{00000000-0005-0000-0000-00007C190000}"/>
    <cellStyle name="Accent1 26" xfId="6525" xr:uid="{00000000-0005-0000-0000-00007D190000}"/>
    <cellStyle name="Accent1 27" xfId="6526" xr:uid="{00000000-0005-0000-0000-00007E190000}"/>
    <cellStyle name="Accent1 28" xfId="6527" xr:uid="{00000000-0005-0000-0000-00007F190000}"/>
    <cellStyle name="Accent1 29" xfId="6528" xr:uid="{00000000-0005-0000-0000-000080190000}"/>
    <cellStyle name="Accent1 3" xfId="6529" xr:uid="{00000000-0005-0000-0000-000081190000}"/>
    <cellStyle name="Accent1 3 2" xfId="6530" xr:uid="{00000000-0005-0000-0000-000082190000}"/>
    <cellStyle name="Accent1 3 3" xfId="6531" xr:uid="{00000000-0005-0000-0000-000083190000}"/>
    <cellStyle name="Accent1 3 4" xfId="6532" xr:uid="{00000000-0005-0000-0000-000084190000}"/>
    <cellStyle name="Accent1 3 5" xfId="6533" xr:uid="{00000000-0005-0000-0000-000085190000}"/>
    <cellStyle name="Accent1 3 6" xfId="6534" xr:uid="{00000000-0005-0000-0000-000086190000}"/>
    <cellStyle name="Accent1 3 7" xfId="6535" xr:uid="{00000000-0005-0000-0000-000087190000}"/>
    <cellStyle name="Accent1 3_BP - Raízen Combustíveis" xfId="6536" xr:uid="{00000000-0005-0000-0000-000088190000}"/>
    <cellStyle name="Accent1 30" xfId="6537" xr:uid="{00000000-0005-0000-0000-000089190000}"/>
    <cellStyle name="Accent1 31" xfId="6538" xr:uid="{00000000-0005-0000-0000-00008A190000}"/>
    <cellStyle name="Accent1 32" xfId="6539" xr:uid="{00000000-0005-0000-0000-00008B190000}"/>
    <cellStyle name="Accent1 33" xfId="6540" xr:uid="{00000000-0005-0000-0000-00008C190000}"/>
    <cellStyle name="Accent1 34" xfId="6541" xr:uid="{00000000-0005-0000-0000-00008D190000}"/>
    <cellStyle name="Accent1 35" xfId="6542" xr:uid="{00000000-0005-0000-0000-00008E190000}"/>
    <cellStyle name="Accent1 36" xfId="6543" xr:uid="{00000000-0005-0000-0000-00008F190000}"/>
    <cellStyle name="Accent1 37" xfId="6544" xr:uid="{00000000-0005-0000-0000-000090190000}"/>
    <cellStyle name="Accent1 38" xfId="6545" xr:uid="{00000000-0005-0000-0000-000091190000}"/>
    <cellStyle name="Accent1 39" xfId="6546" xr:uid="{00000000-0005-0000-0000-000092190000}"/>
    <cellStyle name="Accent1 4" xfId="6547" xr:uid="{00000000-0005-0000-0000-000093190000}"/>
    <cellStyle name="Accent1 4 2" xfId="6548" xr:uid="{00000000-0005-0000-0000-000094190000}"/>
    <cellStyle name="Accent1 4_IR Diferido" xfId="6549" xr:uid="{00000000-0005-0000-0000-000095190000}"/>
    <cellStyle name="Accent1 40" xfId="6550" xr:uid="{00000000-0005-0000-0000-000096190000}"/>
    <cellStyle name="Accent1 41" xfId="6551" xr:uid="{00000000-0005-0000-0000-000097190000}"/>
    <cellStyle name="Accent1 42" xfId="6552" xr:uid="{00000000-0005-0000-0000-000098190000}"/>
    <cellStyle name="Accent1 43" xfId="6553" xr:uid="{00000000-0005-0000-0000-000099190000}"/>
    <cellStyle name="Accent1 44" xfId="6554" xr:uid="{00000000-0005-0000-0000-00009A190000}"/>
    <cellStyle name="Accent1 45" xfId="6555" xr:uid="{00000000-0005-0000-0000-00009B190000}"/>
    <cellStyle name="Accent1 46" xfId="6556" xr:uid="{00000000-0005-0000-0000-00009C190000}"/>
    <cellStyle name="Accent1 47" xfId="6557" xr:uid="{00000000-0005-0000-0000-00009D190000}"/>
    <cellStyle name="Accent1 48" xfId="6558" xr:uid="{00000000-0005-0000-0000-00009E190000}"/>
    <cellStyle name="Accent1 49" xfId="6559" xr:uid="{00000000-0005-0000-0000-00009F190000}"/>
    <cellStyle name="Accent1 5" xfId="6560" xr:uid="{00000000-0005-0000-0000-0000A0190000}"/>
    <cellStyle name="Accent1 50" xfId="6561" xr:uid="{00000000-0005-0000-0000-0000A1190000}"/>
    <cellStyle name="Accent1 51" xfId="6562" xr:uid="{00000000-0005-0000-0000-0000A2190000}"/>
    <cellStyle name="Accent1 52" xfId="6563" xr:uid="{00000000-0005-0000-0000-0000A3190000}"/>
    <cellStyle name="Accent1 53" xfId="6564" xr:uid="{00000000-0005-0000-0000-0000A4190000}"/>
    <cellStyle name="Accent1 54" xfId="6565" xr:uid="{00000000-0005-0000-0000-0000A5190000}"/>
    <cellStyle name="Accent1 55" xfId="6566" xr:uid="{00000000-0005-0000-0000-0000A6190000}"/>
    <cellStyle name="Accent1 56" xfId="6567" xr:uid="{00000000-0005-0000-0000-0000A7190000}"/>
    <cellStyle name="Accent1 57" xfId="6568" xr:uid="{00000000-0005-0000-0000-0000A8190000}"/>
    <cellStyle name="Accent1 58" xfId="6569" xr:uid="{00000000-0005-0000-0000-0000A9190000}"/>
    <cellStyle name="Accent1 59" xfId="6570" xr:uid="{00000000-0005-0000-0000-0000AA190000}"/>
    <cellStyle name="Accent1 6" xfId="6571" xr:uid="{00000000-0005-0000-0000-0000AB190000}"/>
    <cellStyle name="Accent1 60" xfId="6572" xr:uid="{00000000-0005-0000-0000-0000AC190000}"/>
    <cellStyle name="Accent1 61" xfId="6573" xr:uid="{00000000-0005-0000-0000-0000AD190000}"/>
    <cellStyle name="Accent1 62" xfId="6574" xr:uid="{00000000-0005-0000-0000-0000AE190000}"/>
    <cellStyle name="Accent1 63" xfId="6575" xr:uid="{00000000-0005-0000-0000-0000AF190000}"/>
    <cellStyle name="Accent1 64" xfId="6576" xr:uid="{00000000-0005-0000-0000-0000B0190000}"/>
    <cellStyle name="Accent1 65" xfId="6577" xr:uid="{00000000-0005-0000-0000-0000B1190000}"/>
    <cellStyle name="Accent1 66" xfId="6578" xr:uid="{00000000-0005-0000-0000-0000B2190000}"/>
    <cellStyle name="Accent1 67" xfId="6579" xr:uid="{00000000-0005-0000-0000-0000B3190000}"/>
    <cellStyle name="Accent1 68" xfId="6580" xr:uid="{00000000-0005-0000-0000-0000B4190000}"/>
    <cellStyle name="Accent1 69" xfId="6581" xr:uid="{00000000-0005-0000-0000-0000B5190000}"/>
    <cellStyle name="Accent1 7" xfId="6582" xr:uid="{00000000-0005-0000-0000-0000B6190000}"/>
    <cellStyle name="Accent1 70" xfId="6583" xr:uid="{00000000-0005-0000-0000-0000B7190000}"/>
    <cellStyle name="Accent1 71" xfId="6584" xr:uid="{00000000-0005-0000-0000-0000B8190000}"/>
    <cellStyle name="Accent1 72" xfId="6585" xr:uid="{00000000-0005-0000-0000-0000B9190000}"/>
    <cellStyle name="Accent1 73" xfId="6586" xr:uid="{00000000-0005-0000-0000-0000BA190000}"/>
    <cellStyle name="Accent1 74" xfId="6587" xr:uid="{00000000-0005-0000-0000-0000BB190000}"/>
    <cellStyle name="Accent1 75" xfId="6588" xr:uid="{00000000-0005-0000-0000-0000BC190000}"/>
    <cellStyle name="Accent1 76" xfId="6589" xr:uid="{00000000-0005-0000-0000-0000BD190000}"/>
    <cellStyle name="Accent1 77" xfId="6590" xr:uid="{00000000-0005-0000-0000-0000BE190000}"/>
    <cellStyle name="Accent1 78" xfId="6591" xr:uid="{00000000-0005-0000-0000-0000BF190000}"/>
    <cellStyle name="Accent1 79" xfId="6592" xr:uid="{00000000-0005-0000-0000-0000C0190000}"/>
    <cellStyle name="Accent1 8" xfId="6593" xr:uid="{00000000-0005-0000-0000-0000C1190000}"/>
    <cellStyle name="Accent1 80" xfId="6594" xr:uid="{00000000-0005-0000-0000-0000C2190000}"/>
    <cellStyle name="Accent1 81" xfId="6595" xr:uid="{00000000-0005-0000-0000-0000C3190000}"/>
    <cellStyle name="Accent1 82" xfId="6596" xr:uid="{00000000-0005-0000-0000-0000C4190000}"/>
    <cellStyle name="Accent1 83" xfId="6597" xr:uid="{00000000-0005-0000-0000-0000C5190000}"/>
    <cellStyle name="Accent1 84" xfId="6598" xr:uid="{00000000-0005-0000-0000-0000C6190000}"/>
    <cellStyle name="Accent1 85" xfId="6599" xr:uid="{00000000-0005-0000-0000-0000C7190000}"/>
    <cellStyle name="Accent1 86" xfId="6600" xr:uid="{00000000-0005-0000-0000-0000C8190000}"/>
    <cellStyle name="Accent1 87" xfId="6601" xr:uid="{00000000-0005-0000-0000-0000C9190000}"/>
    <cellStyle name="Accent1 88" xfId="6602" xr:uid="{00000000-0005-0000-0000-0000CA190000}"/>
    <cellStyle name="Accent1 89" xfId="6603" xr:uid="{00000000-0005-0000-0000-0000CB190000}"/>
    <cellStyle name="Accent1 9" xfId="6604" xr:uid="{00000000-0005-0000-0000-0000CC190000}"/>
    <cellStyle name="Accent1 90" xfId="6605" xr:uid="{00000000-0005-0000-0000-0000CD190000}"/>
    <cellStyle name="Accent1 91" xfId="6606" xr:uid="{00000000-0005-0000-0000-0000CE190000}"/>
    <cellStyle name="Accent1 92" xfId="6607" xr:uid="{00000000-0005-0000-0000-0000CF190000}"/>
    <cellStyle name="Accent1 93" xfId="6608" xr:uid="{00000000-0005-0000-0000-0000D0190000}"/>
    <cellStyle name="Accent2 - 20%" xfId="6609" xr:uid="{00000000-0005-0000-0000-0000D1190000}"/>
    <cellStyle name="Accent2 - 40%" xfId="6610" xr:uid="{00000000-0005-0000-0000-0000D2190000}"/>
    <cellStyle name="Accent2 - 60%" xfId="6611" xr:uid="{00000000-0005-0000-0000-0000D3190000}"/>
    <cellStyle name="Accent2 10" xfId="6612" xr:uid="{00000000-0005-0000-0000-0000D4190000}"/>
    <cellStyle name="Accent2 11" xfId="6613" xr:uid="{00000000-0005-0000-0000-0000D5190000}"/>
    <cellStyle name="Accent2 12" xfId="6614" xr:uid="{00000000-0005-0000-0000-0000D6190000}"/>
    <cellStyle name="Accent2 13" xfId="6615" xr:uid="{00000000-0005-0000-0000-0000D7190000}"/>
    <cellStyle name="Accent2 14" xfId="6616" xr:uid="{00000000-0005-0000-0000-0000D8190000}"/>
    <cellStyle name="Accent2 15" xfId="6617" xr:uid="{00000000-0005-0000-0000-0000D9190000}"/>
    <cellStyle name="Accent2 16" xfId="6618" xr:uid="{00000000-0005-0000-0000-0000DA190000}"/>
    <cellStyle name="Accent2 17" xfId="6619" xr:uid="{00000000-0005-0000-0000-0000DB190000}"/>
    <cellStyle name="Accent2 18" xfId="6620" xr:uid="{00000000-0005-0000-0000-0000DC190000}"/>
    <cellStyle name="Accent2 19" xfId="6621" xr:uid="{00000000-0005-0000-0000-0000DD190000}"/>
    <cellStyle name="Accent2 2" xfId="6622" xr:uid="{00000000-0005-0000-0000-0000DE190000}"/>
    <cellStyle name="Accent2 2 10" xfId="6623" xr:uid="{00000000-0005-0000-0000-0000DF190000}"/>
    <cellStyle name="Accent2 2 2" xfId="6624" xr:uid="{00000000-0005-0000-0000-0000E0190000}"/>
    <cellStyle name="Accent2 2 2 2" xfId="6625" xr:uid="{00000000-0005-0000-0000-0000E1190000}"/>
    <cellStyle name="Accent2 2 2 3" xfId="6626" xr:uid="{00000000-0005-0000-0000-0000E2190000}"/>
    <cellStyle name="Accent2 2 2_IR Diferido" xfId="6627" xr:uid="{00000000-0005-0000-0000-0000E3190000}"/>
    <cellStyle name="Accent2 2 3" xfId="6628" xr:uid="{00000000-0005-0000-0000-0000E4190000}"/>
    <cellStyle name="Accent2 2 4" xfId="6629" xr:uid="{00000000-0005-0000-0000-0000E5190000}"/>
    <cellStyle name="Accent2 2 5" xfId="6630" xr:uid="{00000000-0005-0000-0000-0000E6190000}"/>
    <cellStyle name="Accent2 2 6" xfId="6631" xr:uid="{00000000-0005-0000-0000-0000E7190000}"/>
    <cellStyle name="Accent2 2 7" xfId="6632" xr:uid="{00000000-0005-0000-0000-0000E8190000}"/>
    <cellStyle name="Accent2 2 8" xfId="6633" xr:uid="{00000000-0005-0000-0000-0000E9190000}"/>
    <cellStyle name="Accent2 2 8 2" xfId="6634" xr:uid="{00000000-0005-0000-0000-0000EA190000}"/>
    <cellStyle name="Accent2 2 8_BP - Raízen Combustíveis" xfId="6635" xr:uid="{00000000-0005-0000-0000-0000EB190000}"/>
    <cellStyle name="Accent2 2 9" xfId="6636" xr:uid="{00000000-0005-0000-0000-0000EC190000}"/>
    <cellStyle name="Accent2 2_13-Endividamento" xfId="6637" xr:uid="{00000000-0005-0000-0000-0000ED190000}"/>
    <cellStyle name="Accent2 20" xfId="6638" xr:uid="{00000000-0005-0000-0000-0000EE190000}"/>
    <cellStyle name="Accent2 20 2" xfId="6639" xr:uid="{00000000-0005-0000-0000-0000EF190000}"/>
    <cellStyle name="Accent2 20_BP - Raízen Combustíveis" xfId="6640" xr:uid="{00000000-0005-0000-0000-0000F0190000}"/>
    <cellStyle name="Accent2 21" xfId="6641" xr:uid="{00000000-0005-0000-0000-0000F1190000}"/>
    <cellStyle name="Accent2 21 2" xfId="6642" xr:uid="{00000000-0005-0000-0000-0000F2190000}"/>
    <cellStyle name="Accent2 22" xfId="6643" xr:uid="{00000000-0005-0000-0000-0000F3190000}"/>
    <cellStyle name="Accent2 22 2" xfId="6644" xr:uid="{00000000-0005-0000-0000-0000F4190000}"/>
    <cellStyle name="Accent2 23" xfId="6645" xr:uid="{00000000-0005-0000-0000-0000F5190000}"/>
    <cellStyle name="Accent2 23 2" xfId="6646" xr:uid="{00000000-0005-0000-0000-0000F6190000}"/>
    <cellStyle name="Accent2 24" xfId="6647" xr:uid="{00000000-0005-0000-0000-0000F7190000}"/>
    <cellStyle name="Accent2 24 2" xfId="6648" xr:uid="{00000000-0005-0000-0000-0000F8190000}"/>
    <cellStyle name="Accent2 25" xfId="6649" xr:uid="{00000000-0005-0000-0000-0000F9190000}"/>
    <cellStyle name="Accent2 26" xfId="6650" xr:uid="{00000000-0005-0000-0000-0000FA190000}"/>
    <cellStyle name="Accent2 27" xfId="6651" xr:uid="{00000000-0005-0000-0000-0000FB190000}"/>
    <cellStyle name="Accent2 28" xfId="6652" xr:uid="{00000000-0005-0000-0000-0000FC190000}"/>
    <cellStyle name="Accent2 29" xfId="6653" xr:uid="{00000000-0005-0000-0000-0000FD190000}"/>
    <cellStyle name="Accent2 3" xfId="6654" xr:uid="{00000000-0005-0000-0000-0000FE190000}"/>
    <cellStyle name="Accent2 3 2" xfId="6655" xr:uid="{00000000-0005-0000-0000-0000FF190000}"/>
    <cellStyle name="Accent2 3 3" xfId="6656" xr:uid="{00000000-0005-0000-0000-0000001A0000}"/>
    <cellStyle name="Accent2 3 4" xfId="6657" xr:uid="{00000000-0005-0000-0000-0000011A0000}"/>
    <cellStyle name="Accent2 3 5" xfId="6658" xr:uid="{00000000-0005-0000-0000-0000021A0000}"/>
    <cellStyle name="Accent2 3 6" xfId="6659" xr:uid="{00000000-0005-0000-0000-0000031A0000}"/>
    <cellStyle name="Accent2 3 7" xfId="6660" xr:uid="{00000000-0005-0000-0000-0000041A0000}"/>
    <cellStyle name="Accent2 3_BP - Raízen Combustíveis" xfId="6661" xr:uid="{00000000-0005-0000-0000-0000051A0000}"/>
    <cellStyle name="Accent2 30" xfId="6662" xr:uid="{00000000-0005-0000-0000-0000061A0000}"/>
    <cellStyle name="Accent2 31" xfId="6663" xr:uid="{00000000-0005-0000-0000-0000071A0000}"/>
    <cellStyle name="Accent2 32" xfId="6664" xr:uid="{00000000-0005-0000-0000-0000081A0000}"/>
    <cellStyle name="Accent2 33" xfId="6665" xr:uid="{00000000-0005-0000-0000-0000091A0000}"/>
    <cellStyle name="Accent2 34" xfId="6666" xr:uid="{00000000-0005-0000-0000-00000A1A0000}"/>
    <cellStyle name="Accent2 35" xfId="6667" xr:uid="{00000000-0005-0000-0000-00000B1A0000}"/>
    <cellStyle name="Accent2 36" xfId="6668" xr:uid="{00000000-0005-0000-0000-00000C1A0000}"/>
    <cellStyle name="Accent2 37" xfId="6669" xr:uid="{00000000-0005-0000-0000-00000D1A0000}"/>
    <cellStyle name="Accent2 38" xfId="6670" xr:uid="{00000000-0005-0000-0000-00000E1A0000}"/>
    <cellStyle name="Accent2 39" xfId="6671" xr:uid="{00000000-0005-0000-0000-00000F1A0000}"/>
    <cellStyle name="Accent2 4" xfId="6672" xr:uid="{00000000-0005-0000-0000-0000101A0000}"/>
    <cellStyle name="Accent2 4 2" xfId="6673" xr:uid="{00000000-0005-0000-0000-0000111A0000}"/>
    <cellStyle name="Accent2 4_IR Diferido" xfId="6674" xr:uid="{00000000-0005-0000-0000-0000121A0000}"/>
    <cellStyle name="Accent2 40" xfId="6675" xr:uid="{00000000-0005-0000-0000-0000131A0000}"/>
    <cellStyle name="Accent2 41" xfId="6676" xr:uid="{00000000-0005-0000-0000-0000141A0000}"/>
    <cellStyle name="Accent2 42" xfId="6677" xr:uid="{00000000-0005-0000-0000-0000151A0000}"/>
    <cellStyle name="Accent2 43" xfId="6678" xr:uid="{00000000-0005-0000-0000-0000161A0000}"/>
    <cellStyle name="Accent2 44" xfId="6679" xr:uid="{00000000-0005-0000-0000-0000171A0000}"/>
    <cellStyle name="Accent2 45" xfId="6680" xr:uid="{00000000-0005-0000-0000-0000181A0000}"/>
    <cellStyle name="Accent2 46" xfId="6681" xr:uid="{00000000-0005-0000-0000-0000191A0000}"/>
    <cellStyle name="Accent2 47" xfId="6682" xr:uid="{00000000-0005-0000-0000-00001A1A0000}"/>
    <cellStyle name="Accent2 48" xfId="6683" xr:uid="{00000000-0005-0000-0000-00001B1A0000}"/>
    <cellStyle name="Accent2 49" xfId="6684" xr:uid="{00000000-0005-0000-0000-00001C1A0000}"/>
    <cellStyle name="Accent2 5" xfId="6685" xr:uid="{00000000-0005-0000-0000-00001D1A0000}"/>
    <cellStyle name="Accent2 50" xfId="6686" xr:uid="{00000000-0005-0000-0000-00001E1A0000}"/>
    <cellStyle name="Accent2 51" xfId="6687" xr:uid="{00000000-0005-0000-0000-00001F1A0000}"/>
    <cellStyle name="Accent2 52" xfId="6688" xr:uid="{00000000-0005-0000-0000-0000201A0000}"/>
    <cellStyle name="Accent2 53" xfId="6689" xr:uid="{00000000-0005-0000-0000-0000211A0000}"/>
    <cellStyle name="Accent2 54" xfId="6690" xr:uid="{00000000-0005-0000-0000-0000221A0000}"/>
    <cellStyle name="Accent2 55" xfId="6691" xr:uid="{00000000-0005-0000-0000-0000231A0000}"/>
    <cellStyle name="Accent2 56" xfId="6692" xr:uid="{00000000-0005-0000-0000-0000241A0000}"/>
    <cellStyle name="Accent2 57" xfId="6693" xr:uid="{00000000-0005-0000-0000-0000251A0000}"/>
    <cellStyle name="Accent2 58" xfId="6694" xr:uid="{00000000-0005-0000-0000-0000261A0000}"/>
    <cellStyle name="Accent2 59" xfId="6695" xr:uid="{00000000-0005-0000-0000-0000271A0000}"/>
    <cellStyle name="Accent2 6" xfId="6696" xr:uid="{00000000-0005-0000-0000-0000281A0000}"/>
    <cellStyle name="Accent2 60" xfId="6697" xr:uid="{00000000-0005-0000-0000-0000291A0000}"/>
    <cellStyle name="Accent2 61" xfId="6698" xr:uid="{00000000-0005-0000-0000-00002A1A0000}"/>
    <cellStyle name="Accent2 62" xfId="6699" xr:uid="{00000000-0005-0000-0000-00002B1A0000}"/>
    <cellStyle name="Accent2 63" xfId="6700" xr:uid="{00000000-0005-0000-0000-00002C1A0000}"/>
    <cellStyle name="Accent2 64" xfId="6701" xr:uid="{00000000-0005-0000-0000-00002D1A0000}"/>
    <cellStyle name="Accent2 65" xfId="6702" xr:uid="{00000000-0005-0000-0000-00002E1A0000}"/>
    <cellStyle name="Accent2 66" xfId="6703" xr:uid="{00000000-0005-0000-0000-00002F1A0000}"/>
    <cellStyle name="Accent2 67" xfId="6704" xr:uid="{00000000-0005-0000-0000-0000301A0000}"/>
    <cellStyle name="Accent2 68" xfId="6705" xr:uid="{00000000-0005-0000-0000-0000311A0000}"/>
    <cellStyle name="Accent2 69" xfId="6706" xr:uid="{00000000-0005-0000-0000-0000321A0000}"/>
    <cellStyle name="Accent2 7" xfId="6707" xr:uid="{00000000-0005-0000-0000-0000331A0000}"/>
    <cellStyle name="Accent2 70" xfId="6708" xr:uid="{00000000-0005-0000-0000-0000341A0000}"/>
    <cellStyle name="Accent2 71" xfId="6709" xr:uid="{00000000-0005-0000-0000-0000351A0000}"/>
    <cellStyle name="Accent2 72" xfId="6710" xr:uid="{00000000-0005-0000-0000-0000361A0000}"/>
    <cellStyle name="Accent2 73" xfId="6711" xr:uid="{00000000-0005-0000-0000-0000371A0000}"/>
    <cellStyle name="Accent2 74" xfId="6712" xr:uid="{00000000-0005-0000-0000-0000381A0000}"/>
    <cellStyle name="Accent2 75" xfId="6713" xr:uid="{00000000-0005-0000-0000-0000391A0000}"/>
    <cellStyle name="Accent2 76" xfId="6714" xr:uid="{00000000-0005-0000-0000-00003A1A0000}"/>
    <cellStyle name="Accent2 77" xfId="6715" xr:uid="{00000000-0005-0000-0000-00003B1A0000}"/>
    <cellStyle name="Accent2 78" xfId="6716" xr:uid="{00000000-0005-0000-0000-00003C1A0000}"/>
    <cellStyle name="Accent2 79" xfId="6717" xr:uid="{00000000-0005-0000-0000-00003D1A0000}"/>
    <cellStyle name="Accent2 8" xfId="6718" xr:uid="{00000000-0005-0000-0000-00003E1A0000}"/>
    <cellStyle name="Accent2 80" xfId="6719" xr:uid="{00000000-0005-0000-0000-00003F1A0000}"/>
    <cellStyle name="Accent2 81" xfId="6720" xr:uid="{00000000-0005-0000-0000-0000401A0000}"/>
    <cellStyle name="Accent2 82" xfId="6721" xr:uid="{00000000-0005-0000-0000-0000411A0000}"/>
    <cellStyle name="Accent2 83" xfId="6722" xr:uid="{00000000-0005-0000-0000-0000421A0000}"/>
    <cellStyle name="Accent2 84" xfId="6723" xr:uid="{00000000-0005-0000-0000-0000431A0000}"/>
    <cellStyle name="Accent2 85" xfId="6724" xr:uid="{00000000-0005-0000-0000-0000441A0000}"/>
    <cellStyle name="Accent2 86" xfId="6725" xr:uid="{00000000-0005-0000-0000-0000451A0000}"/>
    <cellStyle name="Accent2 87" xfId="6726" xr:uid="{00000000-0005-0000-0000-0000461A0000}"/>
    <cellStyle name="Accent2 88" xfId="6727" xr:uid="{00000000-0005-0000-0000-0000471A0000}"/>
    <cellStyle name="Accent2 89" xfId="6728" xr:uid="{00000000-0005-0000-0000-0000481A0000}"/>
    <cellStyle name="Accent2 9" xfId="6729" xr:uid="{00000000-0005-0000-0000-0000491A0000}"/>
    <cellStyle name="Accent2 90" xfId="6730" xr:uid="{00000000-0005-0000-0000-00004A1A0000}"/>
    <cellStyle name="Accent2 91" xfId="6731" xr:uid="{00000000-0005-0000-0000-00004B1A0000}"/>
    <cellStyle name="Accent2 92" xfId="6732" xr:uid="{00000000-0005-0000-0000-00004C1A0000}"/>
    <cellStyle name="Accent2 93" xfId="6733" xr:uid="{00000000-0005-0000-0000-00004D1A0000}"/>
    <cellStyle name="Accent3 - 20%" xfId="6734" xr:uid="{00000000-0005-0000-0000-00004E1A0000}"/>
    <cellStyle name="Accent3 - 40%" xfId="6735" xr:uid="{00000000-0005-0000-0000-00004F1A0000}"/>
    <cellStyle name="Accent3 - 60%" xfId="6736" xr:uid="{00000000-0005-0000-0000-0000501A0000}"/>
    <cellStyle name="Accent3 10" xfId="6737" xr:uid="{00000000-0005-0000-0000-0000511A0000}"/>
    <cellStyle name="Accent3 11" xfId="6738" xr:uid="{00000000-0005-0000-0000-0000521A0000}"/>
    <cellStyle name="Accent3 12" xfId="6739" xr:uid="{00000000-0005-0000-0000-0000531A0000}"/>
    <cellStyle name="Accent3 13" xfId="6740" xr:uid="{00000000-0005-0000-0000-0000541A0000}"/>
    <cellStyle name="Accent3 14" xfId="6741" xr:uid="{00000000-0005-0000-0000-0000551A0000}"/>
    <cellStyle name="Accent3 15" xfId="6742" xr:uid="{00000000-0005-0000-0000-0000561A0000}"/>
    <cellStyle name="Accent3 16" xfId="6743" xr:uid="{00000000-0005-0000-0000-0000571A0000}"/>
    <cellStyle name="Accent3 17" xfId="6744" xr:uid="{00000000-0005-0000-0000-0000581A0000}"/>
    <cellStyle name="Accent3 18" xfId="6745" xr:uid="{00000000-0005-0000-0000-0000591A0000}"/>
    <cellStyle name="Accent3 19" xfId="6746" xr:uid="{00000000-0005-0000-0000-00005A1A0000}"/>
    <cellStyle name="Accent3 2" xfId="6747" xr:uid="{00000000-0005-0000-0000-00005B1A0000}"/>
    <cellStyle name="Accent3 2 10" xfId="6748" xr:uid="{00000000-0005-0000-0000-00005C1A0000}"/>
    <cellStyle name="Accent3 2 11" xfId="6749" xr:uid="{00000000-0005-0000-0000-00005D1A0000}"/>
    <cellStyle name="Accent3 2 12" xfId="6750" xr:uid="{00000000-0005-0000-0000-00005E1A0000}"/>
    <cellStyle name="Accent3 2 2" xfId="6751" xr:uid="{00000000-0005-0000-0000-00005F1A0000}"/>
    <cellStyle name="Accent3 2 2 2" xfId="6752" xr:uid="{00000000-0005-0000-0000-0000601A0000}"/>
    <cellStyle name="Accent3 2 2 3" xfId="6753" xr:uid="{00000000-0005-0000-0000-0000611A0000}"/>
    <cellStyle name="Accent3 2 2 4" xfId="6754" xr:uid="{00000000-0005-0000-0000-0000621A0000}"/>
    <cellStyle name="Accent3 2 2 5" xfId="6755" xr:uid="{00000000-0005-0000-0000-0000631A0000}"/>
    <cellStyle name="Accent3 2 2_BP - Raízen Combustíveis" xfId="6756" xr:uid="{00000000-0005-0000-0000-0000641A0000}"/>
    <cellStyle name="Accent3 2 3" xfId="6757" xr:uid="{00000000-0005-0000-0000-0000651A0000}"/>
    <cellStyle name="Accent3 2 4" xfId="6758" xr:uid="{00000000-0005-0000-0000-0000661A0000}"/>
    <cellStyle name="Accent3 2 5" xfId="6759" xr:uid="{00000000-0005-0000-0000-0000671A0000}"/>
    <cellStyle name="Accent3 2 6" xfId="6760" xr:uid="{00000000-0005-0000-0000-0000681A0000}"/>
    <cellStyle name="Accent3 2 7" xfId="6761" xr:uid="{00000000-0005-0000-0000-0000691A0000}"/>
    <cellStyle name="Accent3 2 8" xfId="6762" xr:uid="{00000000-0005-0000-0000-00006A1A0000}"/>
    <cellStyle name="Accent3 2 8 2" xfId="6763" xr:uid="{00000000-0005-0000-0000-00006B1A0000}"/>
    <cellStyle name="Accent3 2 8_BP - Raízen Combustíveis" xfId="6764" xr:uid="{00000000-0005-0000-0000-00006C1A0000}"/>
    <cellStyle name="Accent3 2 9" xfId="6765" xr:uid="{00000000-0005-0000-0000-00006D1A0000}"/>
    <cellStyle name="Accent3 2_13-Endividamento" xfId="6766" xr:uid="{00000000-0005-0000-0000-00006E1A0000}"/>
    <cellStyle name="Accent3 20" xfId="6767" xr:uid="{00000000-0005-0000-0000-00006F1A0000}"/>
    <cellStyle name="Accent3 20 2" xfId="6768" xr:uid="{00000000-0005-0000-0000-0000701A0000}"/>
    <cellStyle name="Accent3 20_BP - Raízen Combustíveis" xfId="6769" xr:uid="{00000000-0005-0000-0000-0000711A0000}"/>
    <cellStyle name="Accent3 21" xfId="6770" xr:uid="{00000000-0005-0000-0000-0000721A0000}"/>
    <cellStyle name="Accent3 21 2" xfId="6771" xr:uid="{00000000-0005-0000-0000-0000731A0000}"/>
    <cellStyle name="Accent3 22" xfId="6772" xr:uid="{00000000-0005-0000-0000-0000741A0000}"/>
    <cellStyle name="Accent3 22 2" xfId="6773" xr:uid="{00000000-0005-0000-0000-0000751A0000}"/>
    <cellStyle name="Accent3 23" xfId="6774" xr:uid="{00000000-0005-0000-0000-0000761A0000}"/>
    <cellStyle name="Accent3 23 2" xfId="6775" xr:uid="{00000000-0005-0000-0000-0000771A0000}"/>
    <cellStyle name="Accent3 24" xfId="6776" xr:uid="{00000000-0005-0000-0000-0000781A0000}"/>
    <cellStyle name="Accent3 24 2" xfId="6777" xr:uid="{00000000-0005-0000-0000-0000791A0000}"/>
    <cellStyle name="Accent3 25" xfId="6778" xr:uid="{00000000-0005-0000-0000-00007A1A0000}"/>
    <cellStyle name="Accent3 26" xfId="6779" xr:uid="{00000000-0005-0000-0000-00007B1A0000}"/>
    <cellStyle name="Accent3 27" xfId="6780" xr:uid="{00000000-0005-0000-0000-00007C1A0000}"/>
    <cellStyle name="Accent3 28" xfId="6781" xr:uid="{00000000-0005-0000-0000-00007D1A0000}"/>
    <cellStyle name="Accent3 29" xfId="6782" xr:uid="{00000000-0005-0000-0000-00007E1A0000}"/>
    <cellStyle name="Accent3 3" xfId="6783" xr:uid="{00000000-0005-0000-0000-00007F1A0000}"/>
    <cellStyle name="Accent3 3 2" xfId="6784" xr:uid="{00000000-0005-0000-0000-0000801A0000}"/>
    <cellStyle name="Accent3 3 3" xfId="6785" xr:uid="{00000000-0005-0000-0000-0000811A0000}"/>
    <cellStyle name="Accent3 3 4" xfId="6786" xr:uid="{00000000-0005-0000-0000-0000821A0000}"/>
    <cellStyle name="Accent3 3 5" xfId="6787" xr:uid="{00000000-0005-0000-0000-0000831A0000}"/>
    <cellStyle name="Accent3 3 6" xfId="6788" xr:uid="{00000000-0005-0000-0000-0000841A0000}"/>
    <cellStyle name="Accent3 3 7" xfId="6789" xr:uid="{00000000-0005-0000-0000-0000851A0000}"/>
    <cellStyle name="Accent3 3_BP - Raízen Combustíveis" xfId="6790" xr:uid="{00000000-0005-0000-0000-0000861A0000}"/>
    <cellStyle name="Accent3 30" xfId="6791" xr:uid="{00000000-0005-0000-0000-0000871A0000}"/>
    <cellStyle name="Accent3 31" xfId="6792" xr:uid="{00000000-0005-0000-0000-0000881A0000}"/>
    <cellStyle name="Accent3 32" xfId="6793" xr:uid="{00000000-0005-0000-0000-0000891A0000}"/>
    <cellStyle name="Accent3 33" xfId="6794" xr:uid="{00000000-0005-0000-0000-00008A1A0000}"/>
    <cellStyle name="Accent3 34" xfId="6795" xr:uid="{00000000-0005-0000-0000-00008B1A0000}"/>
    <cellStyle name="Accent3 35" xfId="6796" xr:uid="{00000000-0005-0000-0000-00008C1A0000}"/>
    <cellStyle name="Accent3 36" xfId="6797" xr:uid="{00000000-0005-0000-0000-00008D1A0000}"/>
    <cellStyle name="Accent3 37" xfId="6798" xr:uid="{00000000-0005-0000-0000-00008E1A0000}"/>
    <cellStyle name="Accent3 38" xfId="6799" xr:uid="{00000000-0005-0000-0000-00008F1A0000}"/>
    <cellStyle name="Accent3 39" xfId="6800" xr:uid="{00000000-0005-0000-0000-0000901A0000}"/>
    <cellStyle name="Accent3 4" xfId="6801" xr:uid="{00000000-0005-0000-0000-0000911A0000}"/>
    <cellStyle name="Accent3 4 2" xfId="6802" xr:uid="{00000000-0005-0000-0000-0000921A0000}"/>
    <cellStyle name="Accent3 4_IR Diferido" xfId="6803" xr:uid="{00000000-0005-0000-0000-0000931A0000}"/>
    <cellStyle name="Accent3 40" xfId="6804" xr:uid="{00000000-0005-0000-0000-0000941A0000}"/>
    <cellStyle name="Accent3 41" xfId="6805" xr:uid="{00000000-0005-0000-0000-0000951A0000}"/>
    <cellStyle name="Accent3 42" xfId="6806" xr:uid="{00000000-0005-0000-0000-0000961A0000}"/>
    <cellStyle name="Accent3 43" xfId="6807" xr:uid="{00000000-0005-0000-0000-0000971A0000}"/>
    <cellStyle name="Accent3 44" xfId="6808" xr:uid="{00000000-0005-0000-0000-0000981A0000}"/>
    <cellStyle name="Accent3 45" xfId="6809" xr:uid="{00000000-0005-0000-0000-0000991A0000}"/>
    <cellStyle name="Accent3 46" xfId="6810" xr:uid="{00000000-0005-0000-0000-00009A1A0000}"/>
    <cellStyle name="Accent3 47" xfId="6811" xr:uid="{00000000-0005-0000-0000-00009B1A0000}"/>
    <cellStyle name="Accent3 48" xfId="6812" xr:uid="{00000000-0005-0000-0000-00009C1A0000}"/>
    <cellStyle name="Accent3 49" xfId="6813" xr:uid="{00000000-0005-0000-0000-00009D1A0000}"/>
    <cellStyle name="Accent3 5" xfId="6814" xr:uid="{00000000-0005-0000-0000-00009E1A0000}"/>
    <cellStyle name="Accent3 50" xfId="6815" xr:uid="{00000000-0005-0000-0000-00009F1A0000}"/>
    <cellStyle name="Accent3 51" xfId="6816" xr:uid="{00000000-0005-0000-0000-0000A01A0000}"/>
    <cellStyle name="Accent3 52" xfId="6817" xr:uid="{00000000-0005-0000-0000-0000A11A0000}"/>
    <cellStyle name="Accent3 53" xfId="6818" xr:uid="{00000000-0005-0000-0000-0000A21A0000}"/>
    <cellStyle name="Accent3 54" xfId="6819" xr:uid="{00000000-0005-0000-0000-0000A31A0000}"/>
    <cellStyle name="Accent3 55" xfId="6820" xr:uid="{00000000-0005-0000-0000-0000A41A0000}"/>
    <cellStyle name="Accent3 56" xfId="6821" xr:uid="{00000000-0005-0000-0000-0000A51A0000}"/>
    <cellStyle name="Accent3 57" xfId="6822" xr:uid="{00000000-0005-0000-0000-0000A61A0000}"/>
    <cellStyle name="Accent3 58" xfId="6823" xr:uid="{00000000-0005-0000-0000-0000A71A0000}"/>
    <cellStyle name="Accent3 59" xfId="6824" xr:uid="{00000000-0005-0000-0000-0000A81A0000}"/>
    <cellStyle name="Accent3 6" xfId="6825" xr:uid="{00000000-0005-0000-0000-0000A91A0000}"/>
    <cellStyle name="Accent3 60" xfId="6826" xr:uid="{00000000-0005-0000-0000-0000AA1A0000}"/>
    <cellStyle name="Accent3 61" xfId="6827" xr:uid="{00000000-0005-0000-0000-0000AB1A0000}"/>
    <cellStyle name="Accent3 62" xfId="6828" xr:uid="{00000000-0005-0000-0000-0000AC1A0000}"/>
    <cellStyle name="Accent3 63" xfId="6829" xr:uid="{00000000-0005-0000-0000-0000AD1A0000}"/>
    <cellStyle name="Accent3 64" xfId="6830" xr:uid="{00000000-0005-0000-0000-0000AE1A0000}"/>
    <cellStyle name="Accent3 65" xfId="6831" xr:uid="{00000000-0005-0000-0000-0000AF1A0000}"/>
    <cellStyle name="Accent3 66" xfId="6832" xr:uid="{00000000-0005-0000-0000-0000B01A0000}"/>
    <cellStyle name="Accent3 67" xfId="6833" xr:uid="{00000000-0005-0000-0000-0000B11A0000}"/>
    <cellStyle name="Accent3 68" xfId="6834" xr:uid="{00000000-0005-0000-0000-0000B21A0000}"/>
    <cellStyle name="Accent3 69" xfId="6835" xr:uid="{00000000-0005-0000-0000-0000B31A0000}"/>
    <cellStyle name="Accent3 7" xfId="6836" xr:uid="{00000000-0005-0000-0000-0000B41A0000}"/>
    <cellStyle name="Accent3 70" xfId="6837" xr:uid="{00000000-0005-0000-0000-0000B51A0000}"/>
    <cellStyle name="Accent3 71" xfId="6838" xr:uid="{00000000-0005-0000-0000-0000B61A0000}"/>
    <cellStyle name="Accent3 72" xfId="6839" xr:uid="{00000000-0005-0000-0000-0000B71A0000}"/>
    <cellStyle name="Accent3 73" xfId="6840" xr:uid="{00000000-0005-0000-0000-0000B81A0000}"/>
    <cellStyle name="Accent3 74" xfId="6841" xr:uid="{00000000-0005-0000-0000-0000B91A0000}"/>
    <cellStyle name="Accent3 75" xfId="6842" xr:uid="{00000000-0005-0000-0000-0000BA1A0000}"/>
    <cellStyle name="Accent3 76" xfId="6843" xr:uid="{00000000-0005-0000-0000-0000BB1A0000}"/>
    <cellStyle name="Accent3 77" xfId="6844" xr:uid="{00000000-0005-0000-0000-0000BC1A0000}"/>
    <cellStyle name="Accent3 78" xfId="6845" xr:uid="{00000000-0005-0000-0000-0000BD1A0000}"/>
    <cellStyle name="Accent3 79" xfId="6846" xr:uid="{00000000-0005-0000-0000-0000BE1A0000}"/>
    <cellStyle name="Accent3 8" xfId="6847" xr:uid="{00000000-0005-0000-0000-0000BF1A0000}"/>
    <cellStyle name="Accent3 80" xfId="6848" xr:uid="{00000000-0005-0000-0000-0000C01A0000}"/>
    <cellStyle name="Accent3 81" xfId="6849" xr:uid="{00000000-0005-0000-0000-0000C11A0000}"/>
    <cellStyle name="Accent3 82" xfId="6850" xr:uid="{00000000-0005-0000-0000-0000C21A0000}"/>
    <cellStyle name="Accent3 83" xfId="6851" xr:uid="{00000000-0005-0000-0000-0000C31A0000}"/>
    <cellStyle name="Accent3 84" xfId="6852" xr:uid="{00000000-0005-0000-0000-0000C41A0000}"/>
    <cellStyle name="Accent3 85" xfId="6853" xr:uid="{00000000-0005-0000-0000-0000C51A0000}"/>
    <cellStyle name="Accent3 86" xfId="6854" xr:uid="{00000000-0005-0000-0000-0000C61A0000}"/>
    <cellStyle name="Accent3 87" xfId="6855" xr:uid="{00000000-0005-0000-0000-0000C71A0000}"/>
    <cellStyle name="Accent3 88" xfId="6856" xr:uid="{00000000-0005-0000-0000-0000C81A0000}"/>
    <cellStyle name="Accent3 89" xfId="6857" xr:uid="{00000000-0005-0000-0000-0000C91A0000}"/>
    <cellStyle name="Accent3 9" xfId="6858" xr:uid="{00000000-0005-0000-0000-0000CA1A0000}"/>
    <cellStyle name="Accent3 90" xfId="6859" xr:uid="{00000000-0005-0000-0000-0000CB1A0000}"/>
    <cellStyle name="Accent3 91" xfId="6860" xr:uid="{00000000-0005-0000-0000-0000CC1A0000}"/>
    <cellStyle name="Accent3 92" xfId="6861" xr:uid="{00000000-0005-0000-0000-0000CD1A0000}"/>
    <cellStyle name="Accent3 93" xfId="6862" xr:uid="{00000000-0005-0000-0000-0000CE1A0000}"/>
    <cellStyle name="Accent4 - 20%" xfId="6863" xr:uid="{00000000-0005-0000-0000-0000CF1A0000}"/>
    <cellStyle name="Accent4 - 40%" xfId="6864" xr:uid="{00000000-0005-0000-0000-0000D01A0000}"/>
    <cellStyle name="Accent4 - 60%" xfId="6865" xr:uid="{00000000-0005-0000-0000-0000D11A0000}"/>
    <cellStyle name="Accent4 10" xfId="6866" xr:uid="{00000000-0005-0000-0000-0000D21A0000}"/>
    <cellStyle name="Accent4 11" xfId="6867" xr:uid="{00000000-0005-0000-0000-0000D31A0000}"/>
    <cellStyle name="Accent4 12" xfId="6868" xr:uid="{00000000-0005-0000-0000-0000D41A0000}"/>
    <cellStyle name="Accent4 13" xfId="6869" xr:uid="{00000000-0005-0000-0000-0000D51A0000}"/>
    <cellStyle name="Accent4 14" xfId="6870" xr:uid="{00000000-0005-0000-0000-0000D61A0000}"/>
    <cellStyle name="Accent4 15" xfId="6871" xr:uid="{00000000-0005-0000-0000-0000D71A0000}"/>
    <cellStyle name="Accent4 16" xfId="6872" xr:uid="{00000000-0005-0000-0000-0000D81A0000}"/>
    <cellStyle name="Accent4 17" xfId="6873" xr:uid="{00000000-0005-0000-0000-0000D91A0000}"/>
    <cellStyle name="Accent4 18" xfId="6874" xr:uid="{00000000-0005-0000-0000-0000DA1A0000}"/>
    <cellStyle name="Accent4 19" xfId="6875" xr:uid="{00000000-0005-0000-0000-0000DB1A0000}"/>
    <cellStyle name="Accent4 2" xfId="6876" xr:uid="{00000000-0005-0000-0000-0000DC1A0000}"/>
    <cellStyle name="Accent4 2 10" xfId="6877" xr:uid="{00000000-0005-0000-0000-0000DD1A0000}"/>
    <cellStyle name="Accent4 2 11" xfId="6878" xr:uid="{00000000-0005-0000-0000-0000DE1A0000}"/>
    <cellStyle name="Accent4 2 12" xfId="6879" xr:uid="{00000000-0005-0000-0000-0000DF1A0000}"/>
    <cellStyle name="Accent4 2 2" xfId="6880" xr:uid="{00000000-0005-0000-0000-0000E01A0000}"/>
    <cellStyle name="Accent4 2 2 2" xfId="6881" xr:uid="{00000000-0005-0000-0000-0000E11A0000}"/>
    <cellStyle name="Accent4 2 2 3" xfId="6882" xr:uid="{00000000-0005-0000-0000-0000E21A0000}"/>
    <cellStyle name="Accent4 2 2 4" xfId="6883" xr:uid="{00000000-0005-0000-0000-0000E31A0000}"/>
    <cellStyle name="Accent4 2 2 5" xfId="6884" xr:uid="{00000000-0005-0000-0000-0000E41A0000}"/>
    <cellStyle name="Accent4 2 2_BP - Raízen Combustíveis" xfId="6885" xr:uid="{00000000-0005-0000-0000-0000E51A0000}"/>
    <cellStyle name="Accent4 2 3" xfId="6886" xr:uid="{00000000-0005-0000-0000-0000E61A0000}"/>
    <cellStyle name="Accent4 2 4" xfId="6887" xr:uid="{00000000-0005-0000-0000-0000E71A0000}"/>
    <cellStyle name="Accent4 2 5" xfId="6888" xr:uid="{00000000-0005-0000-0000-0000E81A0000}"/>
    <cellStyle name="Accent4 2 6" xfId="6889" xr:uid="{00000000-0005-0000-0000-0000E91A0000}"/>
    <cellStyle name="Accent4 2 7" xfId="6890" xr:uid="{00000000-0005-0000-0000-0000EA1A0000}"/>
    <cellStyle name="Accent4 2 8" xfId="6891" xr:uid="{00000000-0005-0000-0000-0000EB1A0000}"/>
    <cellStyle name="Accent4 2 8 2" xfId="6892" xr:uid="{00000000-0005-0000-0000-0000EC1A0000}"/>
    <cellStyle name="Accent4 2 8_BP - Raízen Combustíveis" xfId="6893" xr:uid="{00000000-0005-0000-0000-0000ED1A0000}"/>
    <cellStyle name="Accent4 2 9" xfId="6894" xr:uid="{00000000-0005-0000-0000-0000EE1A0000}"/>
    <cellStyle name="Accent4 2_13-Endividamento" xfId="6895" xr:uid="{00000000-0005-0000-0000-0000EF1A0000}"/>
    <cellStyle name="Accent4 20" xfId="6896" xr:uid="{00000000-0005-0000-0000-0000F01A0000}"/>
    <cellStyle name="Accent4 20 2" xfId="6897" xr:uid="{00000000-0005-0000-0000-0000F11A0000}"/>
    <cellStyle name="Accent4 20_BP - Raízen Combustíveis" xfId="6898" xr:uid="{00000000-0005-0000-0000-0000F21A0000}"/>
    <cellStyle name="Accent4 21" xfId="6899" xr:uid="{00000000-0005-0000-0000-0000F31A0000}"/>
    <cellStyle name="Accent4 21 2" xfId="6900" xr:uid="{00000000-0005-0000-0000-0000F41A0000}"/>
    <cellStyle name="Accent4 22" xfId="6901" xr:uid="{00000000-0005-0000-0000-0000F51A0000}"/>
    <cellStyle name="Accent4 22 2" xfId="6902" xr:uid="{00000000-0005-0000-0000-0000F61A0000}"/>
    <cellStyle name="Accent4 23" xfId="6903" xr:uid="{00000000-0005-0000-0000-0000F71A0000}"/>
    <cellStyle name="Accent4 23 2" xfId="6904" xr:uid="{00000000-0005-0000-0000-0000F81A0000}"/>
    <cellStyle name="Accent4 24" xfId="6905" xr:uid="{00000000-0005-0000-0000-0000F91A0000}"/>
    <cellStyle name="Accent4 24 2" xfId="6906" xr:uid="{00000000-0005-0000-0000-0000FA1A0000}"/>
    <cellStyle name="Accent4 25" xfId="6907" xr:uid="{00000000-0005-0000-0000-0000FB1A0000}"/>
    <cellStyle name="Accent4 26" xfId="6908" xr:uid="{00000000-0005-0000-0000-0000FC1A0000}"/>
    <cellStyle name="Accent4 27" xfId="6909" xr:uid="{00000000-0005-0000-0000-0000FD1A0000}"/>
    <cellStyle name="Accent4 28" xfId="6910" xr:uid="{00000000-0005-0000-0000-0000FE1A0000}"/>
    <cellStyle name="Accent4 29" xfId="6911" xr:uid="{00000000-0005-0000-0000-0000FF1A0000}"/>
    <cellStyle name="Accent4 3" xfId="6912" xr:uid="{00000000-0005-0000-0000-0000001B0000}"/>
    <cellStyle name="Accent4 3 2" xfId="6913" xr:uid="{00000000-0005-0000-0000-0000011B0000}"/>
    <cellStyle name="Accent4 3 3" xfId="6914" xr:uid="{00000000-0005-0000-0000-0000021B0000}"/>
    <cellStyle name="Accent4 3 4" xfId="6915" xr:uid="{00000000-0005-0000-0000-0000031B0000}"/>
    <cellStyle name="Accent4 3 5" xfId="6916" xr:uid="{00000000-0005-0000-0000-0000041B0000}"/>
    <cellStyle name="Accent4 3 6" xfId="6917" xr:uid="{00000000-0005-0000-0000-0000051B0000}"/>
    <cellStyle name="Accent4 3 7" xfId="6918" xr:uid="{00000000-0005-0000-0000-0000061B0000}"/>
    <cellStyle name="Accent4 3_BP - Raízen Combustíveis" xfId="6919" xr:uid="{00000000-0005-0000-0000-0000071B0000}"/>
    <cellStyle name="Accent4 30" xfId="6920" xr:uid="{00000000-0005-0000-0000-0000081B0000}"/>
    <cellStyle name="Accent4 31" xfId="6921" xr:uid="{00000000-0005-0000-0000-0000091B0000}"/>
    <cellStyle name="Accent4 32" xfId="6922" xr:uid="{00000000-0005-0000-0000-00000A1B0000}"/>
    <cellStyle name="Accent4 33" xfId="6923" xr:uid="{00000000-0005-0000-0000-00000B1B0000}"/>
    <cellStyle name="Accent4 34" xfId="6924" xr:uid="{00000000-0005-0000-0000-00000C1B0000}"/>
    <cellStyle name="Accent4 35" xfId="6925" xr:uid="{00000000-0005-0000-0000-00000D1B0000}"/>
    <cellStyle name="Accent4 36" xfId="6926" xr:uid="{00000000-0005-0000-0000-00000E1B0000}"/>
    <cellStyle name="Accent4 37" xfId="6927" xr:uid="{00000000-0005-0000-0000-00000F1B0000}"/>
    <cellStyle name="Accent4 38" xfId="6928" xr:uid="{00000000-0005-0000-0000-0000101B0000}"/>
    <cellStyle name="Accent4 39" xfId="6929" xr:uid="{00000000-0005-0000-0000-0000111B0000}"/>
    <cellStyle name="Accent4 4" xfId="6930" xr:uid="{00000000-0005-0000-0000-0000121B0000}"/>
    <cellStyle name="Accent4 4 2" xfId="6931" xr:uid="{00000000-0005-0000-0000-0000131B0000}"/>
    <cellStyle name="Accent4 4_IR Diferido" xfId="6932" xr:uid="{00000000-0005-0000-0000-0000141B0000}"/>
    <cellStyle name="Accent4 40" xfId="6933" xr:uid="{00000000-0005-0000-0000-0000151B0000}"/>
    <cellStyle name="Accent4 41" xfId="6934" xr:uid="{00000000-0005-0000-0000-0000161B0000}"/>
    <cellStyle name="Accent4 42" xfId="6935" xr:uid="{00000000-0005-0000-0000-0000171B0000}"/>
    <cellStyle name="Accent4 43" xfId="6936" xr:uid="{00000000-0005-0000-0000-0000181B0000}"/>
    <cellStyle name="Accent4 44" xfId="6937" xr:uid="{00000000-0005-0000-0000-0000191B0000}"/>
    <cellStyle name="Accent4 45" xfId="6938" xr:uid="{00000000-0005-0000-0000-00001A1B0000}"/>
    <cellStyle name="Accent4 46" xfId="6939" xr:uid="{00000000-0005-0000-0000-00001B1B0000}"/>
    <cellStyle name="Accent4 47" xfId="6940" xr:uid="{00000000-0005-0000-0000-00001C1B0000}"/>
    <cellStyle name="Accent4 48" xfId="6941" xr:uid="{00000000-0005-0000-0000-00001D1B0000}"/>
    <cellStyle name="Accent4 49" xfId="6942" xr:uid="{00000000-0005-0000-0000-00001E1B0000}"/>
    <cellStyle name="Accent4 5" xfId="6943" xr:uid="{00000000-0005-0000-0000-00001F1B0000}"/>
    <cellStyle name="Accent4 50" xfId="6944" xr:uid="{00000000-0005-0000-0000-0000201B0000}"/>
    <cellStyle name="Accent4 51" xfId="6945" xr:uid="{00000000-0005-0000-0000-0000211B0000}"/>
    <cellStyle name="Accent4 52" xfId="6946" xr:uid="{00000000-0005-0000-0000-0000221B0000}"/>
    <cellStyle name="Accent4 53" xfId="6947" xr:uid="{00000000-0005-0000-0000-0000231B0000}"/>
    <cellStyle name="Accent4 54" xfId="6948" xr:uid="{00000000-0005-0000-0000-0000241B0000}"/>
    <cellStyle name="Accent4 55" xfId="6949" xr:uid="{00000000-0005-0000-0000-0000251B0000}"/>
    <cellStyle name="Accent4 56" xfId="6950" xr:uid="{00000000-0005-0000-0000-0000261B0000}"/>
    <cellStyle name="Accent4 57" xfId="6951" xr:uid="{00000000-0005-0000-0000-0000271B0000}"/>
    <cellStyle name="Accent4 58" xfId="6952" xr:uid="{00000000-0005-0000-0000-0000281B0000}"/>
    <cellStyle name="Accent4 59" xfId="6953" xr:uid="{00000000-0005-0000-0000-0000291B0000}"/>
    <cellStyle name="Accent4 6" xfId="6954" xr:uid="{00000000-0005-0000-0000-00002A1B0000}"/>
    <cellStyle name="Accent4 60" xfId="6955" xr:uid="{00000000-0005-0000-0000-00002B1B0000}"/>
    <cellStyle name="Accent4 61" xfId="6956" xr:uid="{00000000-0005-0000-0000-00002C1B0000}"/>
    <cellStyle name="Accent4 62" xfId="6957" xr:uid="{00000000-0005-0000-0000-00002D1B0000}"/>
    <cellStyle name="Accent4 63" xfId="6958" xr:uid="{00000000-0005-0000-0000-00002E1B0000}"/>
    <cellStyle name="Accent4 64" xfId="6959" xr:uid="{00000000-0005-0000-0000-00002F1B0000}"/>
    <cellStyle name="Accent4 65" xfId="6960" xr:uid="{00000000-0005-0000-0000-0000301B0000}"/>
    <cellStyle name="Accent4 66" xfId="6961" xr:uid="{00000000-0005-0000-0000-0000311B0000}"/>
    <cellStyle name="Accent4 67" xfId="6962" xr:uid="{00000000-0005-0000-0000-0000321B0000}"/>
    <cellStyle name="Accent4 68" xfId="6963" xr:uid="{00000000-0005-0000-0000-0000331B0000}"/>
    <cellStyle name="Accent4 69" xfId="6964" xr:uid="{00000000-0005-0000-0000-0000341B0000}"/>
    <cellStyle name="Accent4 7" xfId="6965" xr:uid="{00000000-0005-0000-0000-0000351B0000}"/>
    <cellStyle name="Accent4 70" xfId="6966" xr:uid="{00000000-0005-0000-0000-0000361B0000}"/>
    <cellStyle name="Accent4 71" xfId="6967" xr:uid="{00000000-0005-0000-0000-0000371B0000}"/>
    <cellStyle name="Accent4 72" xfId="6968" xr:uid="{00000000-0005-0000-0000-0000381B0000}"/>
    <cellStyle name="Accent4 73" xfId="6969" xr:uid="{00000000-0005-0000-0000-0000391B0000}"/>
    <cellStyle name="Accent4 74" xfId="6970" xr:uid="{00000000-0005-0000-0000-00003A1B0000}"/>
    <cellStyle name="Accent4 75" xfId="6971" xr:uid="{00000000-0005-0000-0000-00003B1B0000}"/>
    <cellStyle name="Accent4 76" xfId="6972" xr:uid="{00000000-0005-0000-0000-00003C1B0000}"/>
    <cellStyle name="Accent4 77" xfId="6973" xr:uid="{00000000-0005-0000-0000-00003D1B0000}"/>
    <cellStyle name="Accent4 78" xfId="6974" xr:uid="{00000000-0005-0000-0000-00003E1B0000}"/>
    <cellStyle name="Accent4 79" xfId="6975" xr:uid="{00000000-0005-0000-0000-00003F1B0000}"/>
    <cellStyle name="Accent4 8" xfId="6976" xr:uid="{00000000-0005-0000-0000-0000401B0000}"/>
    <cellStyle name="Accent4 80" xfId="6977" xr:uid="{00000000-0005-0000-0000-0000411B0000}"/>
    <cellStyle name="Accent4 81" xfId="6978" xr:uid="{00000000-0005-0000-0000-0000421B0000}"/>
    <cellStyle name="Accent4 82" xfId="6979" xr:uid="{00000000-0005-0000-0000-0000431B0000}"/>
    <cellStyle name="Accent4 83" xfId="6980" xr:uid="{00000000-0005-0000-0000-0000441B0000}"/>
    <cellStyle name="Accent4 84" xfId="6981" xr:uid="{00000000-0005-0000-0000-0000451B0000}"/>
    <cellStyle name="Accent4 85" xfId="6982" xr:uid="{00000000-0005-0000-0000-0000461B0000}"/>
    <cellStyle name="Accent4 86" xfId="6983" xr:uid="{00000000-0005-0000-0000-0000471B0000}"/>
    <cellStyle name="Accent4 87" xfId="6984" xr:uid="{00000000-0005-0000-0000-0000481B0000}"/>
    <cellStyle name="Accent4 88" xfId="6985" xr:uid="{00000000-0005-0000-0000-0000491B0000}"/>
    <cellStyle name="Accent4 89" xfId="6986" xr:uid="{00000000-0005-0000-0000-00004A1B0000}"/>
    <cellStyle name="Accent4 9" xfId="6987" xr:uid="{00000000-0005-0000-0000-00004B1B0000}"/>
    <cellStyle name="Accent4 90" xfId="6988" xr:uid="{00000000-0005-0000-0000-00004C1B0000}"/>
    <cellStyle name="Accent4 91" xfId="6989" xr:uid="{00000000-0005-0000-0000-00004D1B0000}"/>
    <cellStyle name="Accent4 92" xfId="6990" xr:uid="{00000000-0005-0000-0000-00004E1B0000}"/>
    <cellStyle name="Accent4 93" xfId="6991" xr:uid="{00000000-0005-0000-0000-00004F1B0000}"/>
    <cellStyle name="Accent5 - 20%" xfId="6992" xr:uid="{00000000-0005-0000-0000-0000501B0000}"/>
    <cellStyle name="Accent5 - 40%" xfId="6993" xr:uid="{00000000-0005-0000-0000-0000511B0000}"/>
    <cellStyle name="Accent5 - 60%" xfId="6994" xr:uid="{00000000-0005-0000-0000-0000521B0000}"/>
    <cellStyle name="Accent5 10" xfId="6995" xr:uid="{00000000-0005-0000-0000-0000531B0000}"/>
    <cellStyle name="Accent5 11" xfId="6996" xr:uid="{00000000-0005-0000-0000-0000541B0000}"/>
    <cellStyle name="Accent5 12" xfId="6997" xr:uid="{00000000-0005-0000-0000-0000551B0000}"/>
    <cellStyle name="Accent5 13" xfId="6998" xr:uid="{00000000-0005-0000-0000-0000561B0000}"/>
    <cellStyle name="Accent5 14" xfId="6999" xr:uid="{00000000-0005-0000-0000-0000571B0000}"/>
    <cellStyle name="Accent5 15" xfId="7000" xr:uid="{00000000-0005-0000-0000-0000581B0000}"/>
    <cellStyle name="Accent5 16" xfId="7001" xr:uid="{00000000-0005-0000-0000-0000591B0000}"/>
    <cellStyle name="Accent5 17" xfId="7002" xr:uid="{00000000-0005-0000-0000-00005A1B0000}"/>
    <cellStyle name="Accent5 18" xfId="7003" xr:uid="{00000000-0005-0000-0000-00005B1B0000}"/>
    <cellStyle name="Accent5 19" xfId="7004" xr:uid="{00000000-0005-0000-0000-00005C1B0000}"/>
    <cellStyle name="Accent5 2" xfId="7005" xr:uid="{00000000-0005-0000-0000-00005D1B0000}"/>
    <cellStyle name="Accent5 2 10" xfId="7006" xr:uid="{00000000-0005-0000-0000-00005E1B0000}"/>
    <cellStyle name="Accent5 2 2" xfId="7007" xr:uid="{00000000-0005-0000-0000-00005F1B0000}"/>
    <cellStyle name="Accent5 2 3" xfId="7008" xr:uid="{00000000-0005-0000-0000-0000601B0000}"/>
    <cellStyle name="Accent5 2 4" xfId="7009" xr:uid="{00000000-0005-0000-0000-0000611B0000}"/>
    <cellStyle name="Accent5 2 5" xfId="7010" xr:uid="{00000000-0005-0000-0000-0000621B0000}"/>
    <cellStyle name="Accent5 2 6" xfId="7011" xr:uid="{00000000-0005-0000-0000-0000631B0000}"/>
    <cellStyle name="Accent5 2 7" xfId="7012" xr:uid="{00000000-0005-0000-0000-0000641B0000}"/>
    <cellStyle name="Accent5 2 8" xfId="7013" xr:uid="{00000000-0005-0000-0000-0000651B0000}"/>
    <cellStyle name="Accent5 2 8 2" xfId="7014" xr:uid="{00000000-0005-0000-0000-0000661B0000}"/>
    <cellStyle name="Accent5 2 8_BP - Raízen Combustíveis" xfId="7015" xr:uid="{00000000-0005-0000-0000-0000671B0000}"/>
    <cellStyle name="Accent5 2 9" xfId="7016" xr:uid="{00000000-0005-0000-0000-0000681B0000}"/>
    <cellStyle name="Accent5 2_BP - Raízen Combustíveis" xfId="7017" xr:uid="{00000000-0005-0000-0000-0000691B0000}"/>
    <cellStyle name="Accent5 20" xfId="7018" xr:uid="{00000000-0005-0000-0000-00006A1B0000}"/>
    <cellStyle name="Accent5 20 2" xfId="7019" xr:uid="{00000000-0005-0000-0000-00006B1B0000}"/>
    <cellStyle name="Accent5 20_BP - Raízen Combustíveis" xfId="7020" xr:uid="{00000000-0005-0000-0000-00006C1B0000}"/>
    <cellStyle name="Accent5 21" xfId="7021" xr:uid="{00000000-0005-0000-0000-00006D1B0000}"/>
    <cellStyle name="Accent5 21 2" xfId="7022" xr:uid="{00000000-0005-0000-0000-00006E1B0000}"/>
    <cellStyle name="Accent5 22" xfId="7023" xr:uid="{00000000-0005-0000-0000-00006F1B0000}"/>
    <cellStyle name="Accent5 23" xfId="7024" xr:uid="{00000000-0005-0000-0000-0000701B0000}"/>
    <cellStyle name="Accent5 24" xfId="7025" xr:uid="{00000000-0005-0000-0000-0000711B0000}"/>
    <cellStyle name="Accent5 3" xfId="7026" xr:uid="{00000000-0005-0000-0000-0000721B0000}"/>
    <cellStyle name="Accent5 3 2" xfId="7027" xr:uid="{00000000-0005-0000-0000-0000731B0000}"/>
    <cellStyle name="Accent5 3 3" xfId="7028" xr:uid="{00000000-0005-0000-0000-0000741B0000}"/>
    <cellStyle name="Accent5 3 4" xfId="7029" xr:uid="{00000000-0005-0000-0000-0000751B0000}"/>
    <cellStyle name="Accent5 3 5" xfId="7030" xr:uid="{00000000-0005-0000-0000-0000761B0000}"/>
    <cellStyle name="Accent5 3 6" xfId="7031" xr:uid="{00000000-0005-0000-0000-0000771B0000}"/>
    <cellStyle name="Accent5 3 7" xfId="7032" xr:uid="{00000000-0005-0000-0000-0000781B0000}"/>
    <cellStyle name="Accent5 3_BP - Raízen Combustíveis" xfId="7033" xr:uid="{00000000-0005-0000-0000-0000791B0000}"/>
    <cellStyle name="Accent5 4" xfId="7034" xr:uid="{00000000-0005-0000-0000-00007A1B0000}"/>
    <cellStyle name="Accent5 4 2" xfId="7035" xr:uid="{00000000-0005-0000-0000-00007B1B0000}"/>
    <cellStyle name="Accent5 4_IR Diferido" xfId="7036" xr:uid="{00000000-0005-0000-0000-00007C1B0000}"/>
    <cellStyle name="Accent5 5" xfId="7037" xr:uid="{00000000-0005-0000-0000-00007D1B0000}"/>
    <cellStyle name="Accent5 6" xfId="7038" xr:uid="{00000000-0005-0000-0000-00007E1B0000}"/>
    <cellStyle name="Accent5 7" xfId="7039" xr:uid="{00000000-0005-0000-0000-00007F1B0000}"/>
    <cellStyle name="Accent5 8" xfId="7040" xr:uid="{00000000-0005-0000-0000-0000801B0000}"/>
    <cellStyle name="Accent5 9" xfId="7041" xr:uid="{00000000-0005-0000-0000-0000811B0000}"/>
    <cellStyle name="Accent6 - 20%" xfId="7042" xr:uid="{00000000-0005-0000-0000-0000821B0000}"/>
    <cellStyle name="Accent6 - 40%" xfId="7043" xr:uid="{00000000-0005-0000-0000-0000831B0000}"/>
    <cellStyle name="Accent6 - 60%" xfId="7044" xr:uid="{00000000-0005-0000-0000-0000841B0000}"/>
    <cellStyle name="Accent6 10" xfId="7045" xr:uid="{00000000-0005-0000-0000-0000851B0000}"/>
    <cellStyle name="Accent6 11" xfId="7046" xr:uid="{00000000-0005-0000-0000-0000861B0000}"/>
    <cellStyle name="Accent6 12" xfId="7047" xr:uid="{00000000-0005-0000-0000-0000871B0000}"/>
    <cellStyle name="Accent6 13" xfId="7048" xr:uid="{00000000-0005-0000-0000-0000881B0000}"/>
    <cellStyle name="Accent6 14" xfId="7049" xr:uid="{00000000-0005-0000-0000-0000891B0000}"/>
    <cellStyle name="Accent6 15" xfId="7050" xr:uid="{00000000-0005-0000-0000-00008A1B0000}"/>
    <cellStyle name="Accent6 16" xfId="7051" xr:uid="{00000000-0005-0000-0000-00008B1B0000}"/>
    <cellStyle name="Accent6 17" xfId="7052" xr:uid="{00000000-0005-0000-0000-00008C1B0000}"/>
    <cellStyle name="Accent6 18" xfId="7053" xr:uid="{00000000-0005-0000-0000-00008D1B0000}"/>
    <cellStyle name="Accent6 19" xfId="7054" xr:uid="{00000000-0005-0000-0000-00008E1B0000}"/>
    <cellStyle name="Accent6 2" xfId="7055" xr:uid="{00000000-0005-0000-0000-00008F1B0000}"/>
    <cellStyle name="Accent6 2 10" xfId="7056" xr:uid="{00000000-0005-0000-0000-0000901B0000}"/>
    <cellStyle name="Accent6 2 2" xfId="7057" xr:uid="{00000000-0005-0000-0000-0000911B0000}"/>
    <cellStyle name="Accent6 2 2 2" xfId="7058" xr:uid="{00000000-0005-0000-0000-0000921B0000}"/>
    <cellStyle name="Accent6 2 2 3" xfId="7059" xr:uid="{00000000-0005-0000-0000-0000931B0000}"/>
    <cellStyle name="Accent6 2 2_IR Diferido" xfId="7060" xr:uid="{00000000-0005-0000-0000-0000941B0000}"/>
    <cellStyle name="Accent6 2 3" xfId="7061" xr:uid="{00000000-0005-0000-0000-0000951B0000}"/>
    <cellStyle name="Accent6 2 4" xfId="7062" xr:uid="{00000000-0005-0000-0000-0000961B0000}"/>
    <cellStyle name="Accent6 2 5" xfId="7063" xr:uid="{00000000-0005-0000-0000-0000971B0000}"/>
    <cellStyle name="Accent6 2 6" xfId="7064" xr:uid="{00000000-0005-0000-0000-0000981B0000}"/>
    <cellStyle name="Accent6 2 7" xfId="7065" xr:uid="{00000000-0005-0000-0000-0000991B0000}"/>
    <cellStyle name="Accent6 2 8" xfId="7066" xr:uid="{00000000-0005-0000-0000-00009A1B0000}"/>
    <cellStyle name="Accent6 2 8 2" xfId="7067" xr:uid="{00000000-0005-0000-0000-00009B1B0000}"/>
    <cellStyle name="Accent6 2 8_BP - Raízen Combustíveis" xfId="7068" xr:uid="{00000000-0005-0000-0000-00009C1B0000}"/>
    <cellStyle name="Accent6 2 9" xfId="7069" xr:uid="{00000000-0005-0000-0000-00009D1B0000}"/>
    <cellStyle name="Accent6 2_13-Endividamento" xfId="7070" xr:uid="{00000000-0005-0000-0000-00009E1B0000}"/>
    <cellStyle name="Accent6 20" xfId="7071" xr:uid="{00000000-0005-0000-0000-00009F1B0000}"/>
    <cellStyle name="Accent6 20 2" xfId="7072" xr:uid="{00000000-0005-0000-0000-0000A01B0000}"/>
    <cellStyle name="Accent6 20_BP - Raízen Combustíveis" xfId="7073" xr:uid="{00000000-0005-0000-0000-0000A11B0000}"/>
    <cellStyle name="Accent6 21" xfId="7074" xr:uid="{00000000-0005-0000-0000-0000A21B0000}"/>
    <cellStyle name="Accent6 21 2" xfId="7075" xr:uid="{00000000-0005-0000-0000-0000A31B0000}"/>
    <cellStyle name="Accent6 22" xfId="7076" xr:uid="{00000000-0005-0000-0000-0000A41B0000}"/>
    <cellStyle name="Accent6 22 2" xfId="7077" xr:uid="{00000000-0005-0000-0000-0000A51B0000}"/>
    <cellStyle name="Accent6 23" xfId="7078" xr:uid="{00000000-0005-0000-0000-0000A61B0000}"/>
    <cellStyle name="Accent6 23 2" xfId="7079" xr:uid="{00000000-0005-0000-0000-0000A71B0000}"/>
    <cellStyle name="Accent6 24" xfId="7080" xr:uid="{00000000-0005-0000-0000-0000A81B0000}"/>
    <cellStyle name="Accent6 24 2" xfId="7081" xr:uid="{00000000-0005-0000-0000-0000A91B0000}"/>
    <cellStyle name="Accent6 25" xfId="7082" xr:uid="{00000000-0005-0000-0000-0000AA1B0000}"/>
    <cellStyle name="Accent6 26" xfId="7083" xr:uid="{00000000-0005-0000-0000-0000AB1B0000}"/>
    <cellStyle name="Accent6 27" xfId="7084" xr:uid="{00000000-0005-0000-0000-0000AC1B0000}"/>
    <cellStyle name="Accent6 28" xfId="7085" xr:uid="{00000000-0005-0000-0000-0000AD1B0000}"/>
    <cellStyle name="Accent6 29" xfId="7086" xr:uid="{00000000-0005-0000-0000-0000AE1B0000}"/>
    <cellStyle name="Accent6 3" xfId="7087" xr:uid="{00000000-0005-0000-0000-0000AF1B0000}"/>
    <cellStyle name="Accent6 3 2" xfId="7088" xr:uid="{00000000-0005-0000-0000-0000B01B0000}"/>
    <cellStyle name="Accent6 3 3" xfId="7089" xr:uid="{00000000-0005-0000-0000-0000B11B0000}"/>
    <cellStyle name="Accent6 3 4" xfId="7090" xr:uid="{00000000-0005-0000-0000-0000B21B0000}"/>
    <cellStyle name="Accent6 3 5" xfId="7091" xr:uid="{00000000-0005-0000-0000-0000B31B0000}"/>
    <cellStyle name="Accent6 3 6" xfId="7092" xr:uid="{00000000-0005-0000-0000-0000B41B0000}"/>
    <cellStyle name="Accent6 3 7" xfId="7093" xr:uid="{00000000-0005-0000-0000-0000B51B0000}"/>
    <cellStyle name="Accent6 3_BP - Raízen Combustíveis" xfId="7094" xr:uid="{00000000-0005-0000-0000-0000B61B0000}"/>
    <cellStyle name="Accent6 30" xfId="7095" xr:uid="{00000000-0005-0000-0000-0000B71B0000}"/>
    <cellStyle name="Accent6 31" xfId="7096" xr:uid="{00000000-0005-0000-0000-0000B81B0000}"/>
    <cellStyle name="Accent6 32" xfId="7097" xr:uid="{00000000-0005-0000-0000-0000B91B0000}"/>
    <cellStyle name="Accent6 33" xfId="7098" xr:uid="{00000000-0005-0000-0000-0000BA1B0000}"/>
    <cellStyle name="Accent6 34" xfId="7099" xr:uid="{00000000-0005-0000-0000-0000BB1B0000}"/>
    <cellStyle name="Accent6 35" xfId="7100" xr:uid="{00000000-0005-0000-0000-0000BC1B0000}"/>
    <cellStyle name="Accent6 36" xfId="7101" xr:uid="{00000000-0005-0000-0000-0000BD1B0000}"/>
    <cellStyle name="Accent6 37" xfId="7102" xr:uid="{00000000-0005-0000-0000-0000BE1B0000}"/>
    <cellStyle name="Accent6 38" xfId="7103" xr:uid="{00000000-0005-0000-0000-0000BF1B0000}"/>
    <cellStyle name="Accent6 39" xfId="7104" xr:uid="{00000000-0005-0000-0000-0000C01B0000}"/>
    <cellStyle name="Accent6 4" xfId="7105" xr:uid="{00000000-0005-0000-0000-0000C11B0000}"/>
    <cellStyle name="Accent6 4 2" xfId="7106" xr:uid="{00000000-0005-0000-0000-0000C21B0000}"/>
    <cellStyle name="Accent6 4_IR Diferido" xfId="7107" xr:uid="{00000000-0005-0000-0000-0000C31B0000}"/>
    <cellStyle name="Accent6 40" xfId="7108" xr:uid="{00000000-0005-0000-0000-0000C41B0000}"/>
    <cellStyle name="Accent6 41" xfId="7109" xr:uid="{00000000-0005-0000-0000-0000C51B0000}"/>
    <cellStyle name="Accent6 42" xfId="7110" xr:uid="{00000000-0005-0000-0000-0000C61B0000}"/>
    <cellStyle name="Accent6 43" xfId="7111" xr:uid="{00000000-0005-0000-0000-0000C71B0000}"/>
    <cellStyle name="Accent6 44" xfId="7112" xr:uid="{00000000-0005-0000-0000-0000C81B0000}"/>
    <cellStyle name="Accent6 45" xfId="7113" xr:uid="{00000000-0005-0000-0000-0000C91B0000}"/>
    <cellStyle name="Accent6 46" xfId="7114" xr:uid="{00000000-0005-0000-0000-0000CA1B0000}"/>
    <cellStyle name="Accent6 47" xfId="7115" xr:uid="{00000000-0005-0000-0000-0000CB1B0000}"/>
    <cellStyle name="Accent6 48" xfId="7116" xr:uid="{00000000-0005-0000-0000-0000CC1B0000}"/>
    <cellStyle name="Accent6 49" xfId="7117" xr:uid="{00000000-0005-0000-0000-0000CD1B0000}"/>
    <cellStyle name="Accent6 5" xfId="7118" xr:uid="{00000000-0005-0000-0000-0000CE1B0000}"/>
    <cellStyle name="Accent6 50" xfId="7119" xr:uid="{00000000-0005-0000-0000-0000CF1B0000}"/>
    <cellStyle name="Accent6 51" xfId="7120" xr:uid="{00000000-0005-0000-0000-0000D01B0000}"/>
    <cellStyle name="Accent6 52" xfId="7121" xr:uid="{00000000-0005-0000-0000-0000D11B0000}"/>
    <cellStyle name="Accent6 53" xfId="7122" xr:uid="{00000000-0005-0000-0000-0000D21B0000}"/>
    <cellStyle name="Accent6 54" xfId="7123" xr:uid="{00000000-0005-0000-0000-0000D31B0000}"/>
    <cellStyle name="Accent6 55" xfId="7124" xr:uid="{00000000-0005-0000-0000-0000D41B0000}"/>
    <cellStyle name="Accent6 56" xfId="7125" xr:uid="{00000000-0005-0000-0000-0000D51B0000}"/>
    <cellStyle name="Accent6 57" xfId="7126" xr:uid="{00000000-0005-0000-0000-0000D61B0000}"/>
    <cellStyle name="Accent6 58" xfId="7127" xr:uid="{00000000-0005-0000-0000-0000D71B0000}"/>
    <cellStyle name="Accent6 59" xfId="7128" xr:uid="{00000000-0005-0000-0000-0000D81B0000}"/>
    <cellStyle name="Accent6 6" xfId="7129" xr:uid="{00000000-0005-0000-0000-0000D91B0000}"/>
    <cellStyle name="Accent6 60" xfId="7130" xr:uid="{00000000-0005-0000-0000-0000DA1B0000}"/>
    <cellStyle name="Accent6 61" xfId="7131" xr:uid="{00000000-0005-0000-0000-0000DB1B0000}"/>
    <cellStyle name="Accent6 62" xfId="7132" xr:uid="{00000000-0005-0000-0000-0000DC1B0000}"/>
    <cellStyle name="Accent6 63" xfId="7133" xr:uid="{00000000-0005-0000-0000-0000DD1B0000}"/>
    <cellStyle name="Accent6 64" xfId="7134" xr:uid="{00000000-0005-0000-0000-0000DE1B0000}"/>
    <cellStyle name="Accent6 65" xfId="7135" xr:uid="{00000000-0005-0000-0000-0000DF1B0000}"/>
    <cellStyle name="Accent6 66" xfId="7136" xr:uid="{00000000-0005-0000-0000-0000E01B0000}"/>
    <cellStyle name="Accent6 67" xfId="7137" xr:uid="{00000000-0005-0000-0000-0000E11B0000}"/>
    <cellStyle name="Accent6 68" xfId="7138" xr:uid="{00000000-0005-0000-0000-0000E21B0000}"/>
    <cellStyle name="Accent6 69" xfId="7139" xr:uid="{00000000-0005-0000-0000-0000E31B0000}"/>
    <cellStyle name="Accent6 7" xfId="7140" xr:uid="{00000000-0005-0000-0000-0000E41B0000}"/>
    <cellStyle name="Accent6 70" xfId="7141" xr:uid="{00000000-0005-0000-0000-0000E51B0000}"/>
    <cellStyle name="Accent6 71" xfId="7142" xr:uid="{00000000-0005-0000-0000-0000E61B0000}"/>
    <cellStyle name="Accent6 72" xfId="7143" xr:uid="{00000000-0005-0000-0000-0000E71B0000}"/>
    <cellStyle name="Accent6 73" xfId="7144" xr:uid="{00000000-0005-0000-0000-0000E81B0000}"/>
    <cellStyle name="Accent6 74" xfId="7145" xr:uid="{00000000-0005-0000-0000-0000E91B0000}"/>
    <cellStyle name="Accent6 75" xfId="7146" xr:uid="{00000000-0005-0000-0000-0000EA1B0000}"/>
    <cellStyle name="Accent6 76" xfId="7147" xr:uid="{00000000-0005-0000-0000-0000EB1B0000}"/>
    <cellStyle name="Accent6 77" xfId="7148" xr:uid="{00000000-0005-0000-0000-0000EC1B0000}"/>
    <cellStyle name="Accent6 78" xfId="7149" xr:uid="{00000000-0005-0000-0000-0000ED1B0000}"/>
    <cellStyle name="Accent6 79" xfId="7150" xr:uid="{00000000-0005-0000-0000-0000EE1B0000}"/>
    <cellStyle name="Accent6 8" xfId="7151" xr:uid="{00000000-0005-0000-0000-0000EF1B0000}"/>
    <cellStyle name="Accent6 80" xfId="7152" xr:uid="{00000000-0005-0000-0000-0000F01B0000}"/>
    <cellStyle name="Accent6 81" xfId="7153" xr:uid="{00000000-0005-0000-0000-0000F11B0000}"/>
    <cellStyle name="Accent6 82" xfId="7154" xr:uid="{00000000-0005-0000-0000-0000F21B0000}"/>
    <cellStyle name="Accent6 83" xfId="7155" xr:uid="{00000000-0005-0000-0000-0000F31B0000}"/>
    <cellStyle name="Accent6 84" xfId="7156" xr:uid="{00000000-0005-0000-0000-0000F41B0000}"/>
    <cellStyle name="Accent6 85" xfId="7157" xr:uid="{00000000-0005-0000-0000-0000F51B0000}"/>
    <cellStyle name="Accent6 86" xfId="7158" xr:uid="{00000000-0005-0000-0000-0000F61B0000}"/>
    <cellStyle name="Accent6 87" xfId="7159" xr:uid="{00000000-0005-0000-0000-0000F71B0000}"/>
    <cellStyle name="Accent6 88" xfId="7160" xr:uid="{00000000-0005-0000-0000-0000F81B0000}"/>
    <cellStyle name="Accent6 89" xfId="7161" xr:uid="{00000000-0005-0000-0000-0000F91B0000}"/>
    <cellStyle name="Accent6 9" xfId="7162" xr:uid="{00000000-0005-0000-0000-0000FA1B0000}"/>
    <cellStyle name="Accent6 90" xfId="7163" xr:uid="{00000000-0005-0000-0000-0000FB1B0000}"/>
    <cellStyle name="Accent6 91" xfId="7164" xr:uid="{00000000-0005-0000-0000-0000FC1B0000}"/>
    <cellStyle name="Accent6 92" xfId="7165" xr:uid="{00000000-0005-0000-0000-0000FD1B0000}"/>
    <cellStyle name="Accent6 93" xfId="7166" xr:uid="{00000000-0005-0000-0000-0000FE1B0000}"/>
    <cellStyle name="Acctg" xfId="7167" xr:uid="{00000000-0005-0000-0000-0000FF1B0000}"/>
    <cellStyle name="Acctg$" xfId="7168" xr:uid="{00000000-0005-0000-0000-0000001C0000}"/>
    <cellStyle name="Acctg_Display" xfId="7169" xr:uid="{00000000-0005-0000-0000-0000011C0000}"/>
    <cellStyle name="Adjustable" xfId="7170" xr:uid="{00000000-0005-0000-0000-0000021C0000}"/>
    <cellStyle name="Adjustable 2" xfId="7171" xr:uid="{00000000-0005-0000-0000-0000031C0000}"/>
    <cellStyle name="Adjustable 3" xfId="7172" xr:uid="{00000000-0005-0000-0000-0000041C0000}"/>
    <cellStyle name="Adjustable_BP - Raízen Combustíveis" xfId="7173" xr:uid="{00000000-0005-0000-0000-0000051C0000}"/>
    <cellStyle name="AFE" xfId="7174" xr:uid="{00000000-0005-0000-0000-0000061C0000}"/>
    <cellStyle name="AFE 2" xfId="7175" xr:uid="{00000000-0005-0000-0000-0000071C0000}"/>
    <cellStyle name="AFE 2 2" xfId="7176" xr:uid="{00000000-0005-0000-0000-0000081C0000}"/>
    <cellStyle name="AFE 2_BP - Raízen Combustíveis" xfId="7177" xr:uid="{00000000-0005-0000-0000-0000091C0000}"/>
    <cellStyle name="AFE 3" xfId="7178" xr:uid="{00000000-0005-0000-0000-00000A1C0000}"/>
    <cellStyle name="AFE_3-Balanço" xfId="7179" xr:uid="{00000000-0005-0000-0000-00000B1C0000}"/>
    <cellStyle name="albert style" xfId="7180" xr:uid="{00000000-0005-0000-0000-00000C1C0000}"/>
    <cellStyle name="Amarelocot" xfId="7181" xr:uid="{00000000-0005-0000-0000-00000D1C0000}"/>
    <cellStyle name="anobase" xfId="7182" xr:uid="{00000000-0005-0000-0000-00000E1C0000}"/>
    <cellStyle name="anos" xfId="7183" xr:uid="{00000000-0005-0000-0000-00000F1C0000}"/>
    <cellStyle name="Área" xfId="7184" xr:uid="{00000000-0005-0000-0000-0000101C0000}"/>
    <cellStyle name="Área 2" xfId="7185" xr:uid="{00000000-0005-0000-0000-0000111C0000}"/>
    <cellStyle name="args.style" xfId="7186" xr:uid="{00000000-0005-0000-0000-0000121C0000}"/>
    <cellStyle name="Array" xfId="7187" xr:uid="{00000000-0005-0000-0000-0000131C0000}"/>
    <cellStyle name="Array 2" xfId="7188" xr:uid="{00000000-0005-0000-0000-0000141C0000}"/>
    <cellStyle name="Array 3" xfId="7189" xr:uid="{00000000-0005-0000-0000-0000151C0000}"/>
    <cellStyle name="Array Enter" xfId="7190" xr:uid="{00000000-0005-0000-0000-0000161C0000}"/>
    <cellStyle name="Array Enter 2" xfId="7191" xr:uid="{00000000-0005-0000-0000-0000171C0000}"/>
    <cellStyle name="Array Enter 2 2" xfId="7192" xr:uid="{00000000-0005-0000-0000-0000181C0000}"/>
    <cellStyle name="Array Enter 2 3" xfId="7193" xr:uid="{00000000-0005-0000-0000-0000191C0000}"/>
    <cellStyle name="Array Enter 2_BP - Raízen Combustíveis" xfId="7194" xr:uid="{00000000-0005-0000-0000-00001A1C0000}"/>
    <cellStyle name="Array Enter 3" xfId="7195" xr:uid="{00000000-0005-0000-0000-00001B1C0000}"/>
    <cellStyle name="Array Enter 4" xfId="7196" xr:uid="{00000000-0005-0000-0000-00001C1C0000}"/>
    <cellStyle name="Array Enter_BP - Raízen Combustíveis" xfId="7197" xr:uid="{00000000-0005-0000-0000-00001D1C0000}"/>
    <cellStyle name="Array_3-Balanço" xfId="7198" xr:uid="{00000000-0005-0000-0000-00001E1C0000}"/>
    <cellStyle name="Bad 10" xfId="7199" xr:uid="{00000000-0005-0000-0000-00001F1C0000}"/>
    <cellStyle name="Bad 11" xfId="7200" xr:uid="{00000000-0005-0000-0000-0000201C0000}"/>
    <cellStyle name="Bad 12" xfId="7201" xr:uid="{00000000-0005-0000-0000-0000211C0000}"/>
    <cellStyle name="Bad 13" xfId="7202" xr:uid="{00000000-0005-0000-0000-0000221C0000}"/>
    <cellStyle name="Bad 14" xfId="7203" xr:uid="{00000000-0005-0000-0000-0000231C0000}"/>
    <cellStyle name="Bad 15" xfId="7204" xr:uid="{00000000-0005-0000-0000-0000241C0000}"/>
    <cellStyle name="Bad 16" xfId="7205" xr:uid="{00000000-0005-0000-0000-0000251C0000}"/>
    <cellStyle name="Bad 17" xfId="7206" xr:uid="{00000000-0005-0000-0000-0000261C0000}"/>
    <cellStyle name="Bad 18" xfId="7207" xr:uid="{00000000-0005-0000-0000-0000271C0000}"/>
    <cellStyle name="Bad 19" xfId="7208" xr:uid="{00000000-0005-0000-0000-0000281C0000}"/>
    <cellStyle name="Bad 2" xfId="7209" xr:uid="{00000000-0005-0000-0000-0000291C0000}"/>
    <cellStyle name="Bad 2 10" xfId="7210" xr:uid="{00000000-0005-0000-0000-00002A1C0000}"/>
    <cellStyle name="Bad 2 2" xfId="7211" xr:uid="{00000000-0005-0000-0000-00002B1C0000}"/>
    <cellStyle name="Bad 2 2 2" xfId="7212" xr:uid="{00000000-0005-0000-0000-00002C1C0000}"/>
    <cellStyle name="Bad 2 2 3" xfId="7213" xr:uid="{00000000-0005-0000-0000-00002D1C0000}"/>
    <cellStyle name="Bad 2 2_IR Diferido" xfId="7214" xr:uid="{00000000-0005-0000-0000-00002E1C0000}"/>
    <cellStyle name="Bad 2 3" xfId="7215" xr:uid="{00000000-0005-0000-0000-00002F1C0000}"/>
    <cellStyle name="Bad 2 4" xfId="7216" xr:uid="{00000000-0005-0000-0000-0000301C0000}"/>
    <cellStyle name="Bad 2 5" xfId="7217" xr:uid="{00000000-0005-0000-0000-0000311C0000}"/>
    <cellStyle name="Bad 2 6" xfId="7218" xr:uid="{00000000-0005-0000-0000-0000321C0000}"/>
    <cellStyle name="Bad 2 7" xfId="7219" xr:uid="{00000000-0005-0000-0000-0000331C0000}"/>
    <cellStyle name="Bad 2 8" xfId="7220" xr:uid="{00000000-0005-0000-0000-0000341C0000}"/>
    <cellStyle name="Bad 2 8 2" xfId="7221" xr:uid="{00000000-0005-0000-0000-0000351C0000}"/>
    <cellStyle name="Bad 2 8_BP - Raízen Combustíveis" xfId="7222" xr:uid="{00000000-0005-0000-0000-0000361C0000}"/>
    <cellStyle name="Bad 2 9" xfId="7223" xr:uid="{00000000-0005-0000-0000-0000371C0000}"/>
    <cellStyle name="Bad 2_13-Endividamento" xfId="7224" xr:uid="{00000000-0005-0000-0000-0000381C0000}"/>
    <cellStyle name="Bad 20" xfId="7225" xr:uid="{00000000-0005-0000-0000-0000391C0000}"/>
    <cellStyle name="Bad 20 2" xfId="7226" xr:uid="{00000000-0005-0000-0000-00003A1C0000}"/>
    <cellStyle name="Bad 20_BP - Raízen Combustíveis" xfId="7227" xr:uid="{00000000-0005-0000-0000-00003B1C0000}"/>
    <cellStyle name="Bad 21" xfId="7228" xr:uid="{00000000-0005-0000-0000-00003C1C0000}"/>
    <cellStyle name="Bad 21 2" xfId="7229" xr:uid="{00000000-0005-0000-0000-00003D1C0000}"/>
    <cellStyle name="Bad 22" xfId="7230" xr:uid="{00000000-0005-0000-0000-00003E1C0000}"/>
    <cellStyle name="Bad 22 2" xfId="7231" xr:uid="{00000000-0005-0000-0000-00003F1C0000}"/>
    <cellStyle name="Bad 23" xfId="7232" xr:uid="{00000000-0005-0000-0000-0000401C0000}"/>
    <cellStyle name="Bad 23 2" xfId="7233" xr:uid="{00000000-0005-0000-0000-0000411C0000}"/>
    <cellStyle name="Bad 24" xfId="7234" xr:uid="{00000000-0005-0000-0000-0000421C0000}"/>
    <cellStyle name="Bad 24 2" xfId="7235" xr:uid="{00000000-0005-0000-0000-0000431C0000}"/>
    <cellStyle name="Bad 25" xfId="7236" xr:uid="{00000000-0005-0000-0000-0000441C0000}"/>
    <cellStyle name="Bad 26" xfId="7237" xr:uid="{00000000-0005-0000-0000-0000451C0000}"/>
    <cellStyle name="Bad 27" xfId="7238" xr:uid="{00000000-0005-0000-0000-0000461C0000}"/>
    <cellStyle name="Bad 28" xfId="7239" xr:uid="{00000000-0005-0000-0000-0000471C0000}"/>
    <cellStyle name="Bad 29" xfId="7240" xr:uid="{00000000-0005-0000-0000-0000481C0000}"/>
    <cellStyle name="Bad 3" xfId="7241" xr:uid="{00000000-0005-0000-0000-0000491C0000}"/>
    <cellStyle name="Bad 3 2" xfId="7242" xr:uid="{00000000-0005-0000-0000-00004A1C0000}"/>
    <cellStyle name="Bad 3 3" xfId="7243" xr:uid="{00000000-0005-0000-0000-00004B1C0000}"/>
    <cellStyle name="Bad 3 4" xfId="7244" xr:uid="{00000000-0005-0000-0000-00004C1C0000}"/>
    <cellStyle name="Bad 3 5" xfId="7245" xr:uid="{00000000-0005-0000-0000-00004D1C0000}"/>
    <cellStyle name="Bad 3 6" xfId="7246" xr:uid="{00000000-0005-0000-0000-00004E1C0000}"/>
    <cellStyle name="Bad 3 7" xfId="7247" xr:uid="{00000000-0005-0000-0000-00004F1C0000}"/>
    <cellStyle name="Bad 3_BP - Raízen Combustíveis" xfId="7248" xr:uid="{00000000-0005-0000-0000-0000501C0000}"/>
    <cellStyle name="Bad 30" xfId="7249" xr:uid="{00000000-0005-0000-0000-0000511C0000}"/>
    <cellStyle name="Bad 31" xfId="7250" xr:uid="{00000000-0005-0000-0000-0000521C0000}"/>
    <cellStyle name="Bad 32" xfId="7251" xr:uid="{00000000-0005-0000-0000-0000531C0000}"/>
    <cellStyle name="Bad 33" xfId="7252" xr:uid="{00000000-0005-0000-0000-0000541C0000}"/>
    <cellStyle name="Bad 34" xfId="7253" xr:uid="{00000000-0005-0000-0000-0000551C0000}"/>
    <cellStyle name="Bad 35" xfId="7254" xr:uid="{00000000-0005-0000-0000-0000561C0000}"/>
    <cellStyle name="Bad 36" xfId="7255" xr:uid="{00000000-0005-0000-0000-0000571C0000}"/>
    <cellStyle name="Bad 37" xfId="7256" xr:uid="{00000000-0005-0000-0000-0000581C0000}"/>
    <cellStyle name="Bad 38" xfId="7257" xr:uid="{00000000-0005-0000-0000-0000591C0000}"/>
    <cellStyle name="Bad 39" xfId="7258" xr:uid="{00000000-0005-0000-0000-00005A1C0000}"/>
    <cellStyle name="Bad 4" xfId="7259" xr:uid="{00000000-0005-0000-0000-00005B1C0000}"/>
    <cellStyle name="Bad 4 2" xfId="7260" xr:uid="{00000000-0005-0000-0000-00005C1C0000}"/>
    <cellStyle name="Bad 4_DFC Gerencial" xfId="7261" xr:uid="{00000000-0005-0000-0000-00005D1C0000}"/>
    <cellStyle name="Bad 40" xfId="7262" xr:uid="{00000000-0005-0000-0000-00005E1C0000}"/>
    <cellStyle name="Bad 41" xfId="7263" xr:uid="{00000000-0005-0000-0000-00005F1C0000}"/>
    <cellStyle name="Bad 42" xfId="7264" xr:uid="{00000000-0005-0000-0000-0000601C0000}"/>
    <cellStyle name="Bad 43" xfId="7265" xr:uid="{00000000-0005-0000-0000-0000611C0000}"/>
    <cellStyle name="Bad 44" xfId="7266" xr:uid="{00000000-0005-0000-0000-0000621C0000}"/>
    <cellStyle name="Bad 45" xfId="7267" xr:uid="{00000000-0005-0000-0000-0000631C0000}"/>
    <cellStyle name="Bad 46" xfId="7268" xr:uid="{00000000-0005-0000-0000-0000641C0000}"/>
    <cellStyle name="Bad 47" xfId="7269" xr:uid="{00000000-0005-0000-0000-0000651C0000}"/>
    <cellStyle name="Bad 48" xfId="7270" xr:uid="{00000000-0005-0000-0000-0000661C0000}"/>
    <cellStyle name="Bad 49" xfId="7271" xr:uid="{00000000-0005-0000-0000-0000671C0000}"/>
    <cellStyle name="Bad 5" xfId="7272" xr:uid="{00000000-0005-0000-0000-0000681C0000}"/>
    <cellStyle name="Bad 50" xfId="7273" xr:uid="{00000000-0005-0000-0000-0000691C0000}"/>
    <cellStyle name="Bad 51" xfId="7274" xr:uid="{00000000-0005-0000-0000-00006A1C0000}"/>
    <cellStyle name="Bad 52" xfId="7275" xr:uid="{00000000-0005-0000-0000-00006B1C0000}"/>
    <cellStyle name="Bad 53" xfId="7276" xr:uid="{00000000-0005-0000-0000-00006C1C0000}"/>
    <cellStyle name="Bad 54" xfId="7277" xr:uid="{00000000-0005-0000-0000-00006D1C0000}"/>
    <cellStyle name="Bad 55" xfId="7278" xr:uid="{00000000-0005-0000-0000-00006E1C0000}"/>
    <cellStyle name="Bad 56" xfId="7279" xr:uid="{00000000-0005-0000-0000-00006F1C0000}"/>
    <cellStyle name="Bad 57" xfId="7280" xr:uid="{00000000-0005-0000-0000-0000701C0000}"/>
    <cellStyle name="Bad 58" xfId="7281" xr:uid="{00000000-0005-0000-0000-0000711C0000}"/>
    <cellStyle name="Bad 59" xfId="7282" xr:uid="{00000000-0005-0000-0000-0000721C0000}"/>
    <cellStyle name="Bad 6" xfId="7283" xr:uid="{00000000-0005-0000-0000-0000731C0000}"/>
    <cellStyle name="Bad 60" xfId="7284" xr:uid="{00000000-0005-0000-0000-0000741C0000}"/>
    <cellStyle name="Bad 61" xfId="7285" xr:uid="{00000000-0005-0000-0000-0000751C0000}"/>
    <cellStyle name="Bad 62" xfId="7286" xr:uid="{00000000-0005-0000-0000-0000761C0000}"/>
    <cellStyle name="Bad 63" xfId="7287" xr:uid="{00000000-0005-0000-0000-0000771C0000}"/>
    <cellStyle name="Bad 64" xfId="7288" xr:uid="{00000000-0005-0000-0000-0000781C0000}"/>
    <cellStyle name="Bad 65" xfId="7289" xr:uid="{00000000-0005-0000-0000-0000791C0000}"/>
    <cellStyle name="Bad 66" xfId="7290" xr:uid="{00000000-0005-0000-0000-00007A1C0000}"/>
    <cellStyle name="Bad 67" xfId="7291" xr:uid="{00000000-0005-0000-0000-00007B1C0000}"/>
    <cellStyle name="Bad 68" xfId="7292" xr:uid="{00000000-0005-0000-0000-00007C1C0000}"/>
    <cellStyle name="Bad 69" xfId="7293" xr:uid="{00000000-0005-0000-0000-00007D1C0000}"/>
    <cellStyle name="Bad 7" xfId="7294" xr:uid="{00000000-0005-0000-0000-00007E1C0000}"/>
    <cellStyle name="Bad 70" xfId="7295" xr:uid="{00000000-0005-0000-0000-00007F1C0000}"/>
    <cellStyle name="Bad 71" xfId="7296" xr:uid="{00000000-0005-0000-0000-0000801C0000}"/>
    <cellStyle name="Bad 72" xfId="7297" xr:uid="{00000000-0005-0000-0000-0000811C0000}"/>
    <cellStyle name="Bad 73" xfId="7298" xr:uid="{00000000-0005-0000-0000-0000821C0000}"/>
    <cellStyle name="Bad 74" xfId="7299" xr:uid="{00000000-0005-0000-0000-0000831C0000}"/>
    <cellStyle name="Bad 75" xfId="7300" xr:uid="{00000000-0005-0000-0000-0000841C0000}"/>
    <cellStyle name="Bad 76" xfId="7301" xr:uid="{00000000-0005-0000-0000-0000851C0000}"/>
    <cellStyle name="Bad 77" xfId="7302" xr:uid="{00000000-0005-0000-0000-0000861C0000}"/>
    <cellStyle name="Bad 78" xfId="7303" xr:uid="{00000000-0005-0000-0000-0000871C0000}"/>
    <cellStyle name="Bad 79" xfId="7304" xr:uid="{00000000-0005-0000-0000-0000881C0000}"/>
    <cellStyle name="Bad 8" xfId="7305" xr:uid="{00000000-0005-0000-0000-0000891C0000}"/>
    <cellStyle name="Bad 80" xfId="7306" xr:uid="{00000000-0005-0000-0000-00008A1C0000}"/>
    <cellStyle name="Bad 81" xfId="7307" xr:uid="{00000000-0005-0000-0000-00008B1C0000}"/>
    <cellStyle name="Bad 82" xfId="7308" xr:uid="{00000000-0005-0000-0000-00008C1C0000}"/>
    <cellStyle name="Bad 83" xfId="7309" xr:uid="{00000000-0005-0000-0000-00008D1C0000}"/>
    <cellStyle name="Bad 84" xfId="7310" xr:uid="{00000000-0005-0000-0000-00008E1C0000}"/>
    <cellStyle name="Bad 85" xfId="7311" xr:uid="{00000000-0005-0000-0000-00008F1C0000}"/>
    <cellStyle name="Bad 86" xfId="7312" xr:uid="{00000000-0005-0000-0000-0000901C0000}"/>
    <cellStyle name="Bad 87" xfId="7313" xr:uid="{00000000-0005-0000-0000-0000911C0000}"/>
    <cellStyle name="Bad 88" xfId="7314" xr:uid="{00000000-0005-0000-0000-0000921C0000}"/>
    <cellStyle name="Bad 89" xfId="7315" xr:uid="{00000000-0005-0000-0000-0000931C0000}"/>
    <cellStyle name="Bad 9" xfId="7316" xr:uid="{00000000-0005-0000-0000-0000941C0000}"/>
    <cellStyle name="Bad 90" xfId="7317" xr:uid="{00000000-0005-0000-0000-0000951C0000}"/>
    <cellStyle name="Bad 91" xfId="7318" xr:uid="{00000000-0005-0000-0000-0000961C0000}"/>
    <cellStyle name="Bad 92" xfId="7319" xr:uid="{00000000-0005-0000-0000-0000971C0000}"/>
    <cellStyle name="Bad 93" xfId="7320" xr:uid="{00000000-0005-0000-0000-0000981C0000}"/>
    <cellStyle name="Barra" xfId="7321" xr:uid="{00000000-0005-0000-0000-0000991C0000}"/>
    <cellStyle name="BarraMês" xfId="7322" xr:uid="{00000000-0005-0000-0000-00009A1C0000}"/>
    <cellStyle name="base" xfId="7323" xr:uid="{00000000-0005-0000-0000-00009B1C0000}"/>
    <cellStyle name="Black" xfId="7324" xr:uid="{00000000-0005-0000-0000-00009C1C0000}"/>
    <cellStyle name="Black 2" xfId="7325" xr:uid="{00000000-0005-0000-0000-00009D1C0000}"/>
    <cellStyle name="Black 3" xfId="7326" xr:uid="{00000000-0005-0000-0000-00009E1C0000}"/>
    <cellStyle name="Black_BP - Raízen Combustíveis" xfId="7327" xr:uid="{00000000-0005-0000-0000-00009F1C0000}"/>
    <cellStyle name="Blue" xfId="7328" xr:uid="{00000000-0005-0000-0000-0000A01C0000}"/>
    <cellStyle name="Blue 2" xfId="7329" xr:uid="{00000000-0005-0000-0000-0000A11C0000}"/>
    <cellStyle name="Blue 3" xfId="7330" xr:uid="{00000000-0005-0000-0000-0000A21C0000}"/>
    <cellStyle name="Blue_BP - Raízen Combustíveis" xfId="7331" xr:uid="{00000000-0005-0000-0000-0000A31C0000}"/>
    <cellStyle name="Body" xfId="7332" xr:uid="{00000000-0005-0000-0000-0000A41C0000}"/>
    <cellStyle name="Body 2" xfId="7333" xr:uid="{00000000-0005-0000-0000-0000A51C0000}"/>
    <cellStyle name="Body 2 2" xfId="7334" xr:uid="{00000000-0005-0000-0000-0000A61C0000}"/>
    <cellStyle name="Body 2_BP - Raízen Combustíveis" xfId="7335" xr:uid="{00000000-0005-0000-0000-0000A71C0000}"/>
    <cellStyle name="Body 3" xfId="7336" xr:uid="{00000000-0005-0000-0000-0000A81C0000}"/>
    <cellStyle name="Body 3 2" xfId="7337" xr:uid="{00000000-0005-0000-0000-0000A91C0000}"/>
    <cellStyle name="Body 4" xfId="7338" xr:uid="{00000000-0005-0000-0000-0000AA1C0000}"/>
    <cellStyle name="Body 5" xfId="7339" xr:uid="{00000000-0005-0000-0000-0000AB1C0000}"/>
    <cellStyle name="Body_BP - Raízen Combustíveis" xfId="7340" xr:uid="{00000000-0005-0000-0000-0000AC1C0000}"/>
    <cellStyle name="BoIt - Estilo1" xfId="7341" xr:uid="{00000000-0005-0000-0000-0000AD1C0000}"/>
    <cellStyle name="Bold/Border" xfId="7342" xr:uid="{00000000-0005-0000-0000-0000AE1C0000}"/>
    <cellStyle name="Bold/Border 2" xfId="7343" xr:uid="{00000000-0005-0000-0000-0000AF1C0000}"/>
    <cellStyle name="Bold/Border 2 2" xfId="7344" xr:uid="{00000000-0005-0000-0000-0000B01C0000}"/>
    <cellStyle name="Bold/Border 2 2 2" xfId="7345" xr:uid="{00000000-0005-0000-0000-0000B11C0000}"/>
    <cellStyle name="Bold/Border 2 2 2 2" xfId="7346" xr:uid="{00000000-0005-0000-0000-0000B21C0000}"/>
    <cellStyle name="Bold/Border 2 2 2 3" xfId="7347" xr:uid="{00000000-0005-0000-0000-0000B31C0000}"/>
    <cellStyle name="Bold/Border 2 2 2 4" xfId="7348" xr:uid="{00000000-0005-0000-0000-0000B41C0000}"/>
    <cellStyle name="Bold/Border 2 2 3" xfId="7349" xr:uid="{00000000-0005-0000-0000-0000B51C0000}"/>
    <cellStyle name="Bold/Border 2 2 4" xfId="7350" xr:uid="{00000000-0005-0000-0000-0000B61C0000}"/>
    <cellStyle name="Bold/Border 2 2 5" xfId="7351" xr:uid="{00000000-0005-0000-0000-0000B71C0000}"/>
    <cellStyle name="Bold/Border 2 2_Display" xfId="7352" xr:uid="{00000000-0005-0000-0000-0000B81C0000}"/>
    <cellStyle name="Bold/Border 2 3" xfId="7353" xr:uid="{00000000-0005-0000-0000-0000B91C0000}"/>
    <cellStyle name="Bold/Border 2 4" xfId="7354" xr:uid="{00000000-0005-0000-0000-0000BA1C0000}"/>
    <cellStyle name="Bold/Border 2 5" xfId="7355" xr:uid="{00000000-0005-0000-0000-0000BB1C0000}"/>
    <cellStyle name="Bold/Border 2 6" xfId="7356" xr:uid="{00000000-0005-0000-0000-0000BC1C0000}"/>
    <cellStyle name="Bold/Border 2_BP - Raízen Combustíveis" xfId="7357" xr:uid="{00000000-0005-0000-0000-0000BD1C0000}"/>
    <cellStyle name="Bold/Border 3" xfId="7358" xr:uid="{00000000-0005-0000-0000-0000BE1C0000}"/>
    <cellStyle name="Bold/Border 3 2" xfId="7359" xr:uid="{00000000-0005-0000-0000-0000BF1C0000}"/>
    <cellStyle name="Bold/Border 3_BP - Raízen Combustíveis" xfId="7360" xr:uid="{00000000-0005-0000-0000-0000C01C0000}"/>
    <cellStyle name="Bold/Border 4" xfId="7361" xr:uid="{00000000-0005-0000-0000-0000C11C0000}"/>
    <cellStyle name="Bold/Border 4 2" xfId="7362" xr:uid="{00000000-0005-0000-0000-0000C21C0000}"/>
    <cellStyle name="Bold/Border 4_DFC por Negócio" xfId="7363" xr:uid="{00000000-0005-0000-0000-0000C31C0000}"/>
    <cellStyle name="Bold/Border 5" xfId="7364" xr:uid="{00000000-0005-0000-0000-0000C41C0000}"/>
    <cellStyle name="Bold/Border 6" xfId="7365" xr:uid="{00000000-0005-0000-0000-0000C51C0000}"/>
    <cellStyle name="Bold/Border_13-Endividamento" xfId="7366" xr:uid="{00000000-0005-0000-0000-0000C61C0000}"/>
    <cellStyle name="Bol-Data" xfId="7367" xr:uid="{00000000-0005-0000-0000-0000C71C0000}"/>
    <cellStyle name="Bol-Data 2" xfId="7368" xr:uid="{00000000-0005-0000-0000-0000C81C0000}"/>
    <cellStyle name="Bol-Data 3" xfId="7369" xr:uid="{00000000-0005-0000-0000-0000C91C0000}"/>
    <cellStyle name="Bol-Data_BP - Raízen Combustíveis" xfId="7370" xr:uid="{00000000-0005-0000-0000-0000CA1C0000}"/>
    <cellStyle name="bolet" xfId="7371" xr:uid="{00000000-0005-0000-0000-0000CB1C0000}"/>
    <cellStyle name="Boletim" xfId="7372" xr:uid="{00000000-0005-0000-0000-0000CC1C0000}"/>
    <cellStyle name="Bom 10" xfId="7373" xr:uid="{00000000-0005-0000-0000-0000CD1C0000}"/>
    <cellStyle name="Bom 10 2" xfId="7374" xr:uid="{00000000-0005-0000-0000-0000CE1C0000}"/>
    <cellStyle name="Bom 10 3" xfId="7375" xr:uid="{00000000-0005-0000-0000-0000CF1C0000}"/>
    <cellStyle name="Bom 11" xfId="7376" xr:uid="{00000000-0005-0000-0000-0000D01C0000}"/>
    <cellStyle name="Bom 11 2" xfId="7377" xr:uid="{00000000-0005-0000-0000-0000D11C0000}"/>
    <cellStyle name="Bom 11_Dep_Judiciais-Contingências" xfId="7378" xr:uid="{00000000-0005-0000-0000-0000D21C0000}"/>
    <cellStyle name="Bom 12" xfId="7379" xr:uid="{00000000-0005-0000-0000-0000D31C0000}"/>
    <cellStyle name="Bom 13" xfId="7380" xr:uid="{00000000-0005-0000-0000-0000D41C0000}"/>
    <cellStyle name="Bom 14" xfId="7381" xr:uid="{00000000-0005-0000-0000-0000D51C0000}"/>
    <cellStyle name="Bom 15" xfId="7382" xr:uid="{00000000-0005-0000-0000-0000D61C0000}"/>
    <cellStyle name="Bom 16" xfId="7383" xr:uid="{00000000-0005-0000-0000-0000D71C0000}"/>
    <cellStyle name="Bom 17" xfId="7384" xr:uid="{00000000-0005-0000-0000-0000D81C0000}"/>
    <cellStyle name="Bom 2" xfId="7385" xr:uid="{00000000-0005-0000-0000-0000D91C0000}"/>
    <cellStyle name="Bom 2 2" xfId="7386" xr:uid="{00000000-0005-0000-0000-0000DA1C0000}"/>
    <cellStyle name="Bom 2 2 2" xfId="7387" xr:uid="{00000000-0005-0000-0000-0000DB1C0000}"/>
    <cellStyle name="Bom 2 2 3" xfId="7388" xr:uid="{00000000-0005-0000-0000-0000DC1C0000}"/>
    <cellStyle name="Bom 2 2 4" xfId="7389" xr:uid="{00000000-0005-0000-0000-0000DD1C0000}"/>
    <cellStyle name="Bom 2 2_BP - Raízen Combustíveis" xfId="7390" xr:uid="{00000000-0005-0000-0000-0000DE1C0000}"/>
    <cellStyle name="Bom 2 3" xfId="7391" xr:uid="{00000000-0005-0000-0000-0000DF1C0000}"/>
    <cellStyle name="Bom 2 3 2" xfId="7392" xr:uid="{00000000-0005-0000-0000-0000E01C0000}"/>
    <cellStyle name="Bom 2 3 3" xfId="7393" xr:uid="{00000000-0005-0000-0000-0000E11C0000}"/>
    <cellStyle name="Bom 2 3 4" xfId="7394" xr:uid="{00000000-0005-0000-0000-0000E21C0000}"/>
    <cellStyle name="Bom 2 3_BP - Raízen Combustíveis" xfId="7395" xr:uid="{00000000-0005-0000-0000-0000E31C0000}"/>
    <cellStyle name="Bom 2 4" xfId="7396" xr:uid="{00000000-0005-0000-0000-0000E41C0000}"/>
    <cellStyle name="Bom 2 4 2" xfId="7397" xr:uid="{00000000-0005-0000-0000-0000E51C0000}"/>
    <cellStyle name="Bom 2 4 3" xfId="7398" xr:uid="{00000000-0005-0000-0000-0000E61C0000}"/>
    <cellStyle name="Bom 2 4 4" xfId="7399" xr:uid="{00000000-0005-0000-0000-0000E71C0000}"/>
    <cellStyle name="Bom 2 4_BP - Raízen Combustíveis" xfId="7400" xr:uid="{00000000-0005-0000-0000-0000E81C0000}"/>
    <cellStyle name="Bom 2 5" xfId="7401" xr:uid="{00000000-0005-0000-0000-0000E91C0000}"/>
    <cellStyle name="Bom 2 5 2" xfId="7402" xr:uid="{00000000-0005-0000-0000-0000EA1C0000}"/>
    <cellStyle name="Bom 2 5 3" xfId="7403" xr:uid="{00000000-0005-0000-0000-0000EB1C0000}"/>
    <cellStyle name="Bom 2 5_BP - Raízen Combustíveis" xfId="7404" xr:uid="{00000000-0005-0000-0000-0000EC1C0000}"/>
    <cellStyle name="Bom 2 6" xfId="7405" xr:uid="{00000000-0005-0000-0000-0000ED1C0000}"/>
    <cellStyle name="Bom 2 6 2" xfId="7406" xr:uid="{00000000-0005-0000-0000-0000EE1C0000}"/>
    <cellStyle name="Bom 2 6_BP - Raízen Combustíveis" xfId="7407" xr:uid="{00000000-0005-0000-0000-0000EF1C0000}"/>
    <cellStyle name="Bom 2 7" xfId="7408" xr:uid="{00000000-0005-0000-0000-0000F01C0000}"/>
    <cellStyle name="Bom 2 7 2" xfId="7409" xr:uid="{00000000-0005-0000-0000-0000F11C0000}"/>
    <cellStyle name="Bom 2 8" xfId="7410" xr:uid="{00000000-0005-0000-0000-0000F21C0000}"/>
    <cellStyle name="Bom 2 9" xfId="7411" xr:uid="{00000000-0005-0000-0000-0000F31C0000}"/>
    <cellStyle name="Bom 2_11_Combinação de neg. Zanin" xfId="7412" xr:uid="{00000000-0005-0000-0000-0000F41C0000}"/>
    <cellStyle name="Bom 3" xfId="7413" xr:uid="{00000000-0005-0000-0000-0000F51C0000}"/>
    <cellStyle name="Bom 3 2" xfId="7414" xr:uid="{00000000-0005-0000-0000-0000F61C0000}"/>
    <cellStyle name="Bom 3 2 2" xfId="7415" xr:uid="{00000000-0005-0000-0000-0000F71C0000}"/>
    <cellStyle name="Bom 3 2 3" xfId="7416" xr:uid="{00000000-0005-0000-0000-0000F81C0000}"/>
    <cellStyle name="Bom 3 2 4" xfId="7417" xr:uid="{00000000-0005-0000-0000-0000F91C0000}"/>
    <cellStyle name="Bom 3 2_BP - Raízen Combustíveis" xfId="7418" xr:uid="{00000000-0005-0000-0000-0000FA1C0000}"/>
    <cellStyle name="Bom 3 3" xfId="7419" xr:uid="{00000000-0005-0000-0000-0000FB1C0000}"/>
    <cellStyle name="Bom 3 3 2" xfId="7420" xr:uid="{00000000-0005-0000-0000-0000FC1C0000}"/>
    <cellStyle name="Bom 3 3_BP - Raízen Combustíveis" xfId="7421" xr:uid="{00000000-0005-0000-0000-0000FD1C0000}"/>
    <cellStyle name="Bom 3 4" xfId="7422" xr:uid="{00000000-0005-0000-0000-0000FE1C0000}"/>
    <cellStyle name="Bom 3 4 2" xfId="7423" xr:uid="{00000000-0005-0000-0000-0000FF1C0000}"/>
    <cellStyle name="Bom 3 5" xfId="7424" xr:uid="{00000000-0005-0000-0000-0000001D0000}"/>
    <cellStyle name="Bom 3 6" xfId="7425" xr:uid="{00000000-0005-0000-0000-0000011D0000}"/>
    <cellStyle name="Bom 3_13-Endividamento" xfId="7426" xr:uid="{00000000-0005-0000-0000-0000021D0000}"/>
    <cellStyle name="Bom 4" xfId="7427" xr:uid="{00000000-0005-0000-0000-0000031D0000}"/>
    <cellStyle name="Bom 4 2" xfId="7428" xr:uid="{00000000-0005-0000-0000-0000041D0000}"/>
    <cellStyle name="Bom 4 2 2" xfId="7429" xr:uid="{00000000-0005-0000-0000-0000051D0000}"/>
    <cellStyle name="Bom 4 2 3" xfId="7430" xr:uid="{00000000-0005-0000-0000-0000061D0000}"/>
    <cellStyle name="Bom 4 2 4" xfId="7431" xr:uid="{00000000-0005-0000-0000-0000071D0000}"/>
    <cellStyle name="Bom 4 2_BP - Raízen Combustíveis" xfId="7432" xr:uid="{00000000-0005-0000-0000-0000081D0000}"/>
    <cellStyle name="Bom 4 3" xfId="7433" xr:uid="{00000000-0005-0000-0000-0000091D0000}"/>
    <cellStyle name="Bom 4 3 2" xfId="7434" xr:uid="{00000000-0005-0000-0000-00000A1D0000}"/>
    <cellStyle name="Bom 4 3_BP - Raízen Combustíveis" xfId="7435" xr:uid="{00000000-0005-0000-0000-00000B1D0000}"/>
    <cellStyle name="Bom 4 4" xfId="7436" xr:uid="{00000000-0005-0000-0000-00000C1D0000}"/>
    <cellStyle name="Bom 4 4 2" xfId="7437" xr:uid="{00000000-0005-0000-0000-00000D1D0000}"/>
    <cellStyle name="Bom 4 5" xfId="7438" xr:uid="{00000000-0005-0000-0000-00000E1D0000}"/>
    <cellStyle name="Bom 4 6" xfId="7439" xr:uid="{00000000-0005-0000-0000-00000F1D0000}"/>
    <cellStyle name="Bom 4_13-Endividamento" xfId="7440" xr:uid="{00000000-0005-0000-0000-0000101D0000}"/>
    <cellStyle name="Bom 5" xfId="7441" xr:uid="{00000000-0005-0000-0000-0000111D0000}"/>
    <cellStyle name="Bom 5 2" xfId="7442" xr:uid="{00000000-0005-0000-0000-0000121D0000}"/>
    <cellStyle name="Bom 5 2 2" xfId="7443" xr:uid="{00000000-0005-0000-0000-0000131D0000}"/>
    <cellStyle name="Bom 5 2 3" xfId="7444" xr:uid="{00000000-0005-0000-0000-0000141D0000}"/>
    <cellStyle name="Bom 5 2 4" xfId="7445" xr:uid="{00000000-0005-0000-0000-0000151D0000}"/>
    <cellStyle name="Bom 5 2_BP - Raízen Combustíveis" xfId="7446" xr:uid="{00000000-0005-0000-0000-0000161D0000}"/>
    <cellStyle name="Bom 5 3" xfId="7447" xr:uid="{00000000-0005-0000-0000-0000171D0000}"/>
    <cellStyle name="Bom 5 3 2" xfId="7448" xr:uid="{00000000-0005-0000-0000-0000181D0000}"/>
    <cellStyle name="Bom 5 3_BP - Raízen Combustíveis" xfId="7449" xr:uid="{00000000-0005-0000-0000-0000191D0000}"/>
    <cellStyle name="Bom 5 4" xfId="7450" xr:uid="{00000000-0005-0000-0000-00001A1D0000}"/>
    <cellStyle name="Bom 5 4 2" xfId="7451" xr:uid="{00000000-0005-0000-0000-00001B1D0000}"/>
    <cellStyle name="Bom 5 5" xfId="7452" xr:uid="{00000000-0005-0000-0000-00001C1D0000}"/>
    <cellStyle name="Bom 5 6" xfId="7453" xr:uid="{00000000-0005-0000-0000-00001D1D0000}"/>
    <cellStyle name="Bom 5_13-Endividamento" xfId="7454" xr:uid="{00000000-0005-0000-0000-00001E1D0000}"/>
    <cellStyle name="Bom 6" xfId="7455" xr:uid="{00000000-0005-0000-0000-00001F1D0000}"/>
    <cellStyle name="Bom 6 2" xfId="7456" xr:uid="{00000000-0005-0000-0000-0000201D0000}"/>
    <cellStyle name="Bom 6 2 2" xfId="7457" xr:uid="{00000000-0005-0000-0000-0000211D0000}"/>
    <cellStyle name="Bom 6 2 3" xfId="7458" xr:uid="{00000000-0005-0000-0000-0000221D0000}"/>
    <cellStyle name="Bom 6 2 4" xfId="7459" xr:uid="{00000000-0005-0000-0000-0000231D0000}"/>
    <cellStyle name="Bom 6 2_BP - Raízen Combustíveis" xfId="7460" xr:uid="{00000000-0005-0000-0000-0000241D0000}"/>
    <cellStyle name="Bom 6 3" xfId="7461" xr:uid="{00000000-0005-0000-0000-0000251D0000}"/>
    <cellStyle name="Bom 6 3 2" xfId="7462" xr:uid="{00000000-0005-0000-0000-0000261D0000}"/>
    <cellStyle name="Bom 6 3_BP - Raízen Combustíveis" xfId="7463" xr:uid="{00000000-0005-0000-0000-0000271D0000}"/>
    <cellStyle name="Bom 6 4" xfId="7464" xr:uid="{00000000-0005-0000-0000-0000281D0000}"/>
    <cellStyle name="Bom 6 4 2" xfId="7465" xr:uid="{00000000-0005-0000-0000-0000291D0000}"/>
    <cellStyle name="Bom 6 5" xfId="7466" xr:uid="{00000000-0005-0000-0000-00002A1D0000}"/>
    <cellStyle name="Bom 6 6" xfId="7467" xr:uid="{00000000-0005-0000-0000-00002B1D0000}"/>
    <cellStyle name="Bom 6_13-Endividamento" xfId="7468" xr:uid="{00000000-0005-0000-0000-00002C1D0000}"/>
    <cellStyle name="Bom 7" xfId="7469" xr:uid="{00000000-0005-0000-0000-00002D1D0000}"/>
    <cellStyle name="Bom 7 2" xfId="7470" xr:uid="{00000000-0005-0000-0000-00002E1D0000}"/>
    <cellStyle name="Bom 7 2 2" xfId="7471" xr:uid="{00000000-0005-0000-0000-00002F1D0000}"/>
    <cellStyle name="Bom 7 2 3" xfId="7472" xr:uid="{00000000-0005-0000-0000-0000301D0000}"/>
    <cellStyle name="Bom 7 2 4" xfId="7473" xr:uid="{00000000-0005-0000-0000-0000311D0000}"/>
    <cellStyle name="Bom 7 2 5" xfId="7474" xr:uid="{00000000-0005-0000-0000-0000321D0000}"/>
    <cellStyle name="Bom 7 2 6" xfId="7475" xr:uid="{00000000-0005-0000-0000-0000331D0000}"/>
    <cellStyle name="Bom 7 2_BP - Raízen Combustíveis" xfId="7476" xr:uid="{00000000-0005-0000-0000-0000341D0000}"/>
    <cellStyle name="Bom 7 3" xfId="7477" xr:uid="{00000000-0005-0000-0000-0000351D0000}"/>
    <cellStyle name="Bom 7 3 2" xfId="7478" xr:uid="{00000000-0005-0000-0000-0000361D0000}"/>
    <cellStyle name="Bom 7 3_BP - Raízen Combustíveis" xfId="7479" xr:uid="{00000000-0005-0000-0000-0000371D0000}"/>
    <cellStyle name="Bom 7 4" xfId="7480" xr:uid="{00000000-0005-0000-0000-0000381D0000}"/>
    <cellStyle name="Bom 7 4 2" xfId="7481" xr:uid="{00000000-0005-0000-0000-0000391D0000}"/>
    <cellStyle name="Bom 7 5" xfId="7482" xr:uid="{00000000-0005-0000-0000-00003A1D0000}"/>
    <cellStyle name="Bom 7 6" xfId="7483" xr:uid="{00000000-0005-0000-0000-00003B1D0000}"/>
    <cellStyle name="Bom 7 7" xfId="7484" xr:uid="{00000000-0005-0000-0000-00003C1D0000}"/>
    <cellStyle name="Bom 7_13-Endividamento" xfId="7485" xr:uid="{00000000-0005-0000-0000-00003D1D0000}"/>
    <cellStyle name="Bom 8" xfId="7486" xr:uid="{00000000-0005-0000-0000-00003E1D0000}"/>
    <cellStyle name="Bom 8 2" xfId="7487" xr:uid="{00000000-0005-0000-0000-00003F1D0000}"/>
    <cellStyle name="Bom 8 3" xfId="7488" xr:uid="{00000000-0005-0000-0000-0000401D0000}"/>
    <cellStyle name="Bom 8 4" xfId="7489" xr:uid="{00000000-0005-0000-0000-0000411D0000}"/>
    <cellStyle name="Bom 8_BP - Raízen Combustíveis" xfId="7490" xr:uid="{00000000-0005-0000-0000-0000421D0000}"/>
    <cellStyle name="Bom 9" xfId="7491" xr:uid="{00000000-0005-0000-0000-0000431D0000}"/>
    <cellStyle name="Bom 9 2" xfId="7492" xr:uid="{00000000-0005-0000-0000-0000441D0000}"/>
    <cellStyle name="Bom 9 3" xfId="7493" xr:uid="{00000000-0005-0000-0000-0000451D0000}"/>
    <cellStyle name="Bom 9 4" xfId="7494" xr:uid="{00000000-0005-0000-0000-0000461D0000}"/>
    <cellStyle name="Bottom bold border" xfId="7495" xr:uid="{00000000-0005-0000-0000-0000471D0000}"/>
    <cellStyle name="Bottom bold border 2" xfId="7496" xr:uid="{00000000-0005-0000-0000-0000481D0000}"/>
    <cellStyle name="Bottom bold border 2 2" xfId="7497" xr:uid="{00000000-0005-0000-0000-0000491D0000}"/>
    <cellStyle name="Bottom bold border 2 2 2" xfId="7498" xr:uid="{00000000-0005-0000-0000-00004A1D0000}"/>
    <cellStyle name="Bottom bold border 2 2 3" xfId="7499" xr:uid="{00000000-0005-0000-0000-00004B1D0000}"/>
    <cellStyle name="Bottom bold border 2 2_Display" xfId="7500" xr:uid="{00000000-0005-0000-0000-00004C1D0000}"/>
    <cellStyle name="Bottom bold border 2 3" xfId="7501" xr:uid="{00000000-0005-0000-0000-00004D1D0000}"/>
    <cellStyle name="Bottom bold border 2 4" xfId="7502" xr:uid="{00000000-0005-0000-0000-00004E1D0000}"/>
    <cellStyle name="Bottom bold border 2_BP - Raízen Combustíveis" xfId="7503" xr:uid="{00000000-0005-0000-0000-00004F1D0000}"/>
    <cellStyle name="Bottom bold border 3" xfId="7504" xr:uid="{00000000-0005-0000-0000-0000501D0000}"/>
    <cellStyle name="Bottom bold border 4" xfId="7505" xr:uid="{00000000-0005-0000-0000-0000511D0000}"/>
    <cellStyle name="Bottom bold border_13-Endividamento" xfId="7506" xr:uid="{00000000-0005-0000-0000-0000521D0000}"/>
    <cellStyle name="Bottom Edge" xfId="7507" xr:uid="{00000000-0005-0000-0000-0000531D0000}"/>
    <cellStyle name="Bottom single border" xfId="7508" xr:uid="{00000000-0005-0000-0000-0000541D0000}"/>
    <cellStyle name="Bottom single border 2" xfId="7509" xr:uid="{00000000-0005-0000-0000-0000551D0000}"/>
    <cellStyle name="Bottom single border 2 2" xfId="7510" xr:uid="{00000000-0005-0000-0000-0000561D0000}"/>
    <cellStyle name="Bottom single border 2_BP - Raízen Combustíveis" xfId="7511" xr:uid="{00000000-0005-0000-0000-0000571D0000}"/>
    <cellStyle name="Bottom single border 3" xfId="7512" xr:uid="{00000000-0005-0000-0000-0000581D0000}"/>
    <cellStyle name="Bottom single border 4" xfId="7513" xr:uid="{00000000-0005-0000-0000-0000591D0000}"/>
    <cellStyle name="Bottom single border_13-Endividamento" xfId="7514" xr:uid="{00000000-0005-0000-0000-00005A1D0000}"/>
    <cellStyle name="Bullet" xfId="7515" xr:uid="{00000000-0005-0000-0000-00005B1D0000}"/>
    <cellStyle name="Bullet 2" xfId="7516" xr:uid="{00000000-0005-0000-0000-00005C1D0000}"/>
    <cellStyle name="Bullet 2 2" xfId="7517" xr:uid="{00000000-0005-0000-0000-00005D1D0000}"/>
    <cellStyle name="Bullet 2 2 2" xfId="7518" xr:uid="{00000000-0005-0000-0000-00005E1D0000}"/>
    <cellStyle name="Bullet 2 2 2 2" xfId="7519" xr:uid="{00000000-0005-0000-0000-00005F1D0000}"/>
    <cellStyle name="Bullet 2 2 2 3" xfId="7520" xr:uid="{00000000-0005-0000-0000-0000601D0000}"/>
    <cellStyle name="Bullet 2 2 2 4" xfId="7521" xr:uid="{00000000-0005-0000-0000-0000611D0000}"/>
    <cellStyle name="Bullet 2 2 3" xfId="7522" xr:uid="{00000000-0005-0000-0000-0000621D0000}"/>
    <cellStyle name="Bullet 2 2 4" xfId="7523" xr:uid="{00000000-0005-0000-0000-0000631D0000}"/>
    <cellStyle name="Bullet 2 2 5" xfId="7524" xr:uid="{00000000-0005-0000-0000-0000641D0000}"/>
    <cellStyle name="Bullet 2 2_Display" xfId="7525" xr:uid="{00000000-0005-0000-0000-0000651D0000}"/>
    <cellStyle name="Bullet 2 3" xfId="7526" xr:uid="{00000000-0005-0000-0000-0000661D0000}"/>
    <cellStyle name="Bullet 2 4" xfId="7527" xr:uid="{00000000-0005-0000-0000-0000671D0000}"/>
    <cellStyle name="Bullet 2 5" xfId="7528" xr:uid="{00000000-0005-0000-0000-0000681D0000}"/>
    <cellStyle name="Bullet 2_BP - Raízen Combustíveis" xfId="7529" xr:uid="{00000000-0005-0000-0000-0000691D0000}"/>
    <cellStyle name="Bullet 3" xfId="7530" xr:uid="{00000000-0005-0000-0000-00006A1D0000}"/>
    <cellStyle name="Bullet 4" xfId="7531" xr:uid="{00000000-0005-0000-0000-00006B1D0000}"/>
    <cellStyle name="Bullet 5" xfId="7532" xr:uid="{00000000-0005-0000-0000-00006C1D0000}"/>
    <cellStyle name="Bullet 6" xfId="7533" xr:uid="{00000000-0005-0000-0000-00006D1D0000}"/>
    <cellStyle name="Bullet_13-Endividamento" xfId="7534" xr:uid="{00000000-0005-0000-0000-00006E1D0000}"/>
    <cellStyle name="Cabeca" xfId="7535" xr:uid="{00000000-0005-0000-0000-00006F1D0000}"/>
    <cellStyle name="CABEÇALHO" xfId="7536" xr:uid="{00000000-0005-0000-0000-0000701D0000}"/>
    <cellStyle name="Cabeçalho 1" xfId="7537" xr:uid="{00000000-0005-0000-0000-0000711D0000}"/>
    <cellStyle name="Cabeçalho 2" xfId="7538" xr:uid="{00000000-0005-0000-0000-0000721D0000}"/>
    <cellStyle name="Cabeçalho 3" xfId="7539" xr:uid="{00000000-0005-0000-0000-0000731D0000}"/>
    <cellStyle name="Cabeçalho 4" xfId="7540" xr:uid="{00000000-0005-0000-0000-0000741D0000}"/>
    <cellStyle name="CABEÇALHO_Dep_Judiciais-Contingências" xfId="7541" xr:uid="{00000000-0005-0000-0000-0000751D0000}"/>
    <cellStyle name="CABEÇALHO2" xfId="7542" xr:uid="{00000000-0005-0000-0000-0000761D0000}"/>
    <cellStyle name="Calc Currency (0)" xfId="7543" xr:uid="{00000000-0005-0000-0000-0000771D0000}"/>
    <cellStyle name="Calc Currency (0) 2" xfId="7544" xr:uid="{00000000-0005-0000-0000-0000781D0000}"/>
    <cellStyle name="Calc Currency (0)_Dep_Judiciais-Contingências" xfId="7545" xr:uid="{00000000-0005-0000-0000-0000791D0000}"/>
    <cellStyle name="Calc Percent (0)" xfId="7546" xr:uid="{00000000-0005-0000-0000-00007A1D0000}"/>
    <cellStyle name="Calc Percent (0) 2" xfId="7547" xr:uid="{00000000-0005-0000-0000-00007B1D0000}"/>
    <cellStyle name="Calc Percent (0)_Dep_Judiciais-Contingências" xfId="7548" xr:uid="{00000000-0005-0000-0000-00007C1D0000}"/>
    <cellStyle name="Calc Percent (1)" xfId="7549" xr:uid="{00000000-0005-0000-0000-00007D1D0000}"/>
    <cellStyle name="Calc Percent (1) 2" xfId="7550" xr:uid="{00000000-0005-0000-0000-00007E1D0000}"/>
    <cellStyle name="Calc Percent (1)_Dep_Judiciais-Contingências" xfId="7551" xr:uid="{00000000-0005-0000-0000-00007F1D0000}"/>
    <cellStyle name="Calculado" xfId="7552" xr:uid="{00000000-0005-0000-0000-0000801D0000}"/>
    <cellStyle name="Calculation 10" xfId="7553" xr:uid="{00000000-0005-0000-0000-0000811D0000}"/>
    <cellStyle name="Calculation 10 2" xfId="7554" xr:uid="{00000000-0005-0000-0000-0000821D0000}"/>
    <cellStyle name="Calculation 10 3" xfId="7555" xr:uid="{00000000-0005-0000-0000-0000831D0000}"/>
    <cellStyle name="Calculation 10 4" xfId="7556" xr:uid="{00000000-0005-0000-0000-0000841D0000}"/>
    <cellStyle name="Calculation 10 5" xfId="7557" xr:uid="{00000000-0005-0000-0000-0000851D0000}"/>
    <cellStyle name="Calculation 10_BP - Raízen Combustíveis" xfId="7558" xr:uid="{00000000-0005-0000-0000-0000861D0000}"/>
    <cellStyle name="Calculation 11" xfId="7559" xr:uid="{00000000-0005-0000-0000-0000871D0000}"/>
    <cellStyle name="Calculation 11 2" xfId="7560" xr:uid="{00000000-0005-0000-0000-0000881D0000}"/>
    <cellStyle name="Calculation 11 3" xfId="7561" xr:uid="{00000000-0005-0000-0000-0000891D0000}"/>
    <cellStyle name="Calculation 11 4" xfId="7562" xr:uid="{00000000-0005-0000-0000-00008A1D0000}"/>
    <cellStyle name="Calculation 11 5" xfId="7563" xr:uid="{00000000-0005-0000-0000-00008B1D0000}"/>
    <cellStyle name="Calculation 11_BP - Raízen Combustíveis" xfId="7564" xr:uid="{00000000-0005-0000-0000-00008C1D0000}"/>
    <cellStyle name="Calculation 12" xfId="7565" xr:uid="{00000000-0005-0000-0000-00008D1D0000}"/>
    <cellStyle name="Calculation 12 2" xfId="7566" xr:uid="{00000000-0005-0000-0000-00008E1D0000}"/>
    <cellStyle name="Calculation 12 3" xfId="7567" xr:uid="{00000000-0005-0000-0000-00008F1D0000}"/>
    <cellStyle name="Calculation 12 4" xfId="7568" xr:uid="{00000000-0005-0000-0000-0000901D0000}"/>
    <cellStyle name="Calculation 12 5" xfId="7569" xr:uid="{00000000-0005-0000-0000-0000911D0000}"/>
    <cellStyle name="Calculation 12_BP - Raízen Combustíveis" xfId="7570" xr:uid="{00000000-0005-0000-0000-0000921D0000}"/>
    <cellStyle name="Calculation 13" xfId="7571" xr:uid="{00000000-0005-0000-0000-0000931D0000}"/>
    <cellStyle name="Calculation 13 2" xfId="7572" xr:uid="{00000000-0005-0000-0000-0000941D0000}"/>
    <cellStyle name="Calculation 13_BP - Raízen Combustíveis" xfId="7573" xr:uid="{00000000-0005-0000-0000-0000951D0000}"/>
    <cellStyle name="Calculation 14" xfId="7574" xr:uid="{00000000-0005-0000-0000-0000961D0000}"/>
    <cellStyle name="Calculation 14 2" xfId="7575" xr:uid="{00000000-0005-0000-0000-0000971D0000}"/>
    <cellStyle name="Calculation 14_BP - Raízen Combustíveis" xfId="7576" xr:uid="{00000000-0005-0000-0000-0000981D0000}"/>
    <cellStyle name="Calculation 15" xfId="7577" xr:uid="{00000000-0005-0000-0000-0000991D0000}"/>
    <cellStyle name="Calculation 15 2" xfId="7578" xr:uid="{00000000-0005-0000-0000-00009A1D0000}"/>
    <cellStyle name="Calculation 15_BP - Raízen Combustíveis" xfId="7579" xr:uid="{00000000-0005-0000-0000-00009B1D0000}"/>
    <cellStyle name="Calculation 16" xfId="7580" xr:uid="{00000000-0005-0000-0000-00009C1D0000}"/>
    <cellStyle name="Calculation 16 2" xfId="7581" xr:uid="{00000000-0005-0000-0000-00009D1D0000}"/>
    <cellStyle name="Calculation 16_BP - Raízen Combustíveis" xfId="7582" xr:uid="{00000000-0005-0000-0000-00009E1D0000}"/>
    <cellStyle name="Calculation 17" xfId="7583" xr:uid="{00000000-0005-0000-0000-00009F1D0000}"/>
    <cellStyle name="Calculation 17 2" xfId="7584" xr:uid="{00000000-0005-0000-0000-0000A01D0000}"/>
    <cellStyle name="Calculation 17_BP - Raízen Combustíveis" xfId="7585" xr:uid="{00000000-0005-0000-0000-0000A11D0000}"/>
    <cellStyle name="Calculation 18" xfId="7586" xr:uid="{00000000-0005-0000-0000-0000A21D0000}"/>
    <cellStyle name="Calculation 18 2" xfId="7587" xr:uid="{00000000-0005-0000-0000-0000A31D0000}"/>
    <cellStyle name="Calculation 18_BP - Raízen Combustíveis" xfId="7588" xr:uid="{00000000-0005-0000-0000-0000A41D0000}"/>
    <cellStyle name="Calculation 19" xfId="7589" xr:uid="{00000000-0005-0000-0000-0000A51D0000}"/>
    <cellStyle name="Calculation 19 2" xfId="7590" xr:uid="{00000000-0005-0000-0000-0000A61D0000}"/>
    <cellStyle name="Calculation 19_BP - Raízen Combustíveis" xfId="7591" xr:uid="{00000000-0005-0000-0000-0000A71D0000}"/>
    <cellStyle name="Calculation 2" xfId="7592" xr:uid="{00000000-0005-0000-0000-0000A81D0000}"/>
    <cellStyle name="Calculation 2 10" xfId="7593" xr:uid="{00000000-0005-0000-0000-0000A91D0000}"/>
    <cellStyle name="Calculation 2 11" xfId="7594" xr:uid="{00000000-0005-0000-0000-0000AA1D0000}"/>
    <cellStyle name="Calculation 2 12" xfId="7595" xr:uid="{00000000-0005-0000-0000-0000AB1D0000}"/>
    <cellStyle name="Calculation 2 13" xfId="7596" xr:uid="{00000000-0005-0000-0000-0000AC1D0000}"/>
    <cellStyle name="Calculation 2 2" xfId="7597" xr:uid="{00000000-0005-0000-0000-0000AD1D0000}"/>
    <cellStyle name="Calculation 2 2 2" xfId="7598" xr:uid="{00000000-0005-0000-0000-0000AE1D0000}"/>
    <cellStyle name="Calculation 2 2 3" xfId="7599" xr:uid="{00000000-0005-0000-0000-0000AF1D0000}"/>
    <cellStyle name="Calculation 2 2 4" xfId="7600" xr:uid="{00000000-0005-0000-0000-0000B01D0000}"/>
    <cellStyle name="Calculation 2 2 5" xfId="7601" xr:uid="{00000000-0005-0000-0000-0000B11D0000}"/>
    <cellStyle name="Calculation 2 2_BP - Raízen Combustíveis" xfId="7602" xr:uid="{00000000-0005-0000-0000-0000B21D0000}"/>
    <cellStyle name="Calculation 2 3" xfId="7603" xr:uid="{00000000-0005-0000-0000-0000B31D0000}"/>
    <cellStyle name="Calculation 2 3 2" xfId="7604" xr:uid="{00000000-0005-0000-0000-0000B41D0000}"/>
    <cellStyle name="Calculation 2 3_BP - Raízen Combustíveis" xfId="7605" xr:uid="{00000000-0005-0000-0000-0000B51D0000}"/>
    <cellStyle name="Calculation 2 4" xfId="7606" xr:uid="{00000000-0005-0000-0000-0000B61D0000}"/>
    <cellStyle name="Calculation 2 4 2" xfId="7607" xr:uid="{00000000-0005-0000-0000-0000B71D0000}"/>
    <cellStyle name="Calculation 2 4_BP - Raízen Combustíveis" xfId="7608" xr:uid="{00000000-0005-0000-0000-0000B81D0000}"/>
    <cellStyle name="Calculation 2 5" xfId="7609" xr:uid="{00000000-0005-0000-0000-0000B91D0000}"/>
    <cellStyle name="Calculation 2 5 2" xfId="7610" xr:uid="{00000000-0005-0000-0000-0000BA1D0000}"/>
    <cellStyle name="Calculation 2 5_BP - Raízen Combustíveis" xfId="7611" xr:uid="{00000000-0005-0000-0000-0000BB1D0000}"/>
    <cellStyle name="Calculation 2 6" xfId="7612" xr:uid="{00000000-0005-0000-0000-0000BC1D0000}"/>
    <cellStyle name="Calculation 2 6 2" xfId="7613" xr:uid="{00000000-0005-0000-0000-0000BD1D0000}"/>
    <cellStyle name="Calculation 2 6_BP - Raízen Combustíveis" xfId="7614" xr:uid="{00000000-0005-0000-0000-0000BE1D0000}"/>
    <cellStyle name="Calculation 2 7" xfId="7615" xr:uid="{00000000-0005-0000-0000-0000BF1D0000}"/>
    <cellStyle name="Calculation 2 7 2" xfId="7616" xr:uid="{00000000-0005-0000-0000-0000C01D0000}"/>
    <cellStyle name="Calculation 2 7_BP - Raízen Combustíveis" xfId="7617" xr:uid="{00000000-0005-0000-0000-0000C11D0000}"/>
    <cellStyle name="Calculation 2 8" xfId="7618" xr:uid="{00000000-0005-0000-0000-0000C21D0000}"/>
    <cellStyle name="Calculation 2 8 2" xfId="7619" xr:uid="{00000000-0005-0000-0000-0000C31D0000}"/>
    <cellStyle name="Calculation 2 8_BP - Raízen Combustíveis" xfId="7620" xr:uid="{00000000-0005-0000-0000-0000C41D0000}"/>
    <cellStyle name="Calculation 2 9" xfId="7621" xr:uid="{00000000-0005-0000-0000-0000C51D0000}"/>
    <cellStyle name="Calculation 2_13-Endividamento" xfId="7622" xr:uid="{00000000-0005-0000-0000-0000C61D0000}"/>
    <cellStyle name="Calculation 20" xfId="7623" xr:uid="{00000000-0005-0000-0000-0000C71D0000}"/>
    <cellStyle name="Calculation 20 2" xfId="7624" xr:uid="{00000000-0005-0000-0000-0000C81D0000}"/>
    <cellStyle name="Calculation 20_BP - Raízen Combustíveis" xfId="7625" xr:uid="{00000000-0005-0000-0000-0000C91D0000}"/>
    <cellStyle name="Calculation 21" xfId="7626" xr:uid="{00000000-0005-0000-0000-0000CA1D0000}"/>
    <cellStyle name="Calculation 21 2" xfId="7627" xr:uid="{00000000-0005-0000-0000-0000CB1D0000}"/>
    <cellStyle name="Calculation 21_BP - Raízen Combustíveis" xfId="7628" xr:uid="{00000000-0005-0000-0000-0000CC1D0000}"/>
    <cellStyle name="Calculation 22" xfId="7629" xr:uid="{00000000-0005-0000-0000-0000CD1D0000}"/>
    <cellStyle name="Calculation 22 2" xfId="7630" xr:uid="{00000000-0005-0000-0000-0000CE1D0000}"/>
    <cellStyle name="Calculation 22_BP - Raízen Combustíveis" xfId="7631" xr:uid="{00000000-0005-0000-0000-0000CF1D0000}"/>
    <cellStyle name="Calculation 23" xfId="7632" xr:uid="{00000000-0005-0000-0000-0000D01D0000}"/>
    <cellStyle name="Calculation 23 2" xfId="7633" xr:uid="{00000000-0005-0000-0000-0000D11D0000}"/>
    <cellStyle name="Calculation 24" xfId="7634" xr:uid="{00000000-0005-0000-0000-0000D21D0000}"/>
    <cellStyle name="Calculation 24 2" xfId="7635" xr:uid="{00000000-0005-0000-0000-0000D31D0000}"/>
    <cellStyle name="Calculation 25" xfId="7636" xr:uid="{00000000-0005-0000-0000-0000D41D0000}"/>
    <cellStyle name="Calculation 26" xfId="7637" xr:uid="{00000000-0005-0000-0000-0000D51D0000}"/>
    <cellStyle name="Calculation 27" xfId="7638" xr:uid="{00000000-0005-0000-0000-0000D61D0000}"/>
    <cellStyle name="Calculation 28" xfId="7639" xr:uid="{00000000-0005-0000-0000-0000D71D0000}"/>
    <cellStyle name="Calculation 29" xfId="7640" xr:uid="{00000000-0005-0000-0000-0000D81D0000}"/>
    <cellStyle name="Calculation 3" xfId="7641" xr:uid="{00000000-0005-0000-0000-0000D91D0000}"/>
    <cellStyle name="Calculation 3 10" xfId="7642" xr:uid="{00000000-0005-0000-0000-0000DA1D0000}"/>
    <cellStyle name="Calculation 3 2" xfId="7643" xr:uid="{00000000-0005-0000-0000-0000DB1D0000}"/>
    <cellStyle name="Calculation 3 2 2" xfId="7644" xr:uid="{00000000-0005-0000-0000-0000DC1D0000}"/>
    <cellStyle name="Calculation 3 2_BP - Raízen Combustíveis" xfId="7645" xr:uid="{00000000-0005-0000-0000-0000DD1D0000}"/>
    <cellStyle name="Calculation 3 3" xfId="7646" xr:uid="{00000000-0005-0000-0000-0000DE1D0000}"/>
    <cellStyle name="Calculation 3 3 2" xfId="7647" xr:uid="{00000000-0005-0000-0000-0000DF1D0000}"/>
    <cellStyle name="Calculation 3 3_BP - Raízen Combustíveis" xfId="7648" xr:uid="{00000000-0005-0000-0000-0000E01D0000}"/>
    <cellStyle name="Calculation 3 4" xfId="7649" xr:uid="{00000000-0005-0000-0000-0000E11D0000}"/>
    <cellStyle name="Calculation 3 4 2" xfId="7650" xr:uid="{00000000-0005-0000-0000-0000E21D0000}"/>
    <cellStyle name="Calculation 3 4_BP - Raízen Combustíveis" xfId="7651" xr:uid="{00000000-0005-0000-0000-0000E31D0000}"/>
    <cellStyle name="Calculation 3 5" xfId="7652" xr:uid="{00000000-0005-0000-0000-0000E41D0000}"/>
    <cellStyle name="Calculation 3 5 2" xfId="7653" xr:uid="{00000000-0005-0000-0000-0000E51D0000}"/>
    <cellStyle name="Calculation 3 5_BP - Raízen Combustíveis" xfId="7654" xr:uid="{00000000-0005-0000-0000-0000E61D0000}"/>
    <cellStyle name="Calculation 3 6" xfId="7655" xr:uid="{00000000-0005-0000-0000-0000E71D0000}"/>
    <cellStyle name="Calculation 3 6 2" xfId="7656" xr:uid="{00000000-0005-0000-0000-0000E81D0000}"/>
    <cellStyle name="Calculation 3 6_BP - Raízen Combustíveis" xfId="7657" xr:uid="{00000000-0005-0000-0000-0000E91D0000}"/>
    <cellStyle name="Calculation 3 7" xfId="7658" xr:uid="{00000000-0005-0000-0000-0000EA1D0000}"/>
    <cellStyle name="Calculation 3 8" xfId="7659" xr:uid="{00000000-0005-0000-0000-0000EB1D0000}"/>
    <cellStyle name="Calculation 3 9" xfId="7660" xr:uid="{00000000-0005-0000-0000-0000EC1D0000}"/>
    <cellStyle name="Calculation 3_BP - Raízen Combustíveis" xfId="7661" xr:uid="{00000000-0005-0000-0000-0000ED1D0000}"/>
    <cellStyle name="Calculation 30" xfId="7662" xr:uid="{00000000-0005-0000-0000-0000EE1D0000}"/>
    <cellStyle name="Calculation 31" xfId="7663" xr:uid="{00000000-0005-0000-0000-0000EF1D0000}"/>
    <cellStyle name="Calculation 32" xfId="7664" xr:uid="{00000000-0005-0000-0000-0000F01D0000}"/>
    <cellStyle name="Calculation 33" xfId="7665" xr:uid="{00000000-0005-0000-0000-0000F11D0000}"/>
    <cellStyle name="Calculation 34" xfId="7666" xr:uid="{00000000-0005-0000-0000-0000F21D0000}"/>
    <cellStyle name="Calculation 35" xfId="7667" xr:uid="{00000000-0005-0000-0000-0000F31D0000}"/>
    <cellStyle name="Calculation 36" xfId="7668" xr:uid="{00000000-0005-0000-0000-0000F41D0000}"/>
    <cellStyle name="Calculation 37" xfId="7669" xr:uid="{00000000-0005-0000-0000-0000F51D0000}"/>
    <cellStyle name="Calculation 38" xfId="7670" xr:uid="{00000000-0005-0000-0000-0000F61D0000}"/>
    <cellStyle name="Calculation 39" xfId="7671" xr:uid="{00000000-0005-0000-0000-0000F71D0000}"/>
    <cellStyle name="Calculation 4" xfId="7672" xr:uid="{00000000-0005-0000-0000-0000F81D0000}"/>
    <cellStyle name="Calculation 4 2" xfId="7673" xr:uid="{00000000-0005-0000-0000-0000F91D0000}"/>
    <cellStyle name="Calculation 4 3" xfId="7674" xr:uid="{00000000-0005-0000-0000-0000FA1D0000}"/>
    <cellStyle name="Calculation 4 4" xfId="7675" xr:uid="{00000000-0005-0000-0000-0000FB1D0000}"/>
    <cellStyle name="Calculation 4 5" xfId="7676" xr:uid="{00000000-0005-0000-0000-0000FC1D0000}"/>
    <cellStyle name="Calculation 4_BP - Raízen Combustíveis" xfId="7677" xr:uid="{00000000-0005-0000-0000-0000FD1D0000}"/>
    <cellStyle name="Calculation 40" xfId="7678" xr:uid="{00000000-0005-0000-0000-0000FE1D0000}"/>
    <cellStyle name="Calculation 41" xfId="7679" xr:uid="{00000000-0005-0000-0000-0000FF1D0000}"/>
    <cellStyle name="Calculation 42" xfId="7680" xr:uid="{00000000-0005-0000-0000-0000001E0000}"/>
    <cellStyle name="Calculation 43" xfId="7681" xr:uid="{00000000-0005-0000-0000-0000011E0000}"/>
    <cellStyle name="Calculation 44" xfId="7682" xr:uid="{00000000-0005-0000-0000-0000021E0000}"/>
    <cellStyle name="Calculation 45" xfId="7683" xr:uid="{00000000-0005-0000-0000-0000031E0000}"/>
    <cellStyle name="Calculation 46" xfId="7684" xr:uid="{00000000-0005-0000-0000-0000041E0000}"/>
    <cellStyle name="Calculation 47" xfId="7685" xr:uid="{00000000-0005-0000-0000-0000051E0000}"/>
    <cellStyle name="Calculation 48" xfId="7686" xr:uid="{00000000-0005-0000-0000-0000061E0000}"/>
    <cellStyle name="Calculation 49" xfId="7687" xr:uid="{00000000-0005-0000-0000-0000071E0000}"/>
    <cellStyle name="Calculation 5" xfId="7688" xr:uid="{00000000-0005-0000-0000-0000081E0000}"/>
    <cellStyle name="Calculation 5 2" xfId="7689" xr:uid="{00000000-0005-0000-0000-0000091E0000}"/>
    <cellStyle name="Calculation 5 3" xfId="7690" xr:uid="{00000000-0005-0000-0000-00000A1E0000}"/>
    <cellStyle name="Calculation 5 4" xfId="7691" xr:uid="{00000000-0005-0000-0000-00000B1E0000}"/>
    <cellStyle name="Calculation 5 5" xfId="7692" xr:uid="{00000000-0005-0000-0000-00000C1E0000}"/>
    <cellStyle name="Calculation 5_BP - Raízen Combustíveis" xfId="7693" xr:uid="{00000000-0005-0000-0000-00000D1E0000}"/>
    <cellStyle name="Calculation 50" xfId="7694" xr:uid="{00000000-0005-0000-0000-00000E1E0000}"/>
    <cellStyle name="Calculation 51" xfId="7695" xr:uid="{00000000-0005-0000-0000-00000F1E0000}"/>
    <cellStyle name="Calculation 52" xfId="7696" xr:uid="{00000000-0005-0000-0000-0000101E0000}"/>
    <cellStyle name="Calculation 53" xfId="7697" xr:uid="{00000000-0005-0000-0000-0000111E0000}"/>
    <cellStyle name="Calculation 54" xfId="7698" xr:uid="{00000000-0005-0000-0000-0000121E0000}"/>
    <cellStyle name="Calculation 55" xfId="7699" xr:uid="{00000000-0005-0000-0000-0000131E0000}"/>
    <cellStyle name="Calculation 56" xfId="7700" xr:uid="{00000000-0005-0000-0000-0000141E0000}"/>
    <cellStyle name="Calculation 57" xfId="7701" xr:uid="{00000000-0005-0000-0000-0000151E0000}"/>
    <cellStyle name="Calculation 58" xfId="7702" xr:uid="{00000000-0005-0000-0000-0000161E0000}"/>
    <cellStyle name="Calculation 59" xfId="7703" xr:uid="{00000000-0005-0000-0000-0000171E0000}"/>
    <cellStyle name="Calculation 6" xfId="7704" xr:uid="{00000000-0005-0000-0000-0000181E0000}"/>
    <cellStyle name="Calculation 6 2" xfId="7705" xr:uid="{00000000-0005-0000-0000-0000191E0000}"/>
    <cellStyle name="Calculation 6 3" xfId="7706" xr:uid="{00000000-0005-0000-0000-00001A1E0000}"/>
    <cellStyle name="Calculation 6 4" xfId="7707" xr:uid="{00000000-0005-0000-0000-00001B1E0000}"/>
    <cellStyle name="Calculation 6 5" xfId="7708" xr:uid="{00000000-0005-0000-0000-00001C1E0000}"/>
    <cellStyle name="Calculation 6_BP - Raízen Combustíveis" xfId="7709" xr:uid="{00000000-0005-0000-0000-00001D1E0000}"/>
    <cellStyle name="Calculation 60" xfId="7710" xr:uid="{00000000-0005-0000-0000-00001E1E0000}"/>
    <cellStyle name="Calculation 61" xfId="7711" xr:uid="{00000000-0005-0000-0000-00001F1E0000}"/>
    <cellStyle name="Calculation 62" xfId="7712" xr:uid="{00000000-0005-0000-0000-0000201E0000}"/>
    <cellStyle name="Calculation 63" xfId="7713" xr:uid="{00000000-0005-0000-0000-0000211E0000}"/>
    <cellStyle name="Calculation 64" xfId="7714" xr:uid="{00000000-0005-0000-0000-0000221E0000}"/>
    <cellStyle name="Calculation 65" xfId="7715" xr:uid="{00000000-0005-0000-0000-0000231E0000}"/>
    <cellStyle name="Calculation 66" xfId="7716" xr:uid="{00000000-0005-0000-0000-0000241E0000}"/>
    <cellStyle name="Calculation 67" xfId="7717" xr:uid="{00000000-0005-0000-0000-0000251E0000}"/>
    <cellStyle name="Calculation 68" xfId="7718" xr:uid="{00000000-0005-0000-0000-0000261E0000}"/>
    <cellStyle name="Calculation 69" xfId="7719" xr:uid="{00000000-0005-0000-0000-0000271E0000}"/>
    <cellStyle name="Calculation 7" xfId="7720" xr:uid="{00000000-0005-0000-0000-0000281E0000}"/>
    <cellStyle name="Calculation 7 2" xfId="7721" xr:uid="{00000000-0005-0000-0000-0000291E0000}"/>
    <cellStyle name="Calculation 7 3" xfId="7722" xr:uid="{00000000-0005-0000-0000-00002A1E0000}"/>
    <cellStyle name="Calculation 7 4" xfId="7723" xr:uid="{00000000-0005-0000-0000-00002B1E0000}"/>
    <cellStyle name="Calculation 7 5" xfId="7724" xr:uid="{00000000-0005-0000-0000-00002C1E0000}"/>
    <cellStyle name="Calculation 7_BP - Raízen Combustíveis" xfId="7725" xr:uid="{00000000-0005-0000-0000-00002D1E0000}"/>
    <cellStyle name="Calculation 70" xfId="7726" xr:uid="{00000000-0005-0000-0000-00002E1E0000}"/>
    <cellStyle name="Calculation 71" xfId="7727" xr:uid="{00000000-0005-0000-0000-00002F1E0000}"/>
    <cellStyle name="Calculation 72" xfId="7728" xr:uid="{00000000-0005-0000-0000-0000301E0000}"/>
    <cellStyle name="Calculation 73" xfId="7729" xr:uid="{00000000-0005-0000-0000-0000311E0000}"/>
    <cellStyle name="Calculation 74" xfId="7730" xr:uid="{00000000-0005-0000-0000-0000321E0000}"/>
    <cellStyle name="Calculation 75" xfId="7731" xr:uid="{00000000-0005-0000-0000-0000331E0000}"/>
    <cellStyle name="Calculation 76" xfId="7732" xr:uid="{00000000-0005-0000-0000-0000341E0000}"/>
    <cellStyle name="Calculation 77" xfId="7733" xr:uid="{00000000-0005-0000-0000-0000351E0000}"/>
    <cellStyle name="Calculation 78" xfId="7734" xr:uid="{00000000-0005-0000-0000-0000361E0000}"/>
    <cellStyle name="Calculation 79" xfId="7735" xr:uid="{00000000-0005-0000-0000-0000371E0000}"/>
    <cellStyle name="Calculation 8" xfId="7736" xr:uid="{00000000-0005-0000-0000-0000381E0000}"/>
    <cellStyle name="Calculation 8 2" xfId="7737" xr:uid="{00000000-0005-0000-0000-0000391E0000}"/>
    <cellStyle name="Calculation 8 3" xfId="7738" xr:uid="{00000000-0005-0000-0000-00003A1E0000}"/>
    <cellStyle name="Calculation 8 4" xfId="7739" xr:uid="{00000000-0005-0000-0000-00003B1E0000}"/>
    <cellStyle name="Calculation 8 5" xfId="7740" xr:uid="{00000000-0005-0000-0000-00003C1E0000}"/>
    <cellStyle name="Calculation 8_BP - Raízen Combustíveis" xfId="7741" xr:uid="{00000000-0005-0000-0000-00003D1E0000}"/>
    <cellStyle name="Calculation 80" xfId="7742" xr:uid="{00000000-0005-0000-0000-00003E1E0000}"/>
    <cellStyle name="Calculation 81" xfId="7743" xr:uid="{00000000-0005-0000-0000-00003F1E0000}"/>
    <cellStyle name="Calculation 82" xfId="7744" xr:uid="{00000000-0005-0000-0000-0000401E0000}"/>
    <cellStyle name="Calculation 83" xfId="7745" xr:uid="{00000000-0005-0000-0000-0000411E0000}"/>
    <cellStyle name="Calculation 84" xfId="7746" xr:uid="{00000000-0005-0000-0000-0000421E0000}"/>
    <cellStyle name="Calculation 85" xfId="7747" xr:uid="{00000000-0005-0000-0000-0000431E0000}"/>
    <cellStyle name="Calculation 86" xfId="7748" xr:uid="{00000000-0005-0000-0000-0000441E0000}"/>
    <cellStyle name="Calculation 87" xfId="7749" xr:uid="{00000000-0005-0000-0000-0000451E0000}"/>
    <cellStyle name="Calculation 88" xfId="7750" xr:uid="{00000000-0005-0000-0000-0000461E0000}"/>
    <cellStyle name="Calculation 89" xfId="7751" xr:uid="{00000000-0005-0000-0000-0000471E0000}"/>
    <cellStyle name="Calculation 9" xfId="7752" xr:uid="{00000000-0005-0000-0000-0000481E0000}"/>
    <cellStyle name="Calculation 9 2" xfId="7753" xr:uid="{00000000-0005-0000-0000-0000491E0000}"/>
    <cellStyle name="Calculation 9 3" xfId="7754" xr:uid="{00000000-0005-0000-0000-00004A1E0000}"/>
    <cellStyle name="Calculation 9 4" xfId="7755" xr:uid="{00000000-0005-0000-0000-00004B1E0000}"/>
    <cellStyle name="Calculation 9 5" xfId="7756" xr:uid="{00000000-0005-0000-0000-00004C1E0000}"/>
    <cellStyle name="Calculation 9_BP - Raízen Combustíveis" xfId="7757" xr:uid="{00000000-0005-0000-0000-00004D1E0000}"/>
    <cellStyle name="Calculation 90" xfId="7758" xr:uid="{00000000-0005-0000-0000-00004E1E0000}"/>
    <cellStyle name="Calculation 91" xfId="7759" xr:uid="{00000000-0005-0000-0000-00004F1E0000}"/>
    <cellStyle name="Calculation 92" xfId="7760" xr:uid="{00000000-0005-0000-0000-0000501E0000}"/>
    <cellStyle name="Calculation 93" xfId="7761" xr:uid="{00000000-0005-0000-0000-0000511E0000}"/>
    <cellStyle name="Calculation 94" xfId="7762" xr:uid="{00000000-0005-0000-0000-0000521E0000}"/>
    <cellStyle name="Calculation 95" xfId="7763" xr:uid="{00000000-0005-0000-0000-0000531E0000}"/>
    <cellStyle name="Cálculo 10" xfId="7764" xr:uid="{00000000-0005-0000-0000-0000541E0000}"/>
    <cellStyle name="Cálculo 10 2" xfId="7765" xr:uid="{00000000-0005-0000-0000-0000551E0000}"/>
    <cellStyle name="Cálculo 10 3" xfId="7766" xr:uid="{00000000-0005-0000-0000-0000561E0000}"/>
    <cellStyle name="Cálculo 11" xfId="7767" xr:uid="{00000000-0005-0000-0000-0000571E0000}"/>
    <cellStyle name="Cálculo 11 2" xfId="7768" xr:uid="{00000000-0005-0000-0000-0000581E0000}"/>
    <cellStyle name="Cálculo 11_Dep_Judiciais-Contingências" xfId="7769" xr:uid="{00000000-0005-0000-0000-0000591E0000}"/>
    <cellStyle name="Cálculo 12" xfId="7770" xr:uid="{00000000-0005-0000-0000-00005A1E0000}"/>
    <cellStyle name="Cálculo 13" xfId="7771" xr:uid="{00000000-0005-0000-0000-00005B1E0000}"/>
    <cellStyle name="Cálculo 14" xfId="7772" xr:uid="{00000000-0005-0000-0000-00005C1E0000}"/>
    <cellStyle name="Cálculo 15" xfId="7773" xr:uid="{00000000-0005-0000-0000-00005D1E0000}"/>
    <cellStyle name="Cálculo 16" xfId="7774" xr:uid="{00000000-0005-0000-0000-00005E1E0000}"/>
    <cellStyle name="Cálculo 17" xfId="7775" xr:uid="{00000000-0005-0000-0000-00005F1E0000}"/>
    <cellStyle name="Cálculo 2" xfId="7776" xr:uid="{00000000-0005-0000-0000-0000601E0000}"/>
    <cellStyle name="Cálculo 2 2" xfId="7777" xr:uid="{00000000-0005-0000-0000-0000611E0000}"/>
    <cellStyle name="Cálculo 2 2 2" xfId="7778" xr:uid="{00000000-0005-0000-0000-0000621E0000}"/>
    <cellStyle name="Cálculo 2 2 3" xfId="7779" xr:uid="{00000000-0005-0000-0000-0000631E0000}"/>
    <cellStyle name="Cálculo 2 2 4" xfId="7780" xr:uid="{00000000-0005-0000-0000-0000641E0000}"/>
    <cellStyle name="Cálculo 2 2_BP - Raízen Combustíveis" xfId="7781" xr:uid="{00000000-0005-0000-0000-0000651E0000}"/>
    <cellStyle name="Cálculo 2 3" xfId="7782" xr:uid="{00000000-0005-0000-0000-0000661E0000}"/>
    <cellStyle name="Cálculo 2 3 2" xfId="7783" xr:uid="{00000000-0005-0000-0000-0000671E0000}"/>
    <cellStyle name="Cálculo 2 3 3" xfId="7784" xr:uid="{00000000-0005-0000-0000-0000681E0000}"/>
    <cellStyle name="Cálculo 2 3 4" xfId="7785" xr:uid="{00000000-0005-0000-0000-0000691E0000}"/>
    <cellStyle name="Cálculo 2 3 5" xfId="7786" xr:uid="{00000000-0005-0000-0000-00006A1E0000}"/>
    <cellStyle name="Cálculo 2 3_BP - Raízen Combustíveis" xfId="7787" xr:uid="{00000000-0005-0000-0000-00006B1E0000}"/>
    <cellStyle name="Cálculo 2 4" xfId="7788" xr:uid="{00000000-0005-0000-0000-00006C1E0000}"/>
    <cellStyle name="Cálculo 2 4 2" xfId="7789" xr:uid="{00000000-0005-0000-0000-00006D1E0000}"/>
    <cellStyle name="Cálculo 2 4 3" xfId="7790" xr:uid="{00000000-0005-0000-0000-00006E1E0000}"/>
    <cellStyle name="Cálculo 2 4 4" xfId="7791" xr:uid="{00000000-0005-0000-0000-00006F1E0000}"/>
    <cellStyle name="Cálculo 2 4_BP - Raízen Combustíveis" xfId="7792" xr:uid="{00000000-0005-0000-0000-0000701E0000}"/>
    <cellStyle name="Cálculo 2 5" xfId="7793" xr:uid="{00000000-0005-0000-0000-0000711E0000}"/>
    <cellStyle name="Cálculo 2 5 2" xfId="7794" xr:uid="{00000000-0005-0000-0000-0000721E0000}"/>
    <cellStyle name="Cálculo 2 5 3" xfId="7795" xr:uid="{00000000-0005-0000-0000-0000731E0000}"/>
    <cellStyle name="Cálculo 2 5 4" xfId="7796" xr:uid="{00000000-0005-0000-0000-0000741E0000}"/>
    <cellStyle name="Cálculo 2 5_BP - Raízen Combustíveis" xfId="7797" xr:uid="{00000000-0005-0000-0000-0000751E0000}"/>
    <cellStyle name="Cálculo 2 6" xfId="7798" xr:uid="{00000000-0005-0000-0000-0000761E0000}"/>
    <cellStyle name="Cálculo 2 6 2" xfId="7799" xr:uid="{00000000-0005-0000-0000-0000771E0000}"/>
    <cellStyle name="Cálculo 2 6_BP - Raízen Combustíveis" xfId="7800" xr:uid="{00000000-0005-0000-0000-0000781E0000}"/>
    <cellStyle name="Cálculo 2 7" xfId="7801" xr:uid="{00000000-0005-0000-0000-0000791E0000}"/>
    <cellStyle name="Cálculo 2 7 2" xfId="7802" xr:uid="{00000000-0005-0000-0000-00007A1E0000}"/>
    <cellStyle name="Cálculo 2 7_BP - Raízen Combustíveis" xfId="7803" xr:uid="{00000000-0005-0000-0000-00007B1E0000}"/>
    <cellStyle name="Cálculo 2 8" xfId="7804" xr:uid="{00000000-0005-0000-0000-00007C1E0000}"/>
    <cellStyle name="Cálculo 2 9" xfId="7805" xr:uid="{00000000-0005-0000-0000-00007D1E0000}"/>
    <cellStyle name="Cálculo 2_11_Combinação de neg. Zanin" xfId="7806" xr:uid="{00000000-0005-0000-0000-00007E1E0000}"/>
    <cellStyle name="Cálculo 3" xfId="7807" xr:uid="{00000000-0005-0000-0000-00007F1E0000}"/>
    <cellStyle name="Cálculo 3 2" xfId="7808" xr:uid="{00000000-0005-0000-0000-0000801E0000}"/>
    <cellStyle name="Cálculo 3 2 2" xfId="7809" xr:uid="{00000000-0005-0000-0000-0000811E0000}"/>
    <cellStyle name="Cálculo 3 2 3" xfId="7810" xr:uid="{00000000-0005-0000-0000-0000821E0000}"/>
    <cellStyle name="Cálculo 3 2 4" xfId="7811" xr:uid="{00000000-0005-0000-0000-0000831E0000}"/>
    <cellStyle name="Cálculo 3 2_BP - Raízen Combustíveis" xfId="7812" xr:uid="{00000000-0005-0000-0000-0000841E0000}"/>
    <cellStyle name="Cálculo 3 3" xfId="7813" xr:uid="{00000000-0005-0000-0000-0000851E0000}"/>
    <cellStyle name="Cálculo 3 3 2" xfId="7814" xr:uid="{00000000-0005-0000-0000-0000861E0000}"/>
    <cellStyle name="Cálculo 3 3_BP - Raízen Combustíveis" xfId="7815" xr:uid="{00000000-0005-0000-0000-0000871E0000}"/>
    <cellStyle name="Cálculo 3 4" xfId="7816" xr:uid="{00000000-0005-0000-0000-0000881E0000}"/>
    <cellStyle name="Cálculo 3 4 2" xfId="7817" xr:uid="{00000000-0005-0000-0000-0000891E0000}"/>
    <cellStyle name="Cálculo 3 4_BP - Raízen Combustíveis" xfId="7818" xr:uid="{00000000-0005-0000-0000-00008A1E0000}"/>
    <cellStyle name="Cálculo 3 5" xfId="7819" xr:uid="{00000000-0005-0000-0000-00008B1E0000}"/>
    <cellStyle name="Cálculo 3 6" xfId="7820" xr:uid="{00000000-0005-0000-0000-00008C1E0000}"/>
    <cellStyle name="Cálculo 3 7" xfId="7821" xr:uid="{00000000-0005-0000-0000-00008D1E0000}"/>
    <cellStyle name="Cálculo 3_13-Endividamento" xfId="7822" xr:uid="{00000000-0005-0000-0000-00008E1E0000}"/>
    <cellStyle name="Cálculo 4" xfId="7823" xr:uid="{00000000-0005-0000-0000-00008F1E0000}"/>
    <cellStyle name="Cálculo 4 2" xfId="7824" xr:uid="{00000000-0005-0000-0000-0000901E0000}"/>
    <cellStyle name="Cálculo 4 2 2" xfId="7825" xr:uid="{00000000-0005-0000-0000-0000911E0000}"/>
    <cellStyle name="Cálculo 4 2 3" xfId="7826" xr:uid="{00000000-0005-0000-0000-0000921E0000}"/>
    <cellStyle name="Cálculo 4 2 4" xfId="7827" xr:uid="{00000000-0005-0000-0000-0000931E0000}"/>
    <cellStyle name="Cálculo 4 2_BP - Raízen Combustíveis" xfId="7828" xr:uid="{00000000-0005-0000-0000-0000941E0000}"/>
    <cellStyle name="Cálculo 4 3" xfId="7829" xr:uid="{00000000-0005-0000-0000-0000951E0000}"/>
    <cellStyle name="Cálculo 4 3 2" xfId="7830" xr:uid="{00000000-0005-0000-0000-0000961E0000}"/>
    <cellStyle name="Cálculo 4 3_BP - Raízen Combustíveis" xfId="7831" xr:uid="{00000000-0005-0000-0000-0000971E0000}"/>
    <cellStyle name="Cálculo 4 4" xfId="7832" xr:uid="{00000000-0005-0000-0000-0000981E0000}"/>
    <cellStyle name="Cálculo 4 4 2" xfId="7833" xr:uid="{00000000-0005-0000-0000-0000991E0000}"/>
    <cellStyle name="Cálculo 4 4_BP - Raízen Combustíveis" xfId="7834" xr:uid="{00000000-0005-0000-0000-00009A1E0000}"/>
    <cellStyle name="Cálculo 4 5" xfId="7835" xr:uid="{00000000-0005-0000-0000-00009B1E0000}"/>
    <cellStyle name="Cálculo 4 6" xfId="7836" xr:uid="{00000000-0005-0000-0000-00009C1E0000}"/>
    <cellStyle name="Cálculo 4 7" xfId="7837" xr:uid="{00000000-0005-0000-0000-00009D1E0000}"/>
    <cellStyle name="Cálculo 4_13-Endividamento" xfId="7838" xr:uid="{00000000-0005-0000-0000-00009E1E0000}"/>
    <cellStyle name="Cálculo 5" xfId="7839" xr:uid="{00000000-0005-0000-0000-00009F1E0000}"/>
    <cellStyle name="Cálculo 5 2" xfId="7840" xr:uid="{00000000-0005-0000-0000-0000A01E0000}"/>
    <cellStyle name="Cálculo 5 2 2" xfId="7841" xr:uid="{00000000-0005-0000-0000-0000A11E0000}"/>
    <cellStyle name="Cálculo 5 2 3" xfId="7842" xr:uid="{00000000-0005-0000-0000-0000A21E0000}"/>
    <cellStyle name="Cálculo 5 2 4" xfId="7843" xr:uid="{00000000-0005-0000-0000-0000A31E0000}"/>
    <cellStyle name="Cálculo 5 2_BP - Raízen Combustíveis" xfId="7844" xr:uid="{00000000-0005-0000-0000-0000A41E0000}"/>
    <cellStyle name="Cálculo 5 3" xfId="7845" xr:uid="{00000000-0005-0000-0000-0000A51E0000}"/>
    <cellStyle name="Cálculo 5 3 2" xfId="7846" xr:uid="{00000000-0005-0000-0000-0000A61E0000}"/>
    <cellStyle name="Cálculo 5 3_BP - Raízen Combustíveis" xfId="7847" xr:uid="{00000000-0005-0000-0000-0000A71E0000}"/>
    <cellStyle name="Cálculo 5 4" xfId="7848" xr:uid="{00000000-0005-0000-0000-0000A81E0000}"/>
    <cellStyle name="Cálculo 5 4 2" xfId="7849" xr:uid="{00000000-0005-0000-0000-0000A91E0000}"/>
    <cellStyle name="Cálculo 5 4_BP - Raízen Combustíveis" xfId="7850" xr:uid="{00000000-0005-0000-0000-0000AA1E0000}"/>
    <cellStyle name="Cálculo 5 5" xfId="7851" xr:uid="{00000000-0005-0000-0000-0000AB1E0000}"/>
    <cellStyle name="Cálculo 5 6" xfId="7852" xr:uid="{00000000-0005-0000-0000-0000AC1E0000}"/>
    <cellStyle name="Cálculo 5 7" xfId="7853" xr:uid="{00000000-0005-0000-0000-0000AD1E0000}"/>
    <cellStyle name="Cálculo 5_13-Endividamento" xfId="7854" xr:uid="{00000000-0005-0000-0000-0000AE1E0000}"/>
    <cellStyle name="Cálculo 6" xfId="7855" xr:uid="{00000000-0005-0000-0000-0000AF1E0000}"/>
    <cellStyle name="Cálculo 6 2" xfId="7856" xr:uid="{00000000-0005-0000-0000-0000B01E0000}"/>
    <cellStyle name="Cálculo 6 2 2" xfId="7857" xr:uid="{00000000-0005-0000-0000-0000B11E0000}"/>
    <cellStyle name="Cálculo 6 2 3" xfId="7858" xr:uid="{00000000-0005-0000-0000-0000B21E0000}"/>
    <cellStyle name="Cálculo 6 2 4" xfId="7859" xr:uid="{00000000-0005-0000-0000-0000B31E0000}"/>
    <cellStyle name="Cálculo 6 2_BP - Raízen Combustíveis" xfId="7860" xr:uid="{00000000-0005-0000-0000-0000B41E0000}"/>
    <cellStyle name="Cálculo 6 3" xfId="7861" xr:uid="{00000000-0005-0000-0000-0000B51E0000}"/>
    <cellStyle name="Cálculo 6 3 2" xfId="7862" xr:uid="{00000000-0005-0000-0000-0000B61E0000}"/>
    <cellStyle name="Cálculo 6 3_BP - Raízen Combustíveis" xfId="7863" xr:uid="{00000000-0005-0000-0000-0000B71E0000}"/>
    <cellStyle name="Cálculo 6 4" xfId="7864" xr:uid="{00000000-0005-0000-0000-0000B81E0000}"/>
    <cellStyle name="Cálculo 6 4 2" xfId="7865" xr:uid="{00000000-0005-0000-0000-0000B91E0000}"/>
    <cellStyle name="Cálculo 6 4_BP - Raízen Combustíveis" xfId="7866" xr:uid="{00000000-0005-0000-0000-0000BA1E0000}"/>
    <cellStyle name="Cálculo 6 5" xfId="7867" xr:uid="{00000000-0005-0000-0000-0000BB1E0000}"/>
    <cellStyle name="Cálculo 6 6" xfId="7868" xr:uid="{00000000-0005-0000-0000-0000BC1E0000}"/>
    <cellStyle name="Cálculo 6 7" xfId="7869" xr:uid="{00000000-0005-0000-0000-0000BD1E0000}"/>
    <cellStyle name="Cálculo 6_13-Endividamento" xfId="7870" xr:uid="{00000000-0005-0000-0000-0000BE1E0000}"/>
    <cellStyle name="Cálculo 7" xfId="7871" xr:uid="{00000000-0005-0000-0000-0000BF1E0000}"/>
    <cellStyle name="Cálculo 7 2" xfId="7872" xr:uid="{00000000-0005-0000-0000-0000C01E0000}"/>
    <cellStyle name="Cálculo 7 2 2" xfId="7873" xr:uid="{00000000-0005-0000-0000-0000C11E0000}"/>
    <cellStyle name="Cálculo 7 2 3" xfId="7874" xr:uid="{00000000-0005-0000-0000-0000C21E0000}"/>
    <cellStyle name="Cálculo 7 2 4" xfId="7875" xr:uid="{00000000-0005-0000-0000-0000C31E0000}"/>
    <cellStyle name="Cálculo 7 2 5" xfId="7876" xr:uid="{00000000-0005-0000-0000-0000C41E0000}"/>
    <cellStyle name="Cálculo 7 2 6" xfId="7877" xr:uid="{00000000-0005-0000-0000-0000C51E0000}"/>
    <cellStyle name="Cálculo 7 2_BP - Raízen Combustíveis" xfId="7878" xr:uid="{00000000-0005-0000-0000-0000C61E0000}"/>
    <cellStyle name="Cálculo 7 3" xfId="7879" xr:uid="{00000000-0005-0000-0000-0000C71E0000}"/>
    <cellStyle name="Cálculo 7 3 2" xfId="7880" xr:uid="{00000000-0005-0000-0000-0000C81E0000}"/>
    <cellStyle name="Cálculo 7 3_BP - Raízen Combustíveis" xfId="7881" xr:uid="{00000000-0005-0000-0000-0000C91E0000}"/>
    <cellStyle name="Cálculo 7 4" xfId="7882" xr:uid="{00000000-0005-0000-0000-0000CA1E0000}"/>
    <cellStyle name="Cálculo 7 4 2" xfId="7883" xr:uid="{00000000-0005-0000-0000-0000CB1E0000}"/>
    <cellStyle name="Cálculo 7 5" xfId="7884" xr:uid="{00000000-0005-0000-0000-0000CC1E0000}"/>
    <cellStyle name="Cálculo 7 6" xfId="7885" xr:uid="{00000000-0005-0000-0000-0000CD1E0000}"/>
    <cellStyle name="Cálculo 7 7" xfId="7886" xr:uid="{00000000-0005-0000-0000-0000CE1E0000}"/>
    <cellStyle name="Cálculo 7_13-Endividamento" xfId="7887" xr:uid="{00000000-0005-0000-0000-0000CF1E0000}"/>
    <cellStyle name="Cálculo 8" xfId="7888" xr:uid="{00000000-0005-0000-0000-0000D01E0000}"/>
    <cellStyle name="Cálculo 8 2" xfId="7889" xr:uid="{00000000-0005-0000-0000-0000D11E0000}"/>
    <cellStyle name="Cálculo 8 3" xfId="7890" xr:uid="{00000000-0005-0000-0000-0000D21E0000}"/>
    <cellStyle name="Cálculo 8 4" xfId="7891" xr:uid="{00000000-0005-0000-0000-0000D31E0000}"/>
    <cellStyle name="Cálculo 8_BP - Raízen Combustíveis" xfId="7892" xr:uid="{00000000-0005-0000-0000-0000D41E0000}"/>
    <cellStyle name="Cálculo 9" xfId="7893" xr:uid="{00000000-0005-0000-0000-0000D51E0000}"/>
    <cellStyle name="Cálculo 9 2" xfId="7894" xr:uid="{00000000-0005-0000-0000-0000D61E0000}"/>
    <cellStyle name="Cálculo 9 3" xfId="7895" xr:uid="{00000000-0005-0000-0000-0000D71E0000}"/>
    <cellStyle name="Cálculo 9 4" xfId="7896" xr:uid="{00000000-0005-0000-0000-0000D81E0000}"/>
    <cellStyle name="Cálculo 9_BP - Raízen Combustíveis" xfId="7897" xr:uid="{00000000-0005-0000-0000-0000D91E0000}"/>
    <cellStyle name="Cambiar to&amp;do" xfId="7898" xr:uid="{00000000-0005-0000-0000-0000DA1E0000}"/>
    <cellStyle name="Cambiar to&amp;do 2" xfId="7899" xr:uid="{00000000-0005-0000-0000-0000DB1E0000}"/>
    <cellStyle name="Cambiar to&amp;do 3" xfId="7900" xr:uid="{00000000-0005-0000-0000-0000DC1E0000}"/>
    <cellStyle name="Cambiar to&amp;do 4" xfId="7901" xr:uid="{00000000-0005-0000-0000-0000DD1E0000}"/>
    <cellStyle name="Cambiar to&amp;do 5" xfId="7902" xr:uid="{00000000-0005-0000-0000-0000DE1E0000}"/>
    <cellStyle name="Cambiar to&amp;do_13-Endividamento" xfId="7903" xr:uid="{00000000-0005-0000-0000-0000DF1E0000}"/>
    <cellStyle name="Cancel" xfId="7904" xr:uid="{00000000-0005-0000-0000-0000E01E0000}"/>
    <cellStyle name="Cancel 2 2 2" xfId="7905" xr:uid="{00000000-0005-0000-0000-0000E11E0000}"/>
    <cellStyle name="Cancel 2 2 2 2" xfId="7906" xr:uid="{00000000-0005-0000-0000-0000E21E0000}"/>
    <cellStyle name="Cancel 2 2 2_BP - Raízen Combustíveis" xfId="7907" xr:uid="{00000000-0005-0000-0000-0000E31E0000}"/>
    <cellStyle name="Cancel 3 2" xfId="7908" xr:uid="{00000000-0005-0000-0000-0000E41E0000}"/>
    <cellStyle name="Cancel 3 2 2" xfId="7909" xr:uid="{00000000-0005-0000-0000-0000E51E0000}"/>
    <cellStyle name="Cancel 3 2_BP - Raízen Combustíveis" xfId="7910" xr:uid="{00000000-0005-0000-0000-0000E61E0000}"/>
    <cellStyle name="Cancel_Dep_Judiciais-Contingências" xfId="7911" xr:uid="{00000000-0005-0000-0000-0000E71E0000}"/>
    <cellStyle name="čárky [0]_Business Plan MCE" xfId="7912" xr:uid="{00000000-0005-0000-0000-0000E81E0000}"/>
    <cellStyle name="čárky_Business Plan MCE" xfId="7913" xr:uid="{00000000-0005-0000-0000-0000E91E0000}"/>
    <cellStyle name="CDMDefaultStyle" xfId="31965" xr:uid="{00000000-0005-0000-0000-0000DD7C0000}"/>
    <cellStyle name="Célula de Verificação 10" xfId="7914" xr:uid="{00000000-0005-0000-0000-0000EA1E0000}"/>
    <cellStyle name="Célula de Verificação 10 2" xfId="7915" xr:uid="{00000000-0005-0000-0000-0000EB1E0000}"/>
    <cellStyle name="Célula de Verificação 10 3" xfId="7916" xr:uid="{00000000-0005-0000-0000-0000EC1E0000}"/>
    <cellStyle name="Célula de Verificação 11" xfId="7917" xr:uid="{00000000-0005-0000-0000-0000ED1E0000}"/>
    <cellStyle name="Célula de Verificação 11 2" xfId="7918" xr:uid="{00000000-0005-0000-0000-0000EE1E0000}"/>
    <cellStyle name="Célula de Verificação 11_Dep_Judiciais-Contingências" xfId="7919" xr:uid="{00000000-0005-0000-0000-0000EF1E0000}"/>
    <cellStyle name="Célula de Verificação 12" xfId="7920" xr:uid="{00000000-0005-0000-0000-0000F01E0000}"/>
    <cellStyle name="Célula de Verificação 13" xfId="7921" xr:uid="{00000000-0005-0000-0000-0000F11E0000}"/>
    <cellStyle name="Célula de Verificação 14" xfId="7922" xr:uid="{00000000-0005-0000-0000-0000F21E0000}"/>
    <cellStyle name="Célula de Verificação 15" xfId="7923" xr:uid="{00000000-0005-0000-0000-0000F31E0000}"/>
    <cellStyle name="Célula de Verificação 16" xfId="7924" xr:uid="{00000000-0005-0000-0000-0000F41E0000}"/>
    <cellStyle name="Célula de Verificação 17" xfId="7925" xr:uid="{00000000-0005-0000-0000-0000F51E0000}"/>
    <cellStyle name="Célula de Verificação 2" xfId="7926" xr:uid="{00000000-0005-0000-0000-0000F61E0000}"/>
    <cellStyle name="Célula de Verificação 2 2" xfId="7927" xr:uid="{00000000-0005-0000-0000-0000F71E0000}"/>
    <cellStyle name="Célula de Verificação 2 2 2" xfId="7928" xr:uid="{00000000-0005-0000-0000-0000F81E0000}"/>
    <cellStyle name="Célula de Verificação 2 2 3" xfId="7929" xr:uid="{00000000-0005-0000-0000-0000F91E0000}"/>
    <cellStyle name="Célula de Verificação 2 2 4" xfId="7930" xr:uid="{00000000-0005-0000-0000-0000FA1E0000}"/>
    <cellStyle name="Célula de Verificação 2 2_BP - Raízen Combustíveis" xfId="7931" xr:uid="{00000000-0005-0000-0000-0000FB1E0000}"/>
    <cellStyle name="Célula de Verificação 2 3" xfId="7932" xr:uid="{00000000-0005-0000-0000-0000FC1E0000}"/>
    <cellStyle name="Célula de Verificação 2 3 2" xfId="7933" xr:uid="{00000000-0005-0000-0000-0000FD1E0000}"/>
    <cellStyle name="Célula de Verificação 2 3 3" xfId="7934" xr:uid="{00000000-0005-0000-0000-0000FE1E0000}"/>
    <cellStyle name="Célula de Verificação 2 3 4" xfId="7935" xr:uid="{00000000-0005-0000-0000-0000FF1E0000}"/>
    <cellStyle name="Célula de Verificação 2 3_BP - Raízen Combustíveis" xfId="7936" xr:uid="{00000000-0005-0000-0000-0000001F0000}"/>
    <cellStyle name="Célula de Verificação 2 4" xfId="7937" xr:uid="{00000000-0005-0000-0000-0000011F0000}"/>
    <cellStyle name="Célula de Verificação 2 4 2" xfId="7938" xr:uid="{00000000-0005-0000-0000-0000021F0000}"/>
    <cellStyle name="Célula de Verificação 2 4 3" xfId="7939" xr:uid="{00000000-0005-0000-0000-0000031F0000}"/>
    <cellStyle name="Célula de Verificação 2 4 4" xfId="7940" xr:uid="{00000000-0005-0000-0000-0000041F0000}"/>
    <cellStyle name="Célula de Verificação 2 4_BP - Raízen Combustíveis" xfId="7941" xr:uid="{00000000-0005-0000-0000-0000051F0000}"/>
    <cellStyle name="Célula de Verificação 2 5" xfId="7942" xr:uid="{00000000-0005-0000-0000-0000061F0000}"/>
    <cellStyle name="Célula de Verificação 2 5 2" xfId="7943" xr:uid="{00000000-0005-0000-0000-0000071F0000}"/>
    <cellStyle name="Célula de Verificação 2 5 3" xfId="7944" xr:uid="{00000000-0005-0000-0000-0000081F0000}"/>
    <cellStyle name="Célula de Verificação 2 5_BP - Raízen Combustíveis" xfId="7945" xr:uid="{00000000-0005-0000-0000-0000091F0000}"/>
    <cellStyle name="Célula de Verificação 2 6" xfId="7946" xr:uid="{00000000-0005-0000-0000-00000A1F0000}"/>
    <cellStyle name="Célula de Verificação 2 6 2" xfId="7947" xr:uid="{00000000-0005-0000-0000-00000B1F0000}"/>
    <cellStyle name="Célula de Verificação 2 6_BP - Raízen Combustíveis" xfId="7948" xr:uid="{00000000-0005-0000-0000-00000C1F0000}"/>
    <cellStyle name="Célula de Verificação 2 7" xfId="7949" xr:uid="{00000000-0005-0000-0000-00000D1F0000}"/>
    <cellStyle name="Célula de Verificação 2 7 2" xfId="7950" xr:uid="{00000000-0005-0000-0000-00000E1F0000}"/>
    <cellStyle name="Célula de Verificação 2 8" xfId="7951" xr:uid="{00000000-0005-0000-0000-00000F1F0000}"/>
    <cellStyle name="Célula de Verificação 2 9" xfId="7952" xr:uid="{00000000-0005-0000-0000-0000101F0000}"/>
    <cellStyle name="Célula de Verificação 2_11_Combinação de neg. Zanin" xfId="7953" xr:uid="{00000000-0005-0000-0000-0000111F0000}"/>
    <cellStyle name="Célula de Verificação 3" xfId="7954" xr:uid="{00000000-0005-0000-0000-0000121F0000}"/>
    <cellStyle name="Célula de Verificação 3 2" xfId="7955" xr:uid="{00000000-0005-0000-0000-0000131F0000}"/>
    <cellStyle name="Célula de Verificação 3 2 2" xfId="7956" xr:uid="{00000000-0005-0000-0000-0000141F0000}"/>
    <cellStyle name="Célula de Verificação 3 2 3" xfId="7957" xr:uid="{00000000-0005-0000-0000-0000151F0000}"/>
    <cellStyle name="Célula de Verificação 3 2 4" xfId="7958" xr:uid="{00000000-0005-0000-0000-0000161F0000}"/>
    <cellStyle name="Célula de Verificação 3 2_BP - Raízen Combustíveis" xfId="7959" xr:uid="{00000000-0005-0000-0000-0000171F0000}"/>
    <cellStyle name="Célula de Verificação 3 3" xfId="7960" xr:uid="{00000000-0005-0000-0000-0000181F0000}"/>
    <cellStyle name="Célula de Verificação 3 3 2" xfId="7961" xr:uid="{00000000-0005-0000-0000-0000191F0000}"/>
    <cellStyle name="Célula de Verificação 3 3_BP - Raízen Combustíveis" xfId="7962" xr:uid="{00000000-0005-0000-0000-00001A1F0000}"/>
    <cellStyle name="Célula de Verificação 3 4" xfId="7963" xr:uid="{00000000-0005-0000-0000-00001B1F0000}"/>
    <cellStyle name="Célula de Verificação 3 4 2" xfId="7964" xr:uid="{00000000-0005-0000-0000-00001C1F0000}"/>
    <cellStyle name="Célula de Verificação 3 5" xfId="7965" xr:uid="{00000000-0005-0000-0000-00001D1F0000}"/>
    <cellStyle name="Célula de Verificação 3 6" xfId="7966" xr:uid="{00000000-0005-0000-0000-00001E1F0000}"/>
    <cellStyle name="Célula de Verificação 3_13-Endividamento" xfId="7967" xr:uid="{00000000-0005-0000-0000-00001F1F0000}"/>
    <cellStyle name="Célula de Verificação 4" xfId="7968" xr:uid="{00000000-0005-0000-0000-0000201F0000}"/>
    <cellStyle name="Célula de Verificação 4 2" xfId="7969" xr:uid="{00000000-0005-0000-0000-0000211F0000}"/>
    <cellStyle name="Célula de Verificação 4 2 2" xfId="7970" xr:uid="{00000000-0005-0000-0000-0000221F0000}"/>
    <cellStyle name="Célula de Verificação 4 2 3" xfId="7971" xr:uid="{00000000-0005-0000-0000-0000231F0000}"/>
    <cellStyle name="Célula de Verificação 4 2 4" xfId="7972" xr:uid="{00000000-0005-0000-0000-0000241F0000}"/>
    <cellStyle name="Célula de Verificação 4 2_BP - Raízen Combustíveis" xfId="7973" xr:uid="{00000000-0005-0000-0000-0000251F0000}"/>
    <cellStyle name="Célula de Verificação 4 3" xfId="7974" xr:uid="{00000000-0005-0000-0000-0000261F0000}"/>
    <cellStyle name="Célula de Verificação 4 3 2" xfId="7975" xr:uid="{00000000-0005-0000-0000-0000271F0000}"/>
    <cellStyle name="Célula de Verificação 4 3_BP - Raízen Combustíveis" xfId="7976" xr:uid="{00000000-0005-0000-0000-0000281F0000}"/>
    <cellStyle name="Célula de Verificação 4 4" xfId="7977" xr:uid="{00000000-0005-0000-0000-0000291F0000}"/>
    <cellStyle name="Célula de Verificação 4 4 2" xfId="7978" xr:uid="{00000000-0005-0000-0000-00002A1F0000}"/>
    <cellStyle name="Célula de Verificação 4 5" xfId="7979" xr:uid="{00000000-0005-0000-0000-00002B1F0000}"/>
    <cellStyle name="Célula de Verificação 4 6" xfId="7980" xr:uid="{00000000-0005-0000-0000-00002C1F0000}"/>
    <cellStyle name="Célula de Verificação 4_13-Endividamento" xfId="7981" xr:uid="{00000000-0005-0000-0000-00002D1F0000}"/>
    <cellStyle name="Célula de Verificação 5" xfId="7982" xr:uid="{00000000-0005-0000-0000-00002E1F0000}"/>
    <cellStyle name="Célula de Verificação 5 2" xfId="7983" xr:uid="{00000000-0005-0000-0000-00002F1F0000}"/>
    <cellStyle name="Célula de Verificação 5 2 2" xfId="7984" xr:uid="{00000000-0005-0000-0000-0000301F0000}"/>
    <cellStyle name="Célula de Verificação 5 2 3" xfId="7985" xr:uid="{00000000-0005-0000-0000-0000311F0000}"/>
    <cellStyle name="Célula de Verificação 5 2 4" xfId="7986" xr:uid="{00000000-0005-0000-0000-0000321F0000}"/>
    <cellStyle name="Célula de Verificação 5 2_BP - Raízen Combustíveis" xfId="7987" xr:uid="{00000000-0005-0000-0000-0000331F0000}"/>
    <cellStyle name="Célula de Verificação 5 3" xfId="7988" xr:uid="{00000000-0005-0000-0000-0000341F0000}"/>
    <cellStyle name="Célula de Verificação 5 3 2" xfId="7989" xr:uid="{00000000-0005-0000-0000-0000351F0000}"/>
    <cellStyle name="Célula de Verificação 5 3_BP - Raízen Combustíveis" xfId="7990" xr:uid="{00000000-0005-0000-0000-0000361F0000}"/>
    <cellStyle name="Célula de Verificação 5 4" xfId="7991" xr:uid="{00000000-0005-0000-0000-0000371F0000}"/>
    <cellStyle name="Célula de Verificação 5 4 2" xfId="7992" xr:uid="{00000000-0005-0000-0000-0000381F0000}"/>
    <cellStyle name="Célula de Verificação 5 5" xfId="7993" xr:uid="{00000000-0005-0000-0000-0000391F0000}"/>
    <cellStyle name="Célula de Verificação 5 6" xfId="7994" xr:uid="{00000000-0005-0000-0000-00003A1F0000}"/>
    <cellStyle name="Célula de Verificação 5_13-Endividamento" xfId="7995" xr:uid="{00000000-0005-0000-0000-00003B1F0000}"/>
    <cellStyle name="Célula de Verificação 6" xfId="7996" xr:uid="{00000000-0005-0000-0000-00003C1F0000}"/>
    <cellStyle name="Célula de Verificação 6 2" xfId="7997" xr:uid="{00000000-0005-0000-0000-00003D1F0000}"/>
    <cellStyle name="Célula de Verificação 6 2 2" xfId="7998" xr:uid="{00000000-0005-0000-0000-00003E1F0000}"/>
    <cellStyle name="Célula de Verificação 6 2 3" xfId="7999" xr:uid="{00000000-0005-0000-0000-00003F1F0000}"/>
    <cellStyle name="Célula de Verificação 6 2 4" xfId="8000" xr:uid="{00000000-0005-0000-0000-0000401F0000}"/>
    <cellStyle name="Célula de Verificação 6 2_BP - Raízen Combustíveis" xfId="8001" xr:uid="{00000000-0005-0000-0000-0000411F0000}"/>
    <cellStyle name="Célula de Verificação 6 3" xfId="8002" xr:uid="{00000000-0005-0000-0000-0000421F0000}"/>
    <cellStyle name="Célula de Verificação 6 3 2" xfId="8003" xr:uid="{00000000-0005-0000-0000-0000431F0000}"/>
    <cellStyle name="Célula de Verificação 6 3_BP - Raízen Combustíveis" xfId="8004" xr:uid="{00000000-0005-0000-0000-0000441F0000}"/>
    <cellStyle name="Célula de Verificação 6 4" xfId="8005" xr:uid="{00000000-0005-0000-0000-0000451F0000}"/>
    <cellStyle name="Célula de Verificação 6 4 2" xfId="8006" xr:uid="{00000000-0005-0000-0000-0000461F0000}"/>
    <cellStyle name="Célula de Verificação 6 5" xfId="8007" xr:uid="{00000000-0005-0000-0000-0000471F0000}"/>
    <cellStyle name="Célula de Verificação 6 6" xfId="8008" xr:uid="{00000000-0005-0000-0000-0000481F0000}"/>
    <cellStyle name="Célula de Verificação 6_13-Endividamento" xfId="8009" xr:uid="{00000000-0005-0000-0000-0000491F0000}"/>
    <cellStyle name="Célula de Verificação 7" xfId="8010" xr:uid="{00000000-0005-0000-0000-00004A1F0000}"/>
    <cellStyle name="Célula de Verificação 7 2" xfId="8011" xr:uid="{00000000-0005-0000-0000-00004B1F0000}"/>
    <cellStyle name="Célula de Verificação 7 2 2" xfId="8012" xr:uid="{00000000-0005-0000-0000-00004C1F0000}"/>
    <cellStyle name="Célula de Verificação 7 2 3" xfId="8013" xr:uid="{00000000-0005-0000-0000-00004D1F0000}"/>
    <cellStyle name="Célula de Verificação 7 2 4" xfId="8014" xr:uid="{00000000-0005-0000-0000-00004E1F0000}"/>
    <cellStyle name="Célula de Verificação 7 2 5" xfId="8015" xr:uid="{00000000-0005-0000-0000-00004F1F0000}"/>
    <cellStyle name="Célula de Verificação 7 2 6" xfId="8016" xr:uid="{00000000-0005-0000-0000-0000501F0000}"/>
    <cellStyle name="Célula de Verificação 7 2_BP - Raízen Combustíveis" xfId="8017" xr:uid="{00000000-0005-0000-0000-0000511F0000}"/>
    <cellStyle name="Célula de Verificação 7 3" xfId="8018" xr:uid="{00000000-0005-0000-0000-0000521F0000}"/>
    <cellStyle name="Célula de Verificação 7 3 2" xfId="8019" xr:uid="{00000000-0005-0000-0000-0000531F0000}"/>
    <cellStyle name="Célula de Verificação 7 3_BP - Raízen Combustíveis" xfId="8020" xr:uid="{00000000-0005-0000-0000-0000541F0000}"/>
    <cellStyle name="Célula de Verificação 7 4" xfId="8021" xr:uid="{00000000-0005-0000-0000-0000551F0000}"/>
    <cellStyle name="Célula de Verificação 7 4 2" xfId="8022" xr:uid="{00000000-0005-0000-0000-0000561F0000}"/>
    <cellStyle name="Célula de Verificação 7 5" xfId="8023" xr:uid="{00000000-0005-0000-0000-0000571F0000}"/>
    <cellStyle name="Célula de Verificação 7 6" xfId="8024" xr:uid="{00000000-0005-0000-0000-0000581F0000}"/>
    <cellStyle name="Célula de Verificação 7 7" xfId="8025" xr:uid="{00000000-0005-0000-0000-0000591F0000}"/>
    <cellStyle name="Célula de Verificação 7_13-Endividamento" xfId="8026" xr:uid="{00000000-0005-0000-0000-00005A1F0000}"/>
    <cellStyle name="Célula de Verificação 8" xfId="8027" xr:uid="{00000000-0005-0000-0000-00005B1F0000}"/>
    <cellStyle name="Célula de Verificação 8 2" xfId="8028" xr:uid="{00000000-0005-0000-0000-00005C1F0000}"/>
    <cellStyle name="Célula de Verificação 8 3" xfId="8029" xr:uid="{00000000-0005-0000-0000-00005D1F0000}"/>
    <cellStyle name="Célula de Verificação 8 4" xfId="8030" xr:uid="{00000000-0005-0000-0000-00005E1F0000}"/>
    <cellStyle name="Célula de Verificação 8_BP - Raízen Combustíveis" xfId="8031" xr:uid="{00000000-0005-0000-0000-00005F1F0000}"/>
    <cellStyle name="Célula de Verificação 9" xfId="8032" xr:uid="{00000000-0005-0000-0000-0000601F0000}"/>
    <cellStyle name="Célula de Verificação 9 2" xfId="8033" xr:uid="{00000000-0005-0000-0000-0000611F0000}"/>
    <cellStyle name="Célula de Verificação 9 3" xfId="8034" xr:uid="{00000000-0005-0000-0000-0000621F0000}"/>
    <cellStyle name="Célula de Verificação 9 4" xfId="8035" xr:uid="{00000000-0005-0000-0000-0000631F0000}"/>
    <cellStyle name="Célula Ligada" xfId="8036" xr:uid="{00000000-0005-0000-0000-0000641F0000}"/>
    <cellStyle name="Célula Vinculada 10" xfId="8037" xr:uid="{00000000-0005-0000-0000-0000651F0000}"/>
    <cellStyle name="Célula Vinculada 10 2" xfId="8038" xr:uid="{00000000-0005-0000-0000-0000661F0000}"/>
    <cellStyle name="Célula Vinculada 10 3" xfId="8039" xr:uid="{00000000-0005-0000-0000-0000671F0000}"/>
    <cellStyle name="Célula Vinculada 10_Dep_Judiciais-Contingências" xfId="8040" xr:uid="{00000000-0005-0000-0000-0000681F0000}"/>
    <cellStyle name="Célula Vinculada 11" xfId="8041" xr:uid="{00000000-0005-0000-0000-0000691F0000}"/>
    <cellStyle name="Célula Vinculada 11 2" xfId="8042" xr:uid="{00000000-0005-0000-0000-00006A1F0000}"/>
    <cellStyle name="Célula Vinculada 11_Dep_Judiciais-Contingências" xfId="8043" xr:uid="{00000000-0005-0000-0000-00006B1F0000}"/>
    <cellStyle name="Célula Vinculada 12" xfId="8044" xr:uid="{00000000-0005-0000-0000-00006C1F0000}"/>
    <cellStyle name="Célula Vinculada 13" xfId="8045" xr:uid="{00000000-0005-0000-0000-00006D1F0000}"/>
    <cellStyle name="Célula Vinculada 14" xfId="8046" xr:uid="{00000000-0005-0000-0000-00006E1F0000}"/>
    <cellStyle name="Célula Vinculada 15" xfId="8047" xr:uid="{00000000-0005-0000-0000-00006F1F0000}"/>
    <cellStyle name="Célula Vinculada 16" xfId="8048" xr:uid="{00000000-0005-0000-0000-0000701F0000}"/>
    <cellStyle name="Célula Vinculada 17" xfId="8049" xr:uid="{00000000-0005-0000-0000-0000711F0000}"/>
    <cellStyle name="Célula Vinculada 2" xfId="8050" xr:uid="{00000000-0005-0000-0000-0000721F0000}"/>
    <cellStyle name="Célula Vinculada 2 2" xfId="8051" xr:uid="{00000000-0005-0000-0000-0000731F0000}"/>
    <cellStyle name="Célula Vinculada 2 2 2" xfId="8052" xr:uid="{00000000-0005-0000-0000-0000741F0000}"/>
    <cellStyle name="Célula Vinculada 2 2 3" xfId="8053" xr:uid="{00000000-0005-0000-0000-0000751F0000}"/>
    <cellStyle name="Célula Vinculada 2 2 4" xfId="8054" xr:uid="{00000000-0005-0000-0000-0000761F0000}"/>
    <cellStyle name="Célula Vinculada 2 2_BP - Raízen Combustíveis" xfId="8055" xr:uid="{00000000-0005-0000-0000-0000771F0000}"/>
    <cellStyle name="Célula Vinculada 2 3" xfId="8056" xr:uid="{00000000-0005-0000-0000-0000781F0000}"/>
    <cellStyle name="Célula Vinculada 2 3 2" xfId="8057" xr:uid="{00000000-0005-0000-0000-0000791F0000}"/>
    <cellStyle name="Célula Vinculada 2 3 3" xfId="8058" xr:uid="{00000000-0005-0000-0000-00007A1F0000}"/>
    <cellStyle name="Célula Vinculada 2 3 4" xfId="8059" xr:uid="{00000000-0005-0000-0000-00007B1F0000}"/>
    <cellStyle name="Célula Vinculada 2 3_BP - Raízen Combustíveis" xfId="8060" xr:uid="{00000000-0005-0000-0000-00007C1F0000}"/>
    <cellStyle name="Célula Vinculada 2 4" xfId="8061" xr:uid="{00000000-0005-0000-0000-00007D1F0000}"/>
    <cellStyle name="Célula Vinculada 2 4 2" xfId="8062" xr:uid="{00000000-0005-0000-0000-00007E1F0000}"/>
    <cellStyle name="Célula Vinculada 2 4 3" xfId="8063" xr:uid="{00000000-0005-0000-0000-00007F1F0000}"/>
    <cellStyle name="Célula Vinculada 2 4 4" xfId="8064" xr:uid="{00000000-0005-0000-0000-0000801F0000}"/>
    <cellStyle name="Célula Vinculada 2 4_BP - Raízen Combustíveis" xfId="8065" xr:uid="{00000000-0005-0000-0000-0000811F0000}"/>
    <cellStyle name="Célula Vinculada 2 5" xfId="8066" xr:uid="{00000000-0005-0000-0000-0000821F0000}"/>
    <cellStyle name="Célula Vinculada 2 5 2" xfId="8067" xr:uid="{00000000-0005-0000-0000-0000831F0000}"/>
    <cellStyle name="Célula Vinculada 2 5 3" xfId="8068" xr:uid="{00000000-0005-0000-0000-0000841F0000}"/>
    <cellStyle name="Célula Vinculada 2 5_BP - Raízen Combustíveis" xfId="8069" xr:uid="{00000000-0005-0000-0000-0000851F0000}"/>
    <cellStyle name="Célula Vinculada 2 6" xfId="8070" xr:uid="{00000000-0005-0000-0000-0000861F0000}"/>
    <cellStyle name="Célula Vinculada 2 7" xfId="8071" xr:uid="{00000000-0005-0000-0000-0000871F0000}"/>
    <cellStyle name="Célula Vinculada 2 8" xfId="8072" xr:uid="{00000000-0005-0000-0000-0000881F0000}"/>
    <cellStyle name="Célula Vinculada 2_11_Combinação de neg. Zanin" xfId="8073" xr:uid="{00000000-0005-0000-0000-0000891F0000}"/>
    <cellStyle name="Célula Vinculada 3" xfId="8074" xr:uid="{00000000-0005-0000-0000-00008A1F0000}"/>
    <cellStyle name="Célula Vinculada 3 2" xfId="8075" xr:uid="{00000000-0005-0000-0000-00008B1F0000}"/>
    <cellStyle name="Célula Vinculada 3 2 2" xfId="8076" xr:uid="{00000000-0005-0000-0000-00008C1F0000}"/>
    <cellStyle name="Célula Vinculada 3 2 3" xfId="8077" xr:uid="{00000000-0005-0000-0000-00008D1F0000}"/>
    <cellStyle name="Célula Vinculada 3 2 4" xfId="8078" xr:uid="{00000000-0005-0000-0000-00008E1F0000}"/>
    <cellStyle name="Célula Vinculada 3 2_BP - Raízen Combustíveis" xfId="8079" xr:uid="{00000000-0005-0000-0000-00008F1F0000}"/>
    <cellStyle name="Célula Vinculada 3 3" xfId="8080" xr:uid="{00000000-0005-0000-0000-0000901F0000}"/>
    <cellStyle name="Célula Vinculada 3 3 2" xfId="8081" xr:uid="{00000000-0005-0000-0000-0000911F0000}"/>
    <cellStyle name="Célula Vinculada 3 3_BP - Raízen Combustíveis" xfId="8082" xr:uid="{00000000-0005-0000-0000-0000921F0000}"/>
    <cellStyle name="Célula Vinculada 3 4" xfId="8083" xr:uid="{00000000-0005-0000-0000-0000931F0000}"/>
    <cellStyle name="Célula Vinculada 3 5" xfId="8084" xr:uid="{00000000-0005-0000-0000-0000941F0000}"/>
    <cellStyle name="Célula Vinculada 3 6" xfId="8085" xr:uid="{00000000-0005-0000-0000-0000951F0000}"/>
    <cellStyle name="Célula Vinculada 3_BP - Raízen Combustíveis" xfId="8086" xr:uid="{00000000-0005-0000-0000-0000961F0000}"/>
    <cellStyle name="Célula Vinculada 4" xfId="8087" xr:uid="{00000000-0005-0000-0000-0000971F0000}"/>
    <cellStyle name="Célula Vinculada 4 2" xfId="8088" xr:uid="{00000000-0005-0000-0000-0000981F0000}"/>
    <cellStyle name="Célula Vinculada 4 2 2" xfId="8089" xr:uid="{00000000-0005-0000-0000-0000991F0000}"/>
    <cellStyle name="Célula Vinculada 4 2 3" xfId="8090" xr:uid="{00000000-0005-0000-0000-00009A1F0000}"/>
    <cellStyle name="Célula Vinculada 4 2 4" xfId="8091" xr:uid="{00000000-0005-0000-0000-00009B1F0000}"/>
    <cellStyle name="Célula Vinculada 4 2_BP - Raízen Combustíveis" xfId="8092" xr:uid="{00000000-0005-0000-0000-00009C1F0000}"/>
    <cellStyle name="Célula Vinculada 4 3" xfId="8093" xr:uid="{00000000-0005-0000-0000-00009D1F0000}"/>
    <cellStyle name="Célula Vinculada 4 3 2" xfId="8094" xr:uid="{00000000-0005-0000-0000-00009E1F0000}"/>
    <cellStyle name="Célula Vinculada 4 3_BP - Raízen Combustíveis" xfId="8095" xr:uid="{00000000-0005-0000-0000-00009F1F0000}"/>
    <cellStyle name="Célula Vinculada 4 4" xfId="8096" xr:uid="{00000000-0005-0000-0000-0000A01F0000}"/>
    <cellStyle name="Célula Vinculada 4 5" xfId="8097" xr:uid="{00000000-0005-0000-0000-0000A11F0000}"/>
    <cellStyle name="Célula Vinculada 4 6" xfId="8098" xr:uid="{00000000-0005-0000-0000-0000A21F0000}"/>
    <cellStyle name="Célula Vinculada 4_BP - Raízen Combustíveis" xfId="8099" xr:uid="{00000000-0005-0000-0000-0000A31F0000}"/>
    <cellStyle name="Célula Vinculada 5" xfId="8100" xr:uid="{00000000-0005-0000-0000-0000A41F0000}"/>
    <cellStyle name="Célula Vinculada 5 2" xfId="8101" xr:uid="{00000000-0005-0000-0000-0000A51F0000}"/>
    <cellStyle name="Célula Vinculada 5 2 2" xfId="8102" xr:uid="{00000000-0005-0000-0000-0000A61F0000}"/>
    <cellStyle name="Célula Vinculada 5 2 3" xfId="8103" xr:uid="{00000000-0005-0000-0000-0000A71F0000}"/>
    <cellStyle name="Célula Vinculada 5 2 4" xfId="8104" xr:uid="{00000000-0005-0000-0000-0000A81F0000}"/>
    <cellStyle name="Célula Vinculada 5 2_BP - Raízen Combustíveis" xfId="8105" xr:uid="{00000000-0005-0000-0000-0000A91F0000}"/>
    <cellStyle name="Célula Vinculada 5 3" xfId="8106" xr:uid="{00000000-0005-0000-0000-0000AA1F0000}"/>
    <cellStyle name="Célula Vinculada 5 3 2" xfId="8107" xr:uid="{00000000-0005-0000-0000-0000AB1F0000}"/>
    <cellStyle name="Célula Vinculada 5 3_BP - Raízen Combustíveis" xfId="8108" xr:uid="{00000000-0005-0000-0000-0000AC1F0000}"/>
    <cellStyle name="Célula Vinculada 5 4" xfId="8109" xr:uid="{00000000-0005-0000-0000-0000AD1F0000}"/>
    <cellStyle name="Célula Vinculada 5 5" xfId="8110" xr:uid="{00000000-0005-0000-0000-0000AE1F0000}"/>
    <cellStyle name="Célula Vinculada 5 6" xfId="8111" xr:uid="{00000000-0005-0000-0000-0000AF1F0000}"/>
    <cellStyle name="Célula Vinculada 5_BP - Raízen Combustíveis" xfId="8112" xr:uid="{00000000-0005-0000-0000-0000B01F0000}"/>
    <cellStyle name="Célula Vinculada 6" xfId="8113" xr:uid="{00000000-0005-0000-0000-0000B11F0000}"/>
    <cellStyle name="Célula Vinculada 6 2" xfId="8114" xr:uid="{00000000-0005-0000-0000-0000B21F0000}"/>
    <cellStyle name="Célula Vinculada 6 2 2" xfId="8115" xr:uid="{00000000-0005-0000-0000-0000B31F0000}"/>
    <cellStyle name="Célula Vinculada 6 2 3" xfId="8116" xr:uid="{00000000-0005-0000-0000-0000B41F0000}"/>
    <cellStyle name="Célula Vinculada 6 2 4" xfId="8117" xr:uid="{00000000-0005-0000-0000-0000B51F0000}"/>
    <cellStyle name="Célula Vinculada 6 2_BP - Raízen Combustíveis" xfId="8118" xr:uid="{00000000-0005-0000-0000-0000B61F0000}"/>
    <cellStyle name="Célula Vinculada 6 3" xfId="8119" xr:uid="{00000000-0005-0000-0000-0000B71F0000}"/>
    <cellStyle name="Célula Vinculada 6 3 2" xfId="8120" xr:uid="{00000000-0005-0000-0000-0000B81F0000}"/>
    <cellStyle name="Célula Vinculada 6 3_BP - Raízen Combustíveis" xfId="8121" xr:uid="{00000000-0005-0000-0000-0000B91F0000}"/>
    <cellStyle name="Célula Vinculada 6 4" xfId="8122" xr:uid="{00000000-0005-0000-0000-0000BA1F0000}"/>
    <cellStyle name="Célula Vinculada 6 5" xfId="8123" xr:uid="{00000000-0005-0000-0000-0000BB1F0000}"/>
    <cellStyle name="Célula Vinculada 6 6" xfId="8124" xr:uid="{00000000-0005-0000-0000-0000BC1F0000}"/>
    <cellStyle name="Célula Vinculada 6_BP - Raízen Combustíveis" xfId="8125" xr:uid="{00000000-0005-0000-0000-0000BD1F0000}"/>
    <cellStyle name="Célula Vinculada 7" xfId="8126" xr:uid="{00000000-0005-0000-0000-0000BE1F0000}"/>
    <cellStyle name="Célula Vinculada 7 2" xfId="8127" xr:uid="{00000000-0005-0000-0000-0000BF1F0000}"/>
    <cellStyle name="Célula Vinculada 7 2 2" xfId="8128" xr:uid="{00000000-0005-0000-0000-0000C01F0000}"/>
    <cellStyle name="Célula Vinculada 7 2 3" xfId="8129" xr:uid="{00000000-0005-0000-0000-0000C11F0000}"/>
    <cellStyle name="Célula Vinculada 7 2 4" xfId="8130" xr:uid="{00000000-0005-0000-0000-0000C21F0000}"/>
    <cellStyle name="Célula Vinculada 7 2 5" xfId="8131" xr:uid="{00000000-0005-0000-0000-0000C31F0000}"/>
    <cellStyle name="Célula Vinculada 7 2 6" xfId="8132" xr:uid="{00000000-0005-0000-0000-0000C41F0000}"/>
    <cellStyle name="Célula Vinculada 7 2_BP - Raízen Combustíveis" xfId="8133" xr:uid="{00000000-0005-0000-0000-0000C51F0000}"/>
    <cellStyle name="Célula Vinculada 7 3" xfId="8134" xr:uid="{00000000-0005-0000-0000-0000C61F0000}"/>
    <cellStyle name="Célula Vinculada 7 3 2" xfId="8135" xr:uid="{00000000-0005-0000-0000-0000C71F0000}"/>
    <cellStyle name="Célula Vinculada 7 3_BP - Raízen Combustíveis" xfId="8136" xr:uid="{00000000-0005-0000-0000-0000C81F0000}"/>
    <cellStyle name="Célula Vinculada 7 4" xfId="8137" xr:uid="{00000000-0005-0000-0000-0000C91F0000}"/>
    <cellStyle name="Célula Vinculada 7 5" xfId="8138" xr:uid="{00000000-0005-0000-0000-0000CA1F0000}"/>
    <cellStyle name="Célula Vinculada 7 6" xfId="8139" xr:uid="{00000000-0005-0000-0000-0000CB1F0000}"/>
    <cellStyle name="Célula Vinculada 7 7" xfId="8140" xr:uid="{00000000-0005-0000-0000-0000CC1F0000}"/>
    <cellStyle name="Célula Vinculada 7_13-Endividamento" xfId="8141" xr:uid="{00000000-0005-0000-0000-0000CD1F0000}"/>
    <cellStyle name="Célula Vinculada 8" xfId="8142" xr:uid="{00000000-0005-0000-0000-0000CE1F0000}"/>
    <cellStyle name="Célula Vinculada 8 2" xfId="8143" xr:uid="{00000000-0005-0000-0000-0000CF1F0000}"/>
    <cellStyle name="Célula Vinculada 8 3" xfId="8144" xr:uid="{00000000-0005-0000-0000-0000D01F0000}"/>
    <cellStyle name="Célula Vinculada 8 4" xfId="8145" xr:uid="{00000000-0005-0000-0000-0000D11F0000}"/>
    <cellStyle name="Célula Vinculada 8_BP - Raízen Combustíveis" xfId="8146" xr:uid="{00000000-0005-0000-0000-0000D21F0000}"/>
    <cellStyle name="Célula Vinculada 9" xfId="8147" xr:uid="{00000000-0005-0000-0000-0000D31F0000}"/>
    <cellStyle name="Célula Vinculada 9 2" xfId="8148" xr:uid="{00000000-0005-0000-0000-0000D41F0000}"/>
    <cellStyle name="Célula Vinculada 9 3" xfId="8149" xr:uid="{00000000-0005-0000-0000-0000D51F0000}"/>
    <cellStyle name="Célula Vinculada 9 4" xfId="8150" xr:uid="{00000000-0005-0000-0000-0000D61F0000}"/>
    <cellStyle name="Célula Vinculada 9_DFC por Negócio" xfId="8151" xr:uid="{00000000-0005-0000-0000-0000D71F0000}"/>
    <cellStyle name="CélulaBase" xfId="8152" xr:uid="{00000000-0005-0000-0000-0000D81F0000}"/>
    <cellStyle name="Centered Heading" xfId="8153" xr:uid="{00000000-0005-0000-0000-0000D91F0000}"/>
    <cellStyle name="Centered Heading 2" xfId="8154" xr:uid="{00000000-0005-0000-0000-0000DA1F0000}"/>
    <cellStyle name="Centered Heading 2 2" xfId="8155" xr:uid="{00000000-0005-0000-0000-0000DB1F0000}"/>
    <cellStyle name="Centered Heading 2_BP - Raízen Combustíveis" xfId="8156" xr:uid="{00000000-0005-0000-0000-0000DC1F0000}"/>
    <cellStyle name="Centered Heading 3" xfId="8157" xr:uid="{00000000-0005-0000-0000-0000DD1F0000}"/>
    <cellStyle name="Centered Heading 3 2" xfId="8158" xr:uid="{00000000-0005-0000-0000-0000DE1F0000}"/>
    <cellStyle name="Centered Heading 4" xfId="8159" xr:uid="{00000000-0005-0000-0000-0000DF1F0000}"/>
    <cellStyle name="Centered Heading 5" xfId="8160" xr:uid="{00000000-0005-0000-0000-0000E01F0000}"/>
    <cellStyle name="Centered Heading_BP - Raízen Combustíveis" xfId="8161" xr:uid="{00000000-0005-0000-0000-0000E11F0000}"/>
    <cellStyle name="CenterHead" xfId="8162" xr:uid="{00000000-0005-0000-0000-0000E21F0000}"/>
    <cellStyle name="CenterHead 2" xfId="8163" xr:uid="{00000000-0005-0000-0000-0000E31F0000}"/>
    <cellStyle name="CenterHead 3" xfId="8164" xr:uid="{00000000-0005-0000-0000-0000E41F0000}"/>
    <cellStyle name="CenterHead 4" xfId="8165" xr:uid="{00000000-0005-0000-0000-0000E51F0000}"/>
    <cellStyle name="CenterHead_BP - Raízen Combustíveis" xfId="8166" xr:uid="{00000000-0005-0000-0000-0000E61F0000}"/>
    <cellStyle name="Cents" xfId="8167" xr:uid="{00000000-0005-0000-0000-0000E71F0000}"/>
    <cellStyle name="Check Cell 10" xfId="8168" xr:uid="{00000000-0005-0000-0000-0000E81F0000}"/>
    <cellStyle name="Check Cell 10 2" xfId="8169" xr:uid="{00000000-0005-0000-0000-0000E91F0000}"/>
    <cellStyle name="Check Cell 11" xfId="8170" xr:uid="{00000000-0005-0000-0000-0000EA1F0000}"/>
    <cellStyle name="Check Cell 12" xfId="8171" xr:uid="{00000000-0005-0000-0000-0000EB1F0000}"/>
    <cellStyle name="Check Cell 13" xfId="8172" xr:uid="{00000000-0005-0000-0000-0000EC1F0000}"/>
    <cellStyle name="Check Cell 2" xfId="8173" xr:uid="{00000000-0005-0000-0000-0000ED1F0000}"/>
    <cellStyle name="Check Cell 2 10" xfId="8174" xr:uid="{00000000-0005-0000-0000-0000EE1F0000}"/>
    <cellStyle name="Check Cell 2 11" xfId="8175" xr:uid="{00000000-0005-0000-0000-0000EF1F0000}"/>
    <cellStyle name="Check Cell 2 2" xfId="8176" xr:uid="{00000000-0005-0000-0000-0000F01F0000}"/>
    <cellStyle name="Check Cell 2 3" xfId="8177" xr:uid="{00000000-0005-0000-0000-0000F11F0000}"/>
    <cellStyle name="Check Cell 2 4" xfId="8178" xr:uid="{00000000-0005-0000-0000-0000F21F0000}"/>
    <cellStyle name="Check Cell 2 5" xfId="8179" xr:uid="{00000000-0005-0000-0000-0000F31F0000}"/>
    <cellStyle name="Check Cell 2 6" xfId="8180" xr:uid="{00000000-0005-0000-0000-0000F41F0000}"/>
    <cellStyle name="Check Cell 2 7" xfId="8181" xr:uid="{00000000-0005-0000-0000-0000F51F0000}"/>
    <cellStyle name="Check Cell 2 8" xfId="8182" xr:uid="{00000000-0005-0000-0000-0000F61F0000}"/>
    <cellStyle name="Check Cell 2 8 2" xfId="8183" xr:uid="{00000000-0005-0000-0000-0000F71F0000}"/>
    <cellStyle name="Check Cell 2 8_BP - Raízen Combustíveis" xfId="8184" xr:uid="{00000000-0005-0000-0000-0000F81F0000}"/>
    <cellStyle name="Check Cell 2 9" xfId="8185" xr:uid="{00000000-0005-0000-0000-0000F91F0000}"/>
    <cellStyle name="Check Cell 2_BP - Raízen Combustíveis" xfId="8186" xr:uid="{00000000-0005-0000-0000-0000FA1F0000}"/>
    <cellStyle name="Check Cell 3" xfId="8187" xr:uid="{00000000-0005-0000-0000-0000FB1F0000}"/>
    <cellStyle name="Check Cell 3 2" xfId="8188" xr:uid="{00000000-0005-0000-0000-0000FC1F0000}"/>
    <cellStyle name="Check Cell 3 3" xfId="8189" xr:uid="{00000000-0005-0000-0000-0000FD1F0000}"/>
    <cellStyle name="Check Cell 3 4" xfId="8190" xr:uid="{00000000-0005-0000-0000-0000FE1F0000}"/>
    <cellStyle name="Check Cell 3 5" xfId="8191" xr:uid="{00000000-0005-0000-0000-0000FF1F0000}"/>
    <cellStyle name="Check Cell 3 6" xfId="8192" xr:uid="{00000000-0005-0000-0000-000000200000}"/>
    <cellStyle name="Check Cell 3 7" xfId="8193" xr:uid="{00000000-0005-0000-0000-000001200000}"/>
    <cellStyle name="Check Cell 3 8" xfId="8194" xr:uid="{00000000-0005-0000-0000-000002200000}"/>
    <cellStyle name="Check Cell 3_BP - Raízen Combustíveis" xfId="8195" xr:uid="{00000000-0005-0000-0000-000003200000}"/>
    <cellStyle name="Check Cell 4" xfId="8196" xr:uid="{00000000-0005-0000-0000-000004200000}"/>
    <cellStyle name="Check Cell 4 2" xfId="8197" xr:uid="{00000000-0005-0000-0000-000005200000}"/>
    <cellStyle name="Check Cell 4_Dep_Judiciais-Contingências" xfId="8198" xr:uid="{00000000-0005-0000-0000-000006200000}"/>
    <cellStyle name="Check Cell 5" xfId="8199" xr:uid="{00000000-0005-0000-0000-000007200000}"/>
    <cellStyle name="Check Cell 6" xfId="8200" xr:uid="{00000000-0005-0000-0000-000008200000}"/>
    <cellStyle name="Check Cell 7" xfId="8201" xr:uid="{00000000-0005-0000-0000-000009200000}"/>
    <cellStyle name="Check Cell 7 2" xfId="8202" xr:uid="{00000000-0005-0000-0000-00000A200000}"/>
    <cellStyle name="Check Cell 7_BP - Raízen Combustíveis" xfId="8203" xr:uid="{00000000-0005-0000-0000-00000B200000}"/>
    <cellStyle name="Check Cell 8" xfId="8204" xr:uid="{00000000-0005-0000-0000-00000C200000}"/>
    <cellStyle name="Check Cell 8 2" xfId="8205" xr:uid="{00000000-0005-0000-0000-00000D200000}"/>
    <cellStyle name="Check Cell 8_BP - Raízen Combustíveis" xfId="8206" xr:uid="{00000000-0005-0000-0000-00000E200000}"/>
    <cellStyle name="Check Cell 9" xfId="8207" xr:uid="{00000000-0005-0000-0000-00000F200000}"/>
    <cellStyle name="Check Cell 9 2" xfId="8208" xr:uid="{00000000-0005-0000-0000-000010200000}"/>
    <cellStyle name="Check Cell 9_BP - Raízen Combustíveis" xfId="8209" xr:uid="{00000000-0005-0000-0000-000011200000}"/>
    <cellStyle name="claudio" xfId="8210" xr:uid="{00000000-0005-0000-0000-000012200000}"/>
    <cellStyle name="claudio 2" xfId="8211" xr:uid="{00000000-0005-0000-0000-000013200000}"/>
    <cellStyle name="claudio_BP - Raízen Combustíveis" xfId="8212" xr:uid="{00000000-0005-0000-0000-000014200000}"/>
    <cellStyle name="Codigos" xfId="8213" xr:uid="{00000000-0005-0000-0000-000015200000}"/>
    <cellStyle name="colhead" xfId="8214" xr:uid="{00000000-0005-0000-0000-000016200000}"/>
    <cellStyle name="Column Heading" xfId="8215" xr:uid="{00000000-0005-0000-0000-000017200000}"/>
    <cellStyle name="Column_Title" xfId="8216" xr:uid="{00000000-0005-0000-0000-000018200000}"/>
    <cellStyle name="ColumnHeading" xfId="8217" xr:uid="{00000000-0005-0000-0000-000019200000}"/>
    <cellStyle name="Comma" xfId="4" xr:uid="{00000000-0005-0000-0000-000004000000}"/>
    <cellStyle name="Comma  - Style1" xfId="8218" xr:uid="{00000000-0005-0000-0000-00001A200000}"/>
    <cellStyle name="Comma  - Style1 2" xfId="8219" xr:uid="{00000000-0005-0000-0000-00001B200000}"/>
    <cellStyle name="Comma  - Style1 2 2" xfId="8220" xr:uid="{00000000-0005-0000-0000-00001C200000}"/>
    <cellStyle name="Comma  - Style1 2 2 2" xfId="8221" xr:uid="{00000000-0005-0000-0000-00001D200000}"/>
    <cellStyle name="Comma  - Style1 2 2 2 2" xfId="8222" xr:uid="{00000000-0005-0000-0000-00001E200000}"/>
    <cellStyle name="Comma  - Style1 2 2 2 3" xfId="8223" xr:uid="{00000000-0005-0000-0000-00001F200000}"/>
    <cellStyle name="Comma  - Style1 2 2 2 4" xfId="8224" xr:uid="{00000000-0005-0000-0000-000020200000}"/>
    <cellStyle name="Comma  - Style1 2 2 3" xfId="8225" xr:uid="{00000000-0005-0000-0000-000021200000}"/>
    <cellStyle name="Comma  - Style1 2 2 4" xfId="8226" xr:uid="{00000000-0005-0000-0000-000022200000}"/>
    <cellStyle name="Comma  - Style1 2 2 5" xfId="8227" xr:uid="{00000000-0005-0000-0000-000023200000}"/>
    <cellStyle name="Comma  - Style1 2 2_Display" xfId="8228" xr:uid="{00000000-0005-0000-0000-000024200000}"/>
    <cellStyle name="Comma  - Style1 2 3" xfId="8229" xr:uid="{00000000-0005-0000-0000-000025200000}"/>
    <cellStyle name="Comma  - Style1 2 4" xfId="8230" xr:uid="{00000000-0005-0000-0000-000026200000}"/>
    <cellStyle name="Comma  - Style1 2 5" xfId="8231" xr:uid="{00000000-0005-0000-0000-000027200000}"/>
    <cellStyle name="Comma  - Style1 2_BP - Raízen Combustíveis" xfId="8232" xr:uid="{00000000-0005-0000-0000-000028200000}"/>
    <cellStyle name="Comma  - Style1 3" xfId="8233" xr:uid="{00000000-0005-0000-0000-000029200000}"/>
    <cellStyle name="Comma  - Style1 4" xfId="8234" xr:uid="{00000000-0005-0000-0000-00002A200000}"/>
    <cellStyle name="Comma  - Style1 5" xfId="8235" xr:uid="{00000000-0005-0000-0000-00002B200000}"/>
    <cellStyle name="Comma  - Style1 6" xfId="8236" xr:uid="{00000000-0005-0000-0000-00002C200000}"/>
    <cellStyle name="Comma  - Style1_13-Endividamento" xfId="8237" xr:uid="{00000000-0005-0000-0000-00002D200000}"/>
    <cellStyle name="Comma  - Style2" xfId="8238" xr:uid="{00000000-0005-0000-0000-00002E200000}"/>
    <cellStyle name="Comma  - Style2 2" xfId="8239" xr:uid="{00000000-0005-0000-0000-00002F200000}"/>
    <cellStyle name="Comma  - Style2 2 2" xfId="8240" xr:uid="{00000000-0005-0000-0000-000030200000}"/>
    <cellStyle name="Comma  - Style2 2 2 2" xfId="8241" xr:uid="{00000000-0005-0000-0000-000031200000}"/>
    <cellStyle name="Comma  - Style2 2 2 2 2" xfId="8242" xr:uid="{00000000-0005-0000-0000-000032200000}"/>
    <cellStyle name="Comma  - Style2 2 2 2 3" xfId="8243" xr:uid="{00000000-0005-0000-0000-000033200000}"/>
    <cellStyle name="Comma  - Style2 2 2 2 4" xfId="8244" xr:uid="{00000000-0005-0000-0000-000034200000}"/>
    <cellStyle name="Comma  - Style2 2 2 3" xfId="8245" xr:uid="{00000000-0005-0000-0000-000035200000}"/>
    <cellStyle name="Comma  - Style2 2 2 4" xfId="8246" xr:uid="{00000000-0005-0000-0000-000036200000}"/>
    <cellStyle name="Comma  - Style2 2 2 5" xfId="8247" xr:uid="{00000000-0005-0000-0000-000037200000}"/>
    <cellStyle name="Comma  - Style2 2 2_Display" xfId="8248" xr:uid="{00000000-0005-0000-0000-000038200000}"/>
    <cellStyle name="Comma  - Style2 2 3" xfId="8249" xr:uid="{00000000-0005-0000-0000-000039200000}"/>
    <cellStyle name="Comma  - Style2 2 4" xfId="8250" xr:uid="{00000000-0005-0000-0000-00003A200000}"/>
    <cellStyle name="Comma  - Style2 2 5" xfId="8251" xr:uid="{00000000-0005-0000-0000-00003B200000}"/>
    <cellStyle name="Comma  - Style2 2_BP - Raízen Combustíveis" xfId="8252" xr:uid="{00000000-0005-0000-0000-00003C200000}"/>
    <cellStyle name="Comma  - Style2 3" xfId="8253" xr:uid="{00000000-0005-0000-0000-00003D200000}"/>
    <cellStyle name="Comma  - Style2 4" xfId="8254" xr:uid="{00000000-0005-0000-0000-00003E200000}"/>
    <cellStyle name="Comma  - Style2 5" xfId="8255" xr:uid="{00000000-0005-0000-0000-00003F200000}"/>
    <cellStyle name="Comma  - Style2 6" xfId="8256" xr:uid="{00000000-0005-0000-0000-000040200000}"/>
    <cellStyle name="Comma  - Style2_13-Endividamento" xfId="8257" xr:uid="{00000000-0005-0000-0000-000041200000}"/>
    <cellStyle name="Comma  - Style3" xfId="8258" xr:uid="{00000000-0005-0000-0000-000042200000}"/>
    <cellStyle name="Comma  - Style3 2" xfId="8259" xr:uid="{00000000-0005-0000-0000-000043200000}"/>
    <cellStyle name="Comma  - Style3 2 2" xfId="8260" xr:uid="{00000000-0005-0000-0000-000044200000}"/>
    <cellStyle name="Comma  - Style3 2 2 2" xfId="8261" xr:uid="{00000000-0005-0000-0000-000045200000}"/>
    <cellStyle name="Comma  - Style3 2 2 2 2" xfId="8262" xr:uid="{00000000-0005-0000-0000-000046200000}"/>
    <cellStyle name="Comma  - Style3 2 2 2 3" xfId="8263" xr:uid="{00000000-0005-0000-0000-000047200000}"/>
    <cellStyle name="Comma  - Style3 2 2 2 4" xfId="8264" xr:uid="{00000000-0005-0000-0000-000048200000}"/>
    <cellStyle name="Comma  - Style3 2 2 3" xfId="8265" xr:uid="{00000000-0005-0000-0000-000049200000}"/>
    <cellStyle name="Comma  - Style3 2 2 4" xfId="8266" xr:uid="{00000000-0005-0000-0000-00004A200000}"/>
    <cellStyle name="Comma  - Style3 2 2 5" xfId="8267" xr:uid="{00000000-0005-0000-0000-00004B200000}"/>
    <cellStyle name="Comma  - Style3 2 2_Display" xfId="8268" xr:uid="{00000000-0005-0000-0000-00004C200000}"/>
    <cellStyle name="Comma  - Style3 2 3" xfId="8269" xr:uid="{00000000-0005-0000-0000-00004D200000}"/>
    <cellStyle name="Comma  - Style3 2 4" xfId="8270" xr:uid="{00000000-0005-0000-0000-00004E200000}"/>
    <cellStyle name="Comma  - Style3 2 5" xfId="8271" xr:uid="{00000000-0005-0000-0000-00004F200000}"/>
    <cellStyle name="Comma  - Style3 2_BP - Raízen Combustíveis" xfId="8272" xr:uid="{00000000-0005-0000-0000-000050200000}"/>
    <cellStyle name="Comma  - Style3 3" xfId="8273" xr:uid="{00000000-0005-0000-0000-000051200000}"/>
    <cellStyle name="Comma  - Style3 4" xfId="8274" xr:uid="{00000000-0005-0000-0000-000052200000}"/>
    <cellStyle name="Comma  - Style3 5" xfId="8275" xr:uid="{00000000-0005-0000-0000-000053200000}"/>
    <cellStyle name="Comma  - Style3 6" xfId="8276" xr:uid="{00000000-0005-0000-0000-000054200000}"/>
    <cellStyle name="Comma  - Style3_13-Endividamento" xfId="8277" xr:uid="{00000000-0005-0000-0000-000055200000}"/>
    <cellStyle name="Comma  - Style4" xfId="8278" xr:uid="{00000000-0005-0000-0000-000056200000}"/>
    <cellStyle name="Comma  - Style4 2" xfId="8279" xr:uid="{00000000-0005-0000-0000-000057200000}"/>
    <cellStyle name="Comma  - Style4 2 2" xfId="8280" xr:uid="{00000000-0005-0000-0000-000058200000}"/>
    <cellStyle name="Comma  - Style4 2 2 2" xfId="8281" xr:uid="{00000000-0005-0000-0000-000059200000}"/>
    <cellStyle name="Comma  - Style4 2 2 2 2" xfId="8282" xr:uid="{00000000-0005-0000-0000-00005A200000}"/>
    <cellStyle name="Comma  - Style4 2 2 2 3" xfId="8283" xr:uid="{00000000-0005-0000-0000-00005B200000}"/>
    <cellStyle name="Comma  - Style4 2 2 2 4" xfId="8284" xr:uid="{00000000-0005-0000-0000-00005C200000}"/>
    <cellStyle name="Comma  - Style4 2 2 3" xfId="8285" xr:uid="{00000000-0005-0000-0000-00005D200000}"/>
    <cellStyle name="Comma  - Style4 2 2 4" xfId="8286" xr:uid="{00000000-0005-0000-0000-00005E200000}"/>
    <cellStyle name="Comma  - Style4 2 2 5" xfId="8287" xr:uid="{00000000-0005-0000-0000-00005F200000}"/>
    <cellStyle name="Comma  - Style4 2 2_Display" xfId="8288" xr:uid="{00000000-0005-0000-0000-000060200000}"/>
    <cellStyle name="Comma  - Style4 2 3" xfId="8289" xr:uid="{00000000-0005-0000-0000-000061200000}"/>
    <cellStyle name="Comma  - Style4 2 4" xfId="8290" xr:uid="{00000000-0005-0000-0000-000062200000}"/>
    <cellStyle name="Comma  - Style4 2 5" xfId="8291" xr:uid="{00000000-0005-0000-0000-000063200000}"/>
    <cellStyle name="Comma  - Style4 2_BP - Raízen Combustíveis" xfId="8292" xr:uid="{00000000-0005-0000-0000-000064200000}"/>
    <cellStyle name="Comma  - Style4 3" xfId="8293" xr:uid="{00000000-0005-0000-0000-000065200000}"/>
    <cellStyle name="Comma  - Style4 4" xfId="8294" xr:uid="{00000000-0005-0000-0000-000066200000}"/>
    <cellStyle name="Comma  - Style4 5" xfId="8295" xr:uid="{00000000-0005-0000-0000-000067200000}"/>
    <cellStyle name="Comma  - Style4 6" xfId="8296" xr:uid="{00000000-0005-0000-0000-000068200000}"/>
    <cellStyle name="Comma  - Style4_13-Endividamento" xfId="8297" xr:uid="{00000000-0005-0000-0000-000069200000}"/>
    <cellStyle name="Comma  - Style5" xfId="8298" xr:uid="{00000000-0005-0000-0000-00006A200000}"/>
    <cellStyle name="Comma  - Style5 2" xfId="8299" xr:uid="{00000000-0005-0000-0000-00006B200000}"/>
    <cellStyle name="Comma  - Style5 2 2" xfId="8300" xr:uid="{00000000-0005-0000-0000-00006C200000}"/>
    <cellStyle name="Comma  - Style5 2 2 2" xfId="8301" xr:uid="{00000000-0005-0000-0000-00006D200000}"/>
    <cellStyle name="Comma  - Style5 2 2 2 2" xfId="8302" xr:uid="{00000000-0005-0000-0000-00006E200000}"/>
    <cellStyle name="Comma  - Style5 2 2 2 3" xfId="8303" xr:uid="{00000000-0005-0000-0000-00006F200000}"/>
    <cellStyle name="Comma  - Style5 2 2 2 4" xfId="8304" xr:uid="{00000000-0005-0000-0000-000070200000}"/>
    <cellStyle name="Comma  - Style5 2 2 3" xfId="8305" xr:uid="{00000000-0005-0000-0000-000071200000}"/>
    <cellStyle name="Comma  - Style5 2 2 4" xfId="8306" xr:uid="{00000000-0005-0000-0000-000072200000}"/>
    <cellStyle name="Comma  - Style5 2 2 5" xfId="8307" xr:uid="{00000000-0005-0000-0000-000073200000}"/>
    <cellStyle name="Comma  - Style5 2 2_Display" xfId="8308" xr:uid="{00000000-0005-0000-0000-000074200000}"/>
    <cellStyle name="Comma  - Style5 2 3" xfId="8309" xr:uid="{00000000-0005-0000-0000-000075200000}"/>
    <cellStyle name="Comma  - Style5 2 4" xfId="8310" xr:uid="{00000000-0005-0000-0000-000076200000}"/>
    <cellStyle name="Comma  - Style5 2 5" xfId="8311" xr:uid="{00000000-0005-0000-0000-000077200000}"/>
    <cellStyle name="Comma  - Style5 2_BP - Raízen Combustíveis" xfId="8312" xr:uid="{00000000-0005-0000-0000-000078200000}"/>
    <cellStyle name="Comma  - Style5 3" xfId="8313" xr:uid="{00000000-0005-0000-0000-000079200000}"/>
    <cellStyle name="Comma  - Style5 4" xfId="8314" xr:uid="{00000000-0005-0000-0000-00007A200000}"/>
    <cellStyle name="Comma  - Style5 5" xfId="8315" xr:uid="{00000000-0005-0000-0000-00007B200000}"/>
    <cellStyle name="Comma  - Style5 6" xfId="8316" xr:uid="{00000000-0005-0000-0000-00007C200000}"/>
    <cellStyle name="Comma  - Style5_13-Endividamento" xfId="8317" xr:uid="{00000000-0005-0000-0000-00007D200000}"/>
    <cellStyle name="Comma  - Style6" xfId="8318" xr:uid="{00000000-0005-0000-0000-00007E200000}"/>
    <cellStyle name="Comma  - Style6 2" xfId="8319" xr:uid="{00000000-0005-0000-0000-00007F200000}"/>
    <cellStyle name="Comma  - Style6 2 2" xfId="8320" xr:uid="{00000000-0005-0000-0000-000080200000}"/>
    <cellStyle name="Comma  - Style6 2 2 2" xfId="8321" xr:uid="{00000000-0005-0000-0000-000081200000}"/>
    <cellStyle name="Comma  - Style6 2 2 2 2" xfId="8322" xr:uid="{00000000-0005-0000-0000-000082200000}"/>
    <cellStyle name="Comma  - Style6 2 2 2 3" xfId="8323" xr:uid="{00000000-0005-0000-0000-000083200000}"/>
    <cellStyle name="Comma  - Style6 2 2 2 4" xfId="8324" xr:uid="{00000000-0005-0000-0000-000084200000}"/>
    <cellStyle name="Comma  - Style6 2 2 3" xfId="8325" xr:uid="{00000000-0005-0000-0000-000085200000}"/>
    <cellStyle name="Comma  - Style6 2 2 4" xfId="8326" xr:uid="{00000000-0005-0000-0000-000086200000}"/>
    <cellStyle name="Comma  - Style6 2 2 5" xfId="8327" xr:uid="{00000000-0005-0000-0000-000087200000}"/>
    <cellStyle name="Comma  - Style6 2 2_Display" xfId="8328" xr:uid="{00000000-0005-0000-0000-000088200000}"/>
    <cellStyle name="Comma  - Style6 2 3" xfId="8329" xr:uid="{00000000-0005-0000-0000-000089200000}"/>
    <cellStyle name="Comma  - Style6 2 4" xfId="8330" xr:uid="{00000000-0005-0000-0000-00008A200000}"/>
    <cellStyle name="Comma  - Style6 2 5" xfId="8331" xr:uid="{00000000-0005-0000-0000-00008B200000}"/>
    <cellStyle name="Comma  - Style6 2_BP - Raízen Combustíveis" xfId="8332" xr:uid="{00000000-0005-0000-0000-00008C200000}"/>
    <cellStyle name="Comma  - Style6 3" xfId="8333" xr:uid="{00000000-0005-0000-0000-00008D200000}"/>
    <cellStyle name="Comma  - Style6 4" xfId="8334" xr:uid="{00000000-0005-0000-0000-00008E200000}"/>
    <cellStyle name="Comma  - Style6 5" xfId="8335" xr:uid="{00000000-0005-0000-0000-00008F200000}"/>
    <cellStyle name="Comma  - Style6 6" xfId="8336" xr:uid="{00000000-0005-0000-0000-000090200000}"/>
    <cellStyle name="Comma  - Style6_13-Endividamento" xfId="8337" xr:uid="{00000000-0005-0000-0000-000091200000}"/>
    <cellStyle name="Comma  - Style7" xfId="8338" xr:uid="{00000000-0005-0000-0000-000092200000}"/>
    <cellStyle name="Comma  - Style7 2" xfId="8339" xr:uid="{00000000-0005-0000-0000-000093200000}"/>
    <cellStyle name="Comma  - Style7 2 2" xfId="8340" xr:uid="{00000000-0005-0000-0000-000094200000}"/>
    <cellStyle name="Comma  - Style7 2 2 2" xfId="8341" xr:uid="{00000000-0005-0000-0000-000095200000}"/>
    <cellStyle name="Comma  - Style7 2 2 2 2" xfId="8342" xr:uid="{00000000-0005-0000-0000-000096200000}"/>
    <cellStyle name="Comma  - Style7 2 2 2 3" xfId="8343" xr:uid="{00000000-0005-0000-0000-000097200000}"/>
    <cellStyle name="Comma  - Style7 2 2 2 4" xfId="8344" xr:uid="{00000000-0005-0000-0000-000098200000}"/>
    <cellStyle name="Comma  - Style7 2 2 3" xfId="8345" xr:uid="{00000000-0005-0000-0000-000099200000}"/>
    <cellStyle name="Comma  - Style7 2 2 4" xfId="8346" xr:uid="{00000000-0005-0000-0000-00009A200000}"/>
    <cellStyle name="Comma  - Style7 2 2 5" xfId="8347" xr:uid="{00000000-0005-0000-0000-00009B200000}"/>
    <cellStyle name="Comma  - Style7 2 2_Display" xfId="8348" xr:uid="{00000000-0005-0000-0000-00009C200000}"/>
    <cellStyle name="Comma  - Style7 2 3" xfId="8349" xr:uid="{00000000-0005-0000-0000-00009D200000}"/>
    <cellStyle name="Comma  - Style7 2 4" xfId="8350" xr:uid="{00000000-0005-0000-0000-00009E200000}"/>
    <cellStyle name="Comma  - Style7 2 5" xfId="8351" xr:uid="{00000000-0005-0000-0000-00009F200000}"/>
    <cellStyle name="Comma  - Style7 2_BP - Raízen Combustíveis" xfId="8352" xr:uid="{00000000-0005-0000-0000-0000A0200000}"/>
    <cellStyle name="Comma  - Style7 3" xfId="8353" xr:uid="{00000000-0005-0000-0000-0000A1200000}"/>
    <cellStyle name="Comma  - Style7 4" xfId="8354" xr:uid="{00000000-0005-0000-0000-0000A2200000}"/>
    <cellStyle name="Comma  - Style7 5" xfId="8355" xr:uid="{00000000-0005-0000-0000-0000A3200000}"/>
    <cellStyle name="Comma  - Style7 6" xfId="8356" xr:uid="{00000000-0005-0000-0000-0000A4200000}"/>
    <cellStyle name="Comma  - Style7_13-Endividamento" xfId="8357" xr:uid="{00000000-0005-0000-0000-0000A5200000}"/>
    <cellStyle name="Comma  - Style8" xfId="8358" xr:uid="{00000000-0005-0000-0000-0000A6200000}"/>
    <cellStyle name="Comma  - Style8 2" xfId="8359" xr:uid="{00000000-0005-0000-0000-0000A7200000}"/>
    <cellStyle name="Comma  - Style8 2 2" xfId="8360" xr:uid="{00000000-0005-0000-0000-0000A8200000}"/>
    <cellStyle name="Comma  - Style8 2 2 2" xfId="8361" xr:uid="{00000000-0005-0000-0000-0000A9200000}"/>
    <cellStyle name="Comma  - Style8 2 2 2 2" xfId="8362" xr:uid="{00000000-0005-0000-0000-0000AA200000}"/>
    <cellStyle name="Comma  - Style8 2 2 2 3" xfId="8363" xr:uid="{00000000-0005-0000-0000-0000AB200000}"/>
    <cellStyle name="Comma  - Style8 2 2 2 4" xfId="8364" xr:uid="{00000000-0005-0000-0000-0000AC200000}"/>
    <cellStyle name="Comma  - Style8 2 2 3" xfId="8365" xr:uid="{00000000-0005-0000-0000-0000AD200000}"/>
    <cellStyle name="Comma  - Style8 2 2 4" xfId="8366" xr:uid="{00000000-0005-0000-0000-0000AE200000}"/>
    <cellStyle name="Comma  - Style8 2 2 5" xfId="8367" xr:uid="{00000000-0005-0000-0000-0000AF200000}"/>
    <cellStyle name="Comma  - Style8 2 2_Display" xfId="8368" xr:uid="{00000000-0005-0000-0000-0000B0200000}"/>
    <cellStyle name="Comma  - Style8 2 3" xfId="8369" xr:uid="{00000000-0005-0000-0000-0000B1200000}"/>
    <cellStyle name="Comma  - Style8 2 4" xfId="8370" xr:uid="{00000000-0005-0000-0000-0000B2200000}"/>
    <cellStyle name="Comma  - Style8 2 5" xfId="8371" xr:uid="{00000000-0005-0000-0000-0000B3200000}"/>
    <cellStyle name="Comma  - Style8 2_BP - Raízen Combustíveis" xfId="8372" xr:uid="{00000000-0005-0000-0000-0000B4200000}"/>
    <cellStyle name="Comma  - Style8 3" xfId="8373" xr:uid="{00000000-0005-0000-0000-0000B5200000}"/>
    <cellStyle name="Comma  - Style8 4" xfId="8374" xr:uid="{00000000-0005-0000-0000-0000B6200000}"/>
    <cellStyle name="Comma  - Style8 5" xfId="8375" xr:uid="{00000000-0005-0000-0000-0000B7200000}"/>
    <cellStyle name="Comma  - Style8 6" xfId="8376" xr:uid="{00000000-0005-0000-0000-0000B8200000}"/>
    <cellStyle name="Comma  - Style8_13-Endividamento" xfId="8377" xr:uid="{00000000-0005-0000-0000-0000B9200000}"/>
    <cellStyle name="Comma [0]" xfId="5" xr:uid="{00000000-0005-0000-0000-000005000000}"/>
    <cellStyle name="Comma [0] 2" xfId="8378" xr:uid="{00000000-0005-0000-0000-0000BA200000}"/>
    <cellStyle name="Comma [0] 2 2" xfId="8379" xr:uid="{00000000-0005-0000-0000-0000BB200000}"/>
    <cellStyle name="Comma [0] 2 3" xfId="8380" xr:uid="{00000000-0005-0000-0000-0000BC200000}"/>
    <cellStyle name="Comma [0] 2 4" xfId="8381" xr:uid="{00000000-0005-0000-0000-0000BD200000}"/>
    <cellStyle name="Comma [0] 2_BP - Raízen Combustíveis" xfId="8382" xr:uid="{00000000-0005-0000-0000-0000BE200000}"/>
    <cellStyle name="Comma [0] 3" xfId="8383" xr:uid="{00000000-0005-0000-0000-0000BF200000}"/>
    <cellStyle name="Comma [0] 4" xfId="8384" xr:uid="{00000000-0005-0000-0000-0000C0200000}"/>
    <cellStyle name="Comma [0] 5" xfId="8385" xr:uid="{00000000-0005-0000-0000-0000C1200000}"/>
    <cellStyle name="Comma [0] 6" xfId="8386" xr:uid="{00000000-0005-0000-0000-0000C2200000}"/>
    <cellStyle name="Comma [0] 7" xfId="8387" xr:uid="{00000000-0005-0000-0000-0000C3200000}"/>
    <cellStyle name="Comma 0" xfId="8388" xr:uid="{00000000-0005-0000-0000-0000C4200000}"/>
    <cellStyle name="Comma 0 10" xfId="8389" xr:uid="{00000000-0005-0000-0000-0000C5200000}"/>
    <cellStyle name="Comma 0 10 2" xfId="8390" xr:uid="{00000000-0005-0000-0000-0000C6200000}"/>
    <cellStyle name="Comma 0 10_BP - Raízen Combustíveis" xfId="8391" xr:uid="{00000000-0005-0000-0000-0000C7200000}"/>
    <cellStyle name="Comma 0 11" xfId="8392" xr:uid="{00000000-0005-0000-0000-0000C8200000}"/>
    <cellStyle name="Comma 0 11 2" xfId="8393" xr:uid="{00000000-0005-0000-0000-0000C9200000}"/>
    <cellStyle name="Comma 0 11_BP - Raízen Combustíveis" xfId="8394" xr:uid="{00000000-0005-0000-0000-0000CA200000}"/>
    <cellStyle name="Comma 0 12" xfId="8395" xr:uid="{00000000-0005-0000-0000-0000CB200000}"/>
    <cellStyle name="Comma 0 12 2" xfId="8396" xr:uid="{00000000-0005-0000-0000-0000CC200000}"/>
    <cellStyle name="Comma 0 12_BP - Raízen Combustíveis" xfId="8397" xr:uid="{00000000-0005-0000-0000-0000CD200000}"/>
    <cellStyle name="Comma 0 13" xfId="8398" xr:uid="{00000000-0005-0000-0000-0000CE200000}"/>
    <cellStyle name="Comma 0 13 2" xfId="8399" xr:uid="{00000000-0005-0000-0000-0000CF200000}"/>
    <cellStyle name="Comma 0 13_BP - Raízen Combustíveis" xfId="8400" xr:uid="{00000000-0005-0000-0000-0000D0200000}"/>
    <cellStyle name="Comma 0 14" xfId="8401" xr:uid="{00000000-0005-0000-0000-0000D1200000}"/>
    <cellStyle name="Comma 0 14 2" xfId="8402" xr:uid="{00000000-0005-0000-0000-0000D2200000}"/>
    <cellStyle name="Comma 0 14_BP - Raízen Combustíveis" xfId="8403" xr:uid="{00000000-0005-0000-0000-0000D3200000}"/>
    <cellStyle name="Comma 0 15" xfId="8404" xr:uid="{00000000-0005-0000-0000-0000D4200000}"/>
    <cellStyle name="Comma 0 15 2" xfId="8405" xr:uid="{00000000-0005-0000-0000-0000D5200000}"/>
    <cellStyle name="Comma 0 15_BP - Raízen Combustíveis" xfId="8406" xr:uid="{00000000-0005-0000-0000-0000D6200000}"/>
    <cellStyle name="Comma 0 16" xfId="8407" xr:uid="{00000000-0005-0000-0000-0000D7200000}"/>
    <cellStyle name="Comma 0 16 2" xfId="8408" xr:uid="{00000000-0005-0000-0000-0000D8200000}"/>
    <cellStyle name="Comma 0 16_BP - Raízen Combustíveis" xfId="8409" xr:uid="{00000000-0005-0000-0000-0000D9200000}"/>
    <cellStyle name="Comma 0 17" xfId="8410" xr:uid="{00000000-0005-0000-0000-0000DA200000}"/>
    <cellStyle name="Comma 0 17 2" xfId="8411" xr:uid="{00000000-0005-0000-0000-0000DB200000}"/>
    <cellStyle name="Comma 0 17_BP - Raízen Combustíveis" xfId="8412" xr:uid="{00000000-0005-0000-0000-0000DC200000}"/>
    <cellStyle name="Comma 0 18" xfId="8413" xr:uid="{00000000-0005-0000-0000-0000DD200000}"/>
    <cellStyle name="Comma 0 18 2" xfId="8414" xr:uid="{00000000-0005-0000-0000-0000DE200000}"/>
    <cellStyle name="Comma 0 18_BP - Raízen Combustíveis" xfId="8415" xr:uid="{00000000-0005-0000-0000-0000DF200000}"/>
    <cellStyle name="Comma 0 19" xfId="8416" xr:uid="{00000000-0005-0000-0000-0000E0200000}"/>
    <cellStyle name="Comma 0 19 2" xfId="8417" xr:uid="{00000000-0005-0000-0000-0000E1200000}"/>
    <cellStyle name="Comma 0 19_BP - Raízen Combustíveis" xfId="8418" xr:uid="{00000000-0005-0000-0000-0000E2200000}"/>
    <cellStyle name="Comma 0 2" xfId="8419" xr:uid="{00000000-0005-0000-0000-0000E3200000}"/>
    <cellStyle name="Comma 0 2 10" xfId="8420" xr:uid="{00000000-0005-0000-0000-0000E4200000}"/>
    <cellStyle name="Comma 0 2 2" xfId="8421" xr:uid="{00000000-0005-0000-0000-0000E5200000}"/>
    <cellStyle name="Comma 0 2 2 2" xfId="8422" xr:uid="{00000000-0005-0000-0000-0000E6200000}"/>
    <cellStyle name="Comma 0 2 2 2 2" xfId="8423" xr:uid="{00000000-0005-0000-0000-0000E7200000}"/>
    <cellStyle name="Comma 0 2 2 2 2 2" xfId="8424" xr:uid="{00000000-0005-0000-0000-0000E8200000}"/>
    <cellStyle name="Comma 0 2 2 2 2 3" xfId="8425" xr:uid="{00000000-0005-0000-0000-0000E9200000}"/>
    <cellStyle name="Comma 0 2 2 2 2 4" xfId="8426" xr:uid="{00000000-0005-0000-0000-0000EA200000}"/>
    <cellStyle name="Comma 0 2 2 2 3" xfId="8427" xr:uid="{00000000-0005-0000-0000-0000EB200000}"/>
    <cellStyle name="Comma 0 2 2 2 4" xfId="8428" xr:uid="{00000000-0005-0000-0000-0000EC200000}"/>
    <cellStyle name="Comma 0 2 2 2 5" xfId="8429" xr:uid="{00000000-0005-0000-0000-0000ED200000}"/>
    <cellStyle name="Comma 0 2 2 2 6" xfId="8430" xr:uid="{00000000-0005-0000-0000-0000EE200000}"/>
    <cellStyle name="Comma 0 2 2 2_BP - Raízen Combustíveis" xfId="8431" xr:uid="{00000000-0005-0000-0000-0000EF200000}"/>
    <cellStyle name="Comma 0 2 2 3" xfId="8432" xr:uid="{00000000-0005-0000-0000-0000F0200000}"/>
    <cellStyle name="Comma 0 2 2 3 2" xfId="8433" xr:uid="{00000000-0005-0000-0000-0000F1200000}"/>
    <cellStyle name="Comma 0 2 2 3_BP - Raízen Combustíveis" xfId="8434" xr:uid="{00000000-0005-0000-0000-0000F2200000}"/>
    <cellStyle name="Comma 0 2 2 4" xfId="8435" xr:uid="{00000000-0005-0000-0000-0000F3200000}"/>
    <cellStyle name="Comma 0 2 2 4 2" xfId="8436" xr:uid="{00000000-0005-0000-0000-0000F4200000}"/>
    <cellStyle name="Comma 0 2 2 5" xfId="8437" xr:uid="{00000000-0005-0000-0000-0000F5200000}"/>
    <cellStyle name="Comma 0 2 2 6" xfId="8438" xr:uid="{00000000-0005-0000-0000-0000F6200000}"/>
    <cellStyle name="Comma 0 2 2_13-Endividamento" xfId="8439" xr:uid="{00000000-0005-0000-0000-0000F7200000}"/>
    <cellStyle name="Comma 0 2 3" xfId="8440" xr:uid="{00000000-0005-0000-0000-0000F8200000}"/>
    <cellStyle name="Comma 0 2 3 2" xfId="8441" xr:uid="{00000000-0005-0000-0000-0000F9200000}"/>
    <cellStyle name="Comma 0 2 3 2 2" xfId="8442" xr:uid="{00000000-0005-0000-0000-0000FA200000}"/>
    <cellStyle name="Comma 0 2 3 2 2 2" xfId="8443" xr:uid="{00000000-0005-0000-0000-0000FB200000}"/>
    <cellStyle name="Comma 0 2 3 2 2 3" xfId="8444" xr:uid="{00000000-0005-0000-0000-0000FC200000}"/>
    <cellStyle name="Comma 0 2 3 2 2 4" xfId="8445" xr:uid="{00000000-0005-0000-0000-0000FD200000}"/>
    <cellStyle name="Comma 0 2 3 2 3" xfId="8446" xr:uid="{00000000-0005-0000-0000-0000FE200000}"/>
    <cellStyle name="Comma 0 2 3 2 4" xfId="8447" xr:uid="{00000000-0005-0000-0000-0000FF200000}"/>
    <cellStyle name="Comma 0 2 3 2 5" xfId="8448" xr:uid="{00000000-0005-0000-0000-000000210000}"/>
    <cellStyle name="Comma 0 2 3 2 6" xfId="8449" xr:uid="{00000000-0005-0000-0000-000001210000}"/>
    <cellStyle name="Comma 0 2 3 2_BP - Raízen Combustíveis" xfId="8450" xr:uid="{00000000-0005-0000-0000-000002210000}"/>
    <cellStyle name="Comma 0 2 3 3" xfId="8451" xr:uid="{00000000-0005-0000-0000-000003210000}"/>
    <cellStyle name="Comma 0 2 3 4" xfId="8452" xr:uid="{00000000-0005-0000-0000-000004210000}"/>
    <cellStyle name="Comma 0 2 3 5" xfId="8453" xr:uid="{00000000-0005-0000-0000-000005210000}"/>
    <cellStyle name="Comma 0 2 3 6" xfId="8454" xr:uid="{00000000-0005-0000-0000-000006210000}"/>
    <cellStyle name="Comma 0 2 3_13-Endividamento" xfId="8455" xr:uid="{00000000-0005-0000-0000-000007210000}"/>
    <cellStyle name="Comma 0 2 4" xfId="8456" xr:uid="{00000000-0005-0000-0000-000008210000}"/>
    <cellStyle name="Comma 0 2 4 2" xfId="8457" xr:uid="{00000000-0005-0000-0000-000009210000}"/>
    <cellStyle name="Comma 0 2 4_BP - Raízen Combustíveis" xfId="8458" xr:uid="{00000000-0005-0000-0000-00000A210000}"/>
    <cellStyle name="Comma 0 2 5" xfId="8459" xr:uid="{00000000-0005-0000-0000-00000B210000}"/>
    <cellStyle name="Comma 0 2 5 2" xfId="8460" xr:uid="{00000000-0005-0000-0000-00000C210000}"/>
    <cellStyle name="Comma 0 2 5_BP - Raízen Combustíveis" xfId="8461" xr:uid="{00000000-0005-0000-0000-00000D210000}"/>
    <cellStyle name="Comma 0 2 6" xfId="8462" xr:uid="{00000000-0005-0000-0000-00000E210000}"/>
    <cellStyle name="Comma 0 2 6 2" xfId="8463" xr:uid="{00000000-0005-0000-0000-00000F210000}"/>
    <cellStyle name="Comma 0 2 6_BP - Raízen Combustíveis" xfId="8464" xr:uid="{00000000-0005-0000-0000-000010210000}"/>
    <cellStyle name="Comma 0 2 7" xfId="8465" xr:uid="{00000000-0005-0000-0000-000011210000}"/>
    <cellStyle name="Comma 0 2 7 2" xfId="8466" xr:uid="{00000000-0005-0000-0000-000012210000}"/>
    <cellStyle name="Comma 0 2 7_BP - Raízen Combustíveis" xfId="8467" xr:uid="{00000000-0005-0000-0000-000013210000}"/>
    <cellStyle name="Comma 0 2 8" xfId="8468" xr:uid="{00000000-0005-0000-0000-000014210000}"/>
    <cellStyle name="Comma 0 2 8 2" xfId="8469" xr:uid="{00000000-0005-0000-0000-000015210000}"/>
    <cellStyle name="Comma 0 2 9" xfId="8470" xr:uid="{00000000-0005-0000-0000-000016210000}"/>
    <cellStyle name="Comma 0 2_13-Endividamento" xfId="8471" xr:uid="{00000000-0005-0000-0000-000017210000}"/>
    <cellStyle name="Comma 0 20" xfId="8472" xr:uid="{00000000-0005-0000-0000-000018210000}"/>
    <cellStyle name="Comma 0 20 2" xfId="8473" xr:uid="{00000000-0005-0000-0000-000019210000}"/>
    <cellStyle name="Comma 0 20_BP - Raízen Combustíveis" xfId="8474" xr:uid="{00000000-0005-0000-0000-00001A210000}"/>
    <cellStyle name="Comma 0 21" xfId="8475" xr:uid="{00000000-0005-0000-0000-00001B210000}"/>
    <cellStyle name="Comma 0 21 2" xfId="8476" xr:uid="{00000000-0005-0000-0000-00001C210000}"/>
    <cellStyle name="Comma 0 21_BP - Raízen Combustíveis" xfId="8477" xr:uid="{00000000-0005-0000-0000-00001D210000}"/>
    <cellStyle name="Comma 0 22" xfId="8478" xr:uid="{00000000-0005-0000-0000-00001E210000}"/>
    <cellStyle name="Comma 0 22 2" xfId="8479" xr:uid="{00000000-0005-0000-0000-00001F210000}"/>
    <cellStyle name="Comma 0 22_BP - Raízen Combustíveis" xfId="8480" xr:uid="{00000000-0005-0000-0000-000020210000}"/>
    <cellStyle name="Comma 0 23" xfId="8481" xr:uid="{00000000-0005-0000-0000-000021210000}"/>
    <cellStyle name="Comma 0 23 2" xfId="8482" xr:uid="{00000000-0005-0000-0000-000022210000}"/>
    <cellStyle name="Comma 0 23_BP - Raízen Combustíveis" xfId="8483" xr:uid="{00000000-0005-0000-0000-000023210000}"/>
    <cellStyle name="Comma 0 24" xfId="8484" xr:uid="{00000000-0005-0000-0000-000024210000}"/>
    <cellStyle name="Comma 0 24 2" xfId="8485" xr:uid="{00000000-0005-0000-0000-000025210000}"/>
    <cellStyle name="Comma 0 24_BP - Raízen Combustíveis" xfId="8486" xr:uid="{00000000-0005-0000-0000-000026210000}"/>
    <cellStyle name="Comma 0 25" xfId="8487" xr:uid="{00000000-0005-0000-0000-000027210000}"/>
    <cellStyle name="Comma 0 25 2" xfId="8488" xr:uid="{00000000-0005-0000-0000-000028210000}"/>
    <cellStyle name="Comma 0 25_BP - Raízen Combustíveis" xfId="8489" xr:uid="{00000000-0005-0000-0000-000029210000}"/>
    <cellStyle name="Comma 0 26" xfId="8490" xr:uid="{00000000-0005-0000-0000-00002A210000}"/>
    <cellStyle name="Comma 0 26 2" xfId="8491" xr:uid="{00000000-0005-0000-0000-00002B210000}"/>
    <cellStyle name="Comma 0 26_BP - Raízen Combustíveis" xfId="8492" xr:uid="{00000000-0005-0000-0000-00002C210000}"/>
    <cellStyle name="Comma 0 27" xfId="8493" xr:uid="{00000000-0005-0000-0000-00002D210000}"/>
    <cellStyle name="Comma 0 27 2" xfId="8494" xr:uid="{00000000-0005-0000-0000-00002E210000}"/>
    <cellStyle name="Comma 0 27_BP - Raízen Combustíveis" xfId="8495" xr:uid="{00000000-0005-0000-0000-00002F210000}"/>
    <cellStyle name="Comma 0 28" xfId="8496" xr:uid="{00000000-0005-0000-0000-000030210000}"/>
    <cellStyle name="Comma 0 28 2" xfId="8497" xr:uid="{00000000-0005-0000-0000-000031210000}"/>
    <cellStyle name="Comma 0 28_BP - Raízen Combustíveis" xfId="8498" xr:uid="{00000000-0005-0000-0000-000032210000}"/>
    <cellStyle name="Comma 0 29" xfId="8499" xr:uid="{00000000-0005-0000-0000-000033210000}"/>
    <cellStyle name="Comma 0 29 2" xfId="8500" xr:uid="{00000000-0005-0000-0000-000034210000}"/>
    <cellStyle name="Comma 0 29_BP - Raízen Combustíveis" xfId="8501" xr:uid="{00000000-0005-0000-0000-000035210000}"/>
    <cellStyle name="Comma 0 3" xfId="8502" xr:uid="{00000000-0005-0000-0000-000036210000}"/>
    <cellStyle name="Comma 0 3 10" xfId="8503" xr:uid="{00000000-0005-0000-0000-000037210000}"/>
    <cellStyle name="Comma 0 3 2" xfId="8504" xr:uid="{00000000-0005-0000-0000-000038210000}"/>
    <cellStyle name="Comma 0 3 2 2" xfId="8505" xr:uid="{00000000-0005-0000-0000-000039210000}"/>
    <cellStyle name="Comma 0 3 2 2 2" xfId="8506" xr:uid="{00000000-0005-0000-0000-00003A210000}"/>
    <cellStyle name="Comma 0 3 2 2 2 2" xfId="8507" xr:uid="{00000000-0005-0000-0000-00003B210000}"/>
    <cellStyle name="Comma 0 3 2 2 2 3" xfId="8508" xr:uid="{00000000-0005-0000-0000-00003C210000}"/>
    <cellStyle name="Comma 0 3 2 2 2 4" xfId="8509" xr:uid="{00000000-0005-0000-0000-00003D210000}"/>
    <cellStyle name="Comma 0 3 2 2 3" xfId="8510" xr:uid="{00000000-0005-0000-0000-00003E210000}"/>
    <cellStyle name="Comma 0 3 2 2 4" xfId="8511" xr:uid="{00000000-0005-0000-0000-00003F210000}"/>
    <cellStyle name="Comma 0 3 2 2 5" xfId="8512" xr:uid="{00000000-0005-0000-0000-000040210000}"/>
    <cellStyle name="Comma 0 3 2 2 6" xfId="8513" xr:uid="{00000000-0005-0000-0000-000041210000}"/>
    <cellStyle name="Comma 0 3 2 2_BP - Raízen Combustíveis" xfId="8514" xr:uid="{00000000-0005-0000-0000-000042210000}"/>
    <cellStyle name="Comma 0 3 2 3" xfId="8515" xr:uid="{00000000-0005-0000-0000-000043210000}"/>
    <cellStyle name="Comma 0 3 2 3 2" xfId="8516" xr:uid="{00000000-0005-0000-0000-000044210000}"/>
    <cellStyle name="Comma 0 3 2 3_BP - Raízen Combustíveis" xfId="8517" xr:uid="{00000000-0005-0000-0000-000045210000}"/>
    <cellStyle name="Comma 0 3 2 4" xfId="8518" xr:uid="{00000000-0005-0000-0000-000046210000}"/>
    <cellStyle name="Comma 0 3 2 4 2" xfId="8519" xr:uid="{00000000-0005-0000-0000-000047210000}"/>
    <cellStyle name="Comma 0 3 2 5" xfId="8520" xr:uid="{00000000-0005-0000-0000-000048210000}"/>
    <cellStyle name="Comma 0 3 2 6" xfId="8521" xr:uid="{00000000-0005-0000-0000-000049210000}"/>
    <cellStyle name="Comma 0 3 2_13-Endividamento" xfId="8522" xr:uid="{00000000-0005-0000-0000-00004A210000}"/>
    <cellStyle name="Comma 0 3 3" xfId="8523" xr:uid="{00000000-0005-0000-0000-00004B210000}"/>
    <cellStyle name="Comma 0 3 3 2" xfId="8524" xr:uid="{00000000-0005-0000-0000-00004C210000}"/>
    <cellStyle name="Comma 0 3 3 2 2" xfId="8525" xr:uid="{00000000-0005-0000-0000-00004D210000}"/>
    <cellStyle name="Comma 0 3 3 2 2 2" xfId="8526" xr:uid="{00000000-0005-0000-0000-00004E210000}"/>
    <cellStyle name="Comma 0 3 3 2 2 3" xfId="8527" xr:uid="{00000000-0005-0000-0000-00004F210000}"/>
    <cellStyle name="Comma 0 3 3 2 2 4" xfId="8528" xr:uid="{00000000-0005-0000-0000-000050210000}"/>
    <cellStyle name="Comma 0 3 3 2 3" xfId="8529" xr:uid="{00000000-0005-0000-0000-000051210000}"/>
    <cellStyle name="Comma 0 3 3 2 4" xfId="8530" xr:uid="{00000000-0005-0000-0000-000052210000}"/>
    <cellStyle name="Comma 0 3 3 2 5" xfId="8531" xr:uid="{00000000-0005-0000-0000-000053210000}"/>
    <cellStyle name="Comma 0 3 3 2 6" xfId="8532" xr:uid="{00000000-0005-0000-0000-000054210000}"/>
    <cellStyle name="Comma 0 3 3 2_BP - Raízen Combustíveis" xfId="8533" xr:uid="{00000000-0005-0000-0000-000055210000}"/>
    <cellStyle name="Comma 0 3 3 3" xfId="8534" xr:uid="{00000000-0005-0000-0000-000056210000}"/>
    <cellStyle name="Comma 0 3 3 4" xfId="8535" xr:uid="{00000000-0005-0000-0000-000057210000}"/>
    <cellStyle name="Comma 0 3 3 5" xfId="8536" xr:uid="{00000000-0005-0000-0000-000058210000}"/>
    <cellStyle name="Comma 0 3 3 6" xfId="8537" xr:uid="{00000000-0005-0000-0000-000059210000}"/>
    <cellStyle name="Comma 0 3 3_13-Endividamento" xfId="8538" xr:uid="{00000000-0005-0000-0000-00005A210000}"/>
    <cellStyle name="Comma 0 3 4" xfId="8539" xr:uid="{00000000-0005-0000-0000-00005B210000}"/>
    <cellStyle name="Comma 0 3 4 2" xfId="8540" xr:uid="{00000000-0005-0000-0000-00005C210000}"/>
    <cellStyle name="Comma 0 3 4_BP - Raízen Combustíveis" xfId="8541" xr:uid="{00000000-0005-0000-0000-00005D210000}"/>
    <cellStyle name="Comma 0 3 5" xfId="8542" xr:uid="{00000000-0005-0000-0000-00005E210000}"/>
    <cellStyle name="Comma 0 3 5 2" xfId="8543" xr:uid="{00000000-0005-0000-0000-00005F210000}"/>
    <cellStyle name="Comma 0 3 5_BP - Raízen Combustíveis" xfId="8544" xr:uid="{00000000-0005-0000-0000-000060210000}"/>
    <cellStyle name="Comma 0 3 6" xfId="8545" xr:uid="{00000000-0005-0000-0000-000061210000}"/>
    <cellStyle name="Comma 0 3 6 2" xfId="8546" xr:uid="{00000000-0005-0000-0000-000062210000}"/>
    <cellStyle name="Comma 0 3 6_BP - Raízen Combustíveis" xfId="8547" xr:uid="{00000000-0005-0000-0000-000063210000}"/>
    <cellStyle name="Comma 0 3 7" xfId="8548" xr:uid="{00000000-0005-0000-0000-000064210000}"/>
    <cellStyle name="Comma 0 3 7 2" xfId="8549" xr:uid="{00000000-0005-0000-0000-000065210000}"/>
    <cellStyle name="Comma 0 3 7_BP - Raízen Combustíveis" xfId="8550" xr:uid="{00000000-0005-0000-0000-000066210000}"/>
    <cellStyle name="Comma 0 3 8" xfId="8551" xr:uid="{00000000-0005-0000-0000-000067210000}"/>
    <cellStyle name="Comma 0 3 8 2" xfId="8552" xr:uid="{00000000-0005-0000-0000-000068210000}"/>
    <cellStyle name="Comma 0 3 9" xfId="8553" xr:uid="{00000000-0005-0000-0000-000069210000}"/>
    <cellStyle name="Comma 0 3_13-Endividamento" xfId="8554" xr:uid="{00000000-0005-0000-0000-00006A210000}"/>
    <cellStyle name="Comma 0 30" xfId="8555" xr:uid="{00000000-0005-0000-0000-00006B210000}"/>
    <cellStyle name="Comma 0 30 2" xfId="8556" xr:uid="{00000000-0005-0000-0000-00006C210000}"/>
    <cellStyle name="Comma 0 30_BP - Raízen Combustíveis" xfId="8557" xr:uid="{00000000-0005-0000-0000-00006D210000}"/>
    <cellStyle name="Comma 0 31" xfId="8558" xr:uid="{00000000-0005-0000-0000-00006E210000}"/>
    <cellStyle name="Comma 0 31 2" xfId="8559" xr:uid="{00000000-0005-0000-0000-00006F210000}"/>
    <cellStyle name="Comma 0 31_BP - Raízen Combustíveis" xfId="8560" xr:uid="{00000000-0005-0000-0000-000070210000}"/>
    <cellStyle name="Comma 0 32" xfId="8561" xr:uid="{00000000-0005-0000-0000-000071210000}"/>
    <cellStyle name="Comma 0 32 2" xfId="8562" xr:uid="{00000000-0005-0000-0000-000072210000}"/>
    <cellStyle name="Comma 0 32_BP - Raízen Combustíveis" xfId="8563" xr:uid="{00000000-0005-0000-0000-000073210000}"/>
    <cellStyle name="Comma 0 33" xfId="8564" xr:uid="{00000000-0005-0000-0000-000074210000}"/>
    <cellStyle name="Comma 0 33 2" xfId="8565" xr:uid="{00000000-0005-0000-0000-000075210000}"/>
    <cellStyle name="Comma 0 33_BP - Raízen Combustíveis" xfId="8566" xr:uid="{00000000-0005-0000-0000-000076210000}"/>
    <cellStyle name="Comma 0 34" xfId="8567" xr:uid="{00000000-0005-0000-0000-000077210000}"/>
    <cellStyle name="Comma 0 34 2" xfId="8568" xr:uid="{00000000-0005-0000-0000-000078210000}"/>
    <cellStyle name="Comma 0 34_BP - Raízen Combustíveis" xfId="8569" xr:uid="{00000000-0005-0000-0000-000079210000}"/>
    <cellStyle name="Comma 0 35" xfId="8570" xr:uid="{00000000-0005-0000-0000-00007A210000}"/>
    <cellStyle name="Comma 0 35 2" xfId="8571" xr:uid="{00000000-0005-0000-0000-00007B210000}"/>
    <cellStyle name="Comma 0 35_BP - Raízen Combustíveis" xfId="8572" xr:uid="{00000000-0005-0000-0000-00007C210000}"/>
    <cellStyle name="Comma 0 36" xfId="8573" xr:uid="{00000000-0005-0000-0000-00007D210000}"/>
    <cellStyle name="Comma 0 36 2" xfId="8574" xr:uid="{00000000-0005-0000-0000-00007E210000}"/>
    <cellStyle name="Comma 0 36_BP - Raízen Combustíveis" xfId="8575" xr:uid="{00000000-0005-0000-0000-00007F210000}"/>
    <cellStyle name="Comma 0 37" xfId="8576" xr:uid="{00000000-0005-0000-0000-000080210000}"/>
    <cellStyle name="Comma 0 37 2" xfId="8577" xr:uid="{00000000-0005-0000-0000-000081210000}"/>
    <cellStyle name="Comma 0 37 2 2" xfId="8578" xr:uid="{00000000-0005-0000-0000-000082210000}"/>
    <cellStyle name="Comma 0 37 2_BP - Raízen Combustíveis" xfId="8579" xr:uid="{00000000-0005-0000-0000-000083210000}"/>
    <cellStyle name="Comma 0 37 3" xfId="8580" xr:uid="{00000000-0005-0000-0000-000084210000}"/>
    <cellStyle name="Comma 0 37_BP - Raízen Combustíveis" xfId="8581" xr:uid="{00000000-0005-0000-0000-000085210000}"/>
    <cellStyle name="Comma 0 38" xfId="8582" xr:uid="{00000000-0005-0000-0000-000086210000}"/>
    <cellStyle name="Comma 0 38 2" xfId="8583" xr:uid="{00000000-0005-0000-0000-000087210000}"/>
    <cellStyle name="Comma 0 38_BP - Raízen Combustíveis" xfId="8584" xr:uid="{00000000-0005-0000-0000-000088210000}"/>
    <cellStyle name="Comma 0 39" xfId="8585" xr:uid="{00000000-0005-0000-0000-000089210000}"/>
    <cellStyle name="Comma 0 39 2" xfId="8586" xr:uid="{00000000-0005-0000-0000-00008A210000}"/>
    <cellStyle name="Comma 0 39_BP - Raízen Combustíveis" xfId="8587" xr:uid="{00000000-0005-0000-0000-00008B210000}"/>
    <cellStyle name="Comma 0 4" xfId="8588" xr:uid="{00000000-0005-0000-0000-00008C210000}"/>
    <cellStyle name="Comma 0 4 2" xfId="8589" xr:uid="{00000000-0005-0000-0000-00008D210000}"/>
    <cellStyle name="Comma 0 4 2 2" xfId="8590" xr:uid="{00000000-0005-0000-0000-00008E210000}"/>
    <cellStyle name="Comma 0 4 2_BP - Raízen Combustíveis" xfId="8591" xr:uid="{00000000-0005-0000-0000-00008F210000}"/>
    <cellStyle name="Comma 0 4 3" xfId="8592" xr:uid="{00000000-0005-0000-0000-000090210000}"/>
    <cellStyle name="Comma 0 4 3 2" xfId="8593" xr:uid="{00000000-0005-0000-0000-000091210000}"/>
    <cellStyle name="Comma 0 4 3_BP - Raízen Combustíveis" xfId="8594" xr:uid="{00000000-0005-0000-0000-000092210000}"/>
    <cellStyle name="Comma 0 4 4" xfId="8595" xr:uid="{00000000-0005-0000-0000-000093210000}"/>
    <cellStyle name="Comma 0 4 4 2" xfId="8596" xr:uid="{00000000-0005-0000-0000-000094210000}"/>
    <cellStyle name="Comma 0 4 4_BP - Raízen Combustíveis" xfId="8597" xr:uid="{00000000-0005-0000-0000-000095210000}"/>
    <cellStyle name="Comma 0 4 5" xfId="8598" xr:uid="{00000000-0005-0000-0000-000096210000}"/>
    <cellStyle name="Comma 0 4 5 2" xfId="8599" xr:uid="{00000000-0005-0000-0000-000097210000}"/>
    <cellStyle name="Comma 0 4 5_BP - Raízen Combustíveis" xfId="8600" xr:uid="{00000000-0005-0000-0000-000098210000}"/>
    <cellStyle name="Comma 0 4 6" xfId="8601" xr:uid="{00000000-0005-0000-0000-000099210000}"/>
    <cellStyle name="Comma 0 4 6 2" xfId="8602" xr:uid="{00000000-0005-0000-0000-00009A210000}"/>
    <cellStyle name="Comma 0 4 6_BP - Raízen Combustíveis" xfId="8603" xr:uid="{00000000-0005-0000-0000-00009B210000}"/>
    <cellStyle name="Comma 0 4 7" xfId="8604" xr:uid="{00000000-0005-0000-0000-00009C210000}"/>
    <cellStyle name="Comma 0 4 8" xfId="8605" xr:uid="{00000000-0005-0000-0000-00009D210000}"/>
    <cellStyle name="Comma 0 4 9" xfId="8606" xr:uid="{00000000-0005-0000-0000-00009E210000}"/>
    <cellStyle name="Comma 0 4_13-Endividamento" xfId="8607" xr:uid="{00000000-0005-0000-0000-00009F210000}"/>
    <cellStyle name="Comma 0 40" xfId="8608" xr:uid="{00000000-0005-0000-0000-0000A0210000}"/>
    <cellStyle name="Comma 0 40 2" xfId="8609" xr:uid="{00000000-0005-0000-0000-0000A1210000}"/>
    <cellStyle name="Comma 0 40_BP - Raízen Combustíveis" xfId="8610" xr:uid="{00000000-0005-0000-0000-0000A2210000}"/>
    <cellStyle name="Comma 0 41" xfId="8611" xr:uid="{00000000-0005-0000-0000-0000A3210000}"/>
    <cellStyle name="Comma 0 41 2" xfId="8612" xr:uid="{00000000-0005-0000-0000-0000A4210000}"/>
    <cellStyle name="Comma 0 41_BP - Raízen Combustíveis" xfId="8613" xr:uid="{00000000-0005-0000-0000-0000A5210000}"/>
    <cellStyle name="Comma 0 42" xfId="8614" xr:uid="{00000000-0005-0000-0000-0000A6210000}"/>
    <cellStyle name="Comma 0 42 2" xfId="8615" xr:uid="{00000000-0005-0000-0000-0000A7210000}"/>
    <cellStyle name="Comma 0 42_BP - Raízen Combustíveis" xfId="8616" xr:uid="{00000000-0005-0000-0000-0000A8210000}"/>
    <cellStyle name="Comma 0 43" xfId="8617" xr:uid="{00000000-0005-0000-0000-0000A9210000}"/>
    <cellStyle name="Comma 0 44" xfId="8618" xr:uid="{00000000-0005-0000-0000-0000AA210000}"/>
    <cellStyle name="Comma 0 45" xfId="8619" xr:uid="{00000000-0005-0000-0000-0000AB210000}"/>
    <cellStyle name="Comma 0 46" xfId="8620" xr:uid="{00000000-0005-0000-0000-0000AC210000}"/>
    <cellStyle name="Comma 0 5" xfId="8621" xr:uid="{00000000-0005-0000-0000-0000AD210000}"/>
    <cellStyle name="Comma 0 5 2" xfId="8622" xr:uid="{00000000-0005-0000-0000-0000AE210000}"/>
    <cellStyle name="Comma 0 5 2 2" xfId="8623" xr:uid="{00000000-0005-0000-0000-0000AF210000}"/>
    <cellStyle name="Comma 0 5 2_BP - Raízen Combustíveis" xfId="8624" xr:uid="{00000000-0005-0000-0000-0000B0210000}"/>
    <cellStyle name="Comma 0 5 3" xfId="8625" xr:uid="{00000000-0005-0000-0000-0000B1210000}"/>
    <cellStyle name="Comma 0 5 3 2" xfId="8626" xr:uid="{00000000-0005-0000-0000-0000B2210000}"/>
    <cellStyle name="Comma 0 5 3_BP - Raízen Combustíveis" xfId="8627" xr:uid="{00000000-0005-0000-0000-0000B3210000}"/>
    <cellStyle name="Comma 0 5 4" xfId="8628" xr:uid="{00000000-0005-0000-0000-0000B4210000}"/>
    <cellStyle name="Comma 0 5_BP - Raízen Combustíveis" xfId="8629" xr:uid="{00000000-0005-0000-0000-0000B5210000}"/>
    <cellStyle name="Comma 0 6" xfId="8630" xr:uid="{00000000-0005-0000-0000-0000B6210000}"/>
    <cellStyle name="Comma 0 6 2" xfId="8631" xr:uid="{00000000-0005-0000-0000-0000B7210000}"/>
    <cellStyle name="Comma 0 6 2 2" xfId="8632" xr:uid="{00000000-0005-0000-0000-0000B8210000}"/>
    <cellStyle name="Comma 0 6 2_BP - Raízen Combustíveis" xfId="8633" xr:uid="{00000000-0005-0000-0000-0000B9210000}"/>
    <cellStyle name="Comma 0 6 3" xfId="8634" xr:uid="{00000000-0005-0000-0000-0000BA210000}"/>
    <cellStyle name="Comma 0 6 3 2" xfId="8635" xr:uid="{00000000-0005-0000-0000-0000BB210000}"/>
    <cellStyle name="Comma 0 6 3_BP - Raízen Combustíveis" xfId="8636" xr:uid="{00000000-0005-0000-0000-0000BC210000}"/>
    <cellStyle name="Comma 0 6 4" xfId="8637" xr:uid="{00000000-0005-0000-0000-0000BD210000}"/>
    <cellStyle name="Comma 0 6_BP - Raízen Combustíveis" xfId="8638" xr:uid="{00000000-0005-0000-0000-0000BE210000}"/>
    <cellStyle name="Comma 0 7" xfId="8639" xr:uid="{00000000-0005-0000-0000-0000BF210000}"/>
    <cellStyle name="Comma 0 7 2" xfId="8640" xr:uid="{00000000-0005-0000-0000-0000C0210000}"/>
    <cellStyle name="Comma 0 7 2 2" xfId="8641" xr:uid="{00000000-0005-0000-0000-0000C1210000}"/>
    <cellStyle name="Comma 0 7 2_BP - Raízen Combustíveis" xfId="8642" xr:uid="{00000000-0005-0000-0000-0000C2210000}"/>
    <cellStyle name="Comma 0 7 3" xfId="8643" xr:uid="{00000000-0005-0000-0000-0000C3210000}"/>
    <cellStyle name="Comma 0 7_BP - Raízen Combustíveis" xfId="8644" xr:uid="{00000000-0005-0000-0000-0000C4210000}"/>
    <cellStyle name="Comma 0 8" xfId="8645" xr:uid="{00000000-0005-0000-0000-0000C5210000}"/>
    <cellStyle name="Comma 0 8 2" xfId="8646" xr:uid="{00000000-0005-0000-0000-0000C6210000}"/>
    <cellStyle name="Comma 0 8_BP - Raízen Combustíveis" xfId="8647" xr:uid="{00000000-0005-0000-0000-0000C7210000}"/>
    <cellStyle name="Comma 0 9" xfId="8648" xr:uid="{00000000-0005-0000-0000-0000C8210000}"/>
    <cellStyle name="Comma 0 9 2" xfId="8649" xr:uid="{00000000-0005-0000-0000-0000C9210000}"/>
    <cellStyle name="Comma 0 9_BP - Raízen Combustíveis" xfId="8650" xr:uid="{00000000-0005-0000-0000-0000CA210000}"/>
    <cellStyle name="Comma 0*" xfId="8651" xr:uid="{00000000-0005-0000-0000-0000CB210000}"/>
    <cellStyle name="Comma 0* 10" xfId="8652" xr:uid="{00000000-0005-0000-0000-0000CC210000}"/>
    <cellStyle name="Comma 0* 11" xfId="8653" xr:uid="{00000000-0005-0000-0000-0000CD210000}"/>
    <cellStyle name="Comma 0* 12" xfId="8654" xr:uid="{00000000-0005-0000-0000-0000CE210000}"/>
    <cellStyle name="Comma 0* 13" xfId="8655" xr:uid="{00000000-0005-0000-0000-0000CF210000}"/>
    <cellStyle name="Comma 0* 14" xfId="8656" xr:uid="{00000000-0005-0000-0000-0000D0210000}"/>
    <cellStyle name="Comma 0* 15" xfId="8657" xr:uid="{00000000-0005-0000-0000-0000D1210000}"/>
    <cellStyle name="Comma 0* 16" xfId="8658" xr:uid="{00000000-0005-0000-0000-0000D2210000}"/>
    <cellStyle name="Comma 0* 17" xfId="8659" xr:uid="{00000000-0005-0000-0000-0000D3210000}"/>
    <cellStyle name="Comma 0* 18" xfId="8660" xr:uid="{00000000-0005-0000-0000-0000D4210000}"/>
    <cellStyle name="Comma 0* 19" xfId="8661" xr:uid="{00000000-0005-0000-0000-0000D5210000}"/>
    <cellStyle name="Comma 0* 2" xfId="8662" xr:uid="{00000000-0005-0000-0000-0000D6210000}"/>
    <cellStyle name="Comma 0* 2 2" xfId="8663" xr:uid="{00000000-0005-0000-0000-0000D7210000}"/>
    <cellStyle name="Comma 0* 2 2 2" xfId="8664" xr:uid="{00000000-0005-0000-0000-0000D8210000}"/>
    <cellStyle name="Comma 0* 2 2 3" xfId="8665" xr:uid="{00000000-0005-0000-0000-0000D9210000}"/>
    <cellStyle name="Comma 0* 2 2 4" xfId="8666" xr:uid="{00000000-0005-0000-0000-0000DA210000}"/>
    <cellStyle name="Comma 0* 2 2 5" xfId="8667" xr:uid="{00000000-0005-0000-0000-0000DB210000}"/>
    <cellStyle name="Comma 0* 2 2_13-Endividamento" xfId="8668" xr:uid="{00000000-0005-0000-0000-0000DC210000}"/>
    <cellStyle name="Comma 0* 2 3" xfId="8669" xr:uid="{00000000-0005-0000-0000-0000DD210000}"/>
    <cellStyle name="Comma 0* 2 3 2" xfId="8670" xr:uid="{00000000-0005-0000-0000-0000DE210000}"/>
    <cellStyle name="Comma 0* 2 3 2 2" xfId="8671" xr:uid="{00000000-0005-0000-0000-0000DF210000}"/>
    <cellStyle name="Comma 0* 2 3 2 3" xfId="8672" xr:uid="{00000000-0005-0000-0000-0000E0210000}"/>
    <cellStyle name="Comma 0* 2 3 2 4" xfId="8673" xr:uid="{00000000-0005-0000-0000-0000E1210000}"/>
    <cellStyle name="Comma 0* 2 3 2 5" xfId="8674" xr:uid="{00000000-0005-0000-0000-0000E2210000}"/>
    <cellStyle name="Comma 0* 2 3 2_BP - Raízen Combustíveis" xfId="8675" xr:uid="{00000000-0005-0000-0000-0000E3210000}"/>
    <cellStyle name="Comma 0* 2 3 3" xfId="8676" xr:uid="{00000000-0005-0000-0000-0000E4210000}"/>
    <cellStyle name="Comma 0* 2 3 4" xfId="8677" xr:uid="{00000000-0005-0000-0000-0000E5210000}"/>
    <cellStyle name="Comma 0* 2 3 5" xfId="8678" xr:uid="{00000000-0005-0000-0000-0000E6210000}"/>
    <cellStyle name="Comma 0* 2 3_13-Endividamento" xfId="8679" xr:uid="{00000000-0005-0000-0000-0000E7210000}"/>
    <cellStyle name="Comma 0* 2 4" xfId="8680" xr:uid="{00000000-0005-0000-0000-0000E8210000}"/>
    <cellStyle name="Comma 0* 2 5" xfId="8681" xr:uid="{00000000-0005-0000-0000-0000E9210000}"/>
    <cellStyle name="Comma 0* 2 6" xfId="8682" xr:uid="{00000000-0005-0000-0000-0000EA210000}"/>
    <cellStyle name="Comma 0* 2 7" xfId="8683" xr:uid="{00000000-0005-0000-0000-0000EB210000}"/>
    <cellStyle name="Comma 0* 2 8" xfId="8684" xr:uid="{00000000-0005-0000-0000-0000EC210000}"/>
    <cellStyle name="Comma 0* 2 9" xfId="8685" xr:uid="{00000000-0005-0000-0000-0000ED210000}"/>
    <cellStyle name="Comma 0* 2_13-Endividamento" xfId="8686" xr:uid="{00000000-0005-0000-0000-0000EE210000}"/>
    <cellStyle name="Comma 0* 20" xfId="8687" xr:uid="{00000000-0005-0000-0000-0000EF210000}"/>
    <cellStyle name="Comma 0* 21" xfId="8688" xr:uid="{00000000-0005-0000-0000-0000F0210000}"/>
    <cellStyle name="Comma 0* 22" xfId="8689" xr:uid="{00000000-0005-0000-0000-0000F1210000}"/>
    <cellStyle name="Comma 0* 23" xfId="8690" xr:uid="{00000000-0005-0000-0000-0000F2210000}"/>
    <cellStyle name="Comma 0* 24" xfId="8691" xr:uid="{00000000-0005-0000-0000-0000F3210000}"/>
    <cellStyle name="Comma 0* 25" xfId="8692" xr:uid="{00000000-0005-0000-0000-0000F4210000}"/>
    <cellStyle name="Comma 0* 26" xfId="8693" xr:uid="{00000000-0005-0000-0000-0000F5210000}"/>
    <cellStyle name="Comma 0* 27" xfId="8694" xr:uid="{00000000-0005-0000-0000-0000F6210000}"/>
    <cellStyle name="Comma 0* 28" xfId="8695" xr:uid="{00000000-0005-0000-0000-0000F7210000}"/>
    <cellStyle name="Comma 0* 29" xfId="8696" xr:uid="{00000000-0005-0000-0000-0000F8210000}"/>
    <cellStyle name="Comma 0* 3" xfId="8697" xr:uid="{00000000-0005-0000-0000-0000F9210000}"/>
    <cellStyle name="Comma 0* 3 2" xfId="8698" xr:uid="{00000000-0005-0000-0000-0000FA210000}"/>
    <cellStyle name="Comma 0* 3 2 2" xfId="8699" xr:uid="{00000000-0005-0000-0000-0000FB210000}"/>
    <cellStyle name="Comma 0* 3 2 3" xfId="8700" xr:uid="{00000000-0005-0000-0000-0000FC210000}"/>
    <cellStyle name="Comma 0* 3 2 4" xfId="8701" xr:uid="{00000000-0005-0000-0000-0000FD210000}"/>
    <cellStyle name="Comma 0* 3 2 5" xfId="8702" xr:uid="{00000000-0005-0000-0000-0000FE210000}"/>
    <cellStyle name="Comma 0* 3 2_13-Endividamento" xfId="8703" xr:uid="{00000000-0005-0000-0000-0000FF210000}"/>
    <cellStyle name="Comma 0* 3 3" xfId="8704" xr:uid="{00000000-0005-0000-0000-000000220000}"/>
    <cellStyle name="Comma 0* 3 3 2" xfId="8705" xr:uid="{00000000-0005-0000-0000-000001220000}"/>
    <cellStyle name="Comma 0* 3 3 2 2" xfId="8706" xr:uid="{00000000-0005-0000-0000-000002220000}"/>
    <cellStyle name="Comma 0* 3 3 2 3" xfId="8707" xr:uid="{00000000-0005-0000-0000-000003220000}"/>
    <cellStyle name="Comma 0* 3 3 2 4" xfId="8708" xr:uid="{00000000-0005-0000-0000-000004220000}"/>
    <cellStyle name="Comma 0* 3 3 2 5" xfId="8709" xr:uid="{00000000-0005-0000-0000-000005220000}"/>
    <cellStyle name="Comma 0* 3 3 2_BP - Raízen Combustíveis" xfId="8710" xr:uid="{00000000-0005-0000-0000-000006220000}"/>
    <cellStyle name="Comma 0* 3 3 3" xfId="8711" xr:uid="{00000000-0005-0000-0000-000007220000}"/>
    <cellStyle name="Comma 0* 3 3 4" xfId="8712" xr:uid="{00000000-0005-0000-0000-000008220000}"/>
    <cellStyle name="Comma 0* 3 3 5" xfId="8713" xr:uid="{00000000-0005-0000-0000-000009220000}"/>
    <cellStyle name="Comma 0* 3 3_13-Endividamento" xfId="8714" xr:uid="{00000000-0005-0000-0000-00000A220000}"/>
    <cellStyle name="Comma 0* 3 4" xfId="8715" xr:uid="{00000000-0005-0000-0000-00000B220000}"/>
    <cellStyle name="Comma 0* 3 5" xfId="8716" xr:uid="{00000000-0005-0000-0000-00000C220000}"/>
    <cellStyle name="Comma 0* 3 6" xfId="8717" xr:uid="{00000000-0005-0000-0000-00000D220000}"/>
    <cellStyle name="Comma 0* 3 7" xfId="8718" xr:uid="{00000000-0005-0000-0000-00000E220000}"/>
    <cellStyle name="Comma 0* 3 8" xfId="8719" xr:uid="{00000000-0005-0000-0000-00000F220000}"/>
    <cellStyle name="Comma 0* 3 9" xfId="8720" xr:uid="{00000000-0005-0000-0000-000010220000}"/>
    <cellStyle name="Comma 0* 3_13-Endividamento" xfId="8721" xr:uid="{00000000-0005-0000-0000-000011220000}"/>
    <cellStyle name="Comma 0* 30" xfId="8722" xr:uid="{00000000-0005-0000-0000-000012220000}"/>
    <cellStyle name="Comma 0* 31" xfId="8723" xr:uid="{00000000-0005-0000-0000-000013220000}"/>
    <cellStyle name="Comma 0* 32" xfId="8724" xr:uid="{00000000-0005-0000-0000-000014220000}"/>
    <cellStyle name="Comma 0* 33" xfId="8725" xr:uid="{00000000-0005-0000-0000-000015220000}"/>
    <cellStyle name="Comma 0* 34" xfId="8726" xr:uid="{00000000-0005-0000-0000-000016220000}"/>
    <cellStyle name="Comma 0* 35" xfId="8727" xr:uid="{00000000-0005-0000-0000-000017220000}"/>
    <cellStyle name="Comma 0* 36" xfId="8728" xr:uid="{00000000-0005-0000-0000-000018220000}"/>
    <cellStyle name="Comma 0* 37" xfId="8729" xr:uid="{00000000-0005-0000-0000-000019220000}"/>
    <cellStyle name="Comma 0* 37 2" xfId="8730" xr:uid="{00000000-0005-0000-0000-00001A220000}"/>
    <cellStyle name="Comma 0* 37_Base Partes Relacionadas" xfId="8731" xr:uid="{00000000-0005-0000-0000-00001B220000}"/>
    <cellStyle name="Comma 0* 38" xfId="8732" xr:uid="{00000000-0005-0000-0000-00001C220000}"/>
    <cellStyle name="Comma 0* 39" xfId="8733" xr:uid="{00000000-0005-0000-0000-00001D220000}"/>
    <cellStyle name="Comma 0* 4" xfId="8734" xr:uid="{00000000-0005-0000-0000-00001E220000}"/>
    <cellStyle name="Comma 0* 4 2" xfId="8735" xr:uid="{00000000-0005-0000-0000-00001F220000}"/>
    <cellStyle name="Comma 0* 4 3" xfId="8736" xr:uid="{00000000-0005-0000-0000-000020220000}"/>
    <cellStyle name="Comma 0* 4 4" xfId="8737" xr:uid="{00000000-0005-0000-0000-000021220000}"/>
    <cellStyle name="Comma 0* 4 5" xfId="8738" xr:uid="{00000000-0005-0000-0000-000022220000}"/>
    <cellStyle name="Comma 0* 4 6" xfId="8739" xr:uid="{00000000-0005-0000-0000-000023220000}"/>
    <cellStyle name="Comma 0* 4 7" xfId="8740" xr:uid="{00000000-0005-0000-0000-000024220000}"/>
    <cellStyle name="Comma 0* 4 8" xfId="8741" xr:uid="{00000000-0005-0000-0000-000025220000}"/>
    <cellStyle name="Comma 0* 4 9" xfId="8742" xr:uid="{00000000-0005-0000-0000-000026220000}"/>
    <cellStyle name="Comma 0* 4_13-Endividamento" xfId="8743" xr:uid="{00000000-0005-0000-0000-000027220000}"/>
    <cellStyle name="Comma 0* 40" xfId="8744" xr:uid="{00000000-0005-0000-0000-000028220000}"/>
    <cellStyle name="Comma 0* 41" xfId="8745" xr:uid="{00000000-0005-0000-0000-000029220000}"/>
    <cellStyle name="Comma 0* 42" xfId="8746" xr:uid="{00000000-0005-0000-0000-00002A220000}"/>
    <cellStyle name="Comma 0* 43" xfId="8747" xr:uid="{00000000-0005-0000-0000-00002B220000}"/>
    <cellStyle name="Comma 0* 44" xfId="8748" xr:uid="{00000000-0005-0000-0000-00002C220000}"/>
    <cellStyle name="Comma 0* 5" xfId="8749" xr:uid="{00000000-0005-0000-0000-00002D220000}"/>
    <cellStyle name="Comma 0* 5 2" xfId="8750" xr:uid="{00000000-0005-0000-0000-00002E220000}"/>
    <cellStyle name="Comma 0* 5 3" xfId="8751" xr:uid="{00000000-0005-0000-0000-00002F220000}"/>
    <cellStyle name="Comma 0* 5_Base Partes Relacionadas" xfId="8752" xr:uid="{00000000-0005-0000-0000-000030220000}"/>
    <cellStyle name="Comma 0* 6" xfId="8753" xr:uid="{00000000-0005-0000-0000-000031220000}"/>
    <cellStyle name="Comma 0* 6 2" xfId="8754" xr:uid="{00000000-0005-0000-0000-000032220000}"/>
    <cellStyle name="Comma 0* 6 3" xfId="8755" xr:uid="{00000000-0005-0000-0000-000033220000}"/>
    <cellStyle name="Comma 0* 6_Base Partes Relacionadas" xfId="8756" xr:uid="{00000000-0005-0000-0000-000034220000}"/>
    <cellStyle name="Comma 0* 7" xfId="8757" xr:uid="{00000000-0005-0000-0000-000035220000}"/>
    <cellStyle name="Comma 0* 7 2" xfId="8758" xr:uid="{00000000-0005-0000-0000-000036220000}"/>
    <cellStyle name="Comma 0* 7_Base Partes Relacionadas" xfId="8759" xr:uid="{00000000-0005-0000-0000-000037220000}"/>
    <cellStyle name="Comma 0* 8" xfId="8760" xr:uid="{00000000-0005-0000-0000-000038220000}"/>
    <cellStyle name="Comma 0* 9" xfId="8761" xr:uid="{00000000-0005-0000-0000-000039220000}"/>
    <cellStyle name="Comma 0*_13-Endividamento" xfId="8762" xr:uid="{00000000-0005-0000-0000-00003A220000}"/>
    <cellStyle name="Comma 0.0" xfId="8763" xr:uid="{00000000-0005-0000-0000-00003B220000}"/>
    <cellStyle name="Comma 0.00" xfId="8764" xr:uid="{00000000-0005-0000-0000-00003C220000}"/>
    <cellStyle name="Comma 0.00 2" xfId="8765" xr:uid="{00000000-0005-0000-0000-00003D220000}"/>
    <cellStyle name="Comma 0.00 3" xfId="8766" xr:uid="{00000000-0005-0000-0000-00003E220000}"/>
    <cellStyle name="Comma 0.00 4" xfId="8767" xr:uid="{00000000-0005-0000-0000-00003F220000}"/>
    <cellStyle name="Comma 0.00_BP - Raízen Combustíveis" xfId="8768" xr:uid="{00000000-0005-0000-0000-000040220000}"/>
    <cellStyle name="Comma 0.000" xfId="8769" xr:uid="{00000000-0005-0000-0000-000041220000}"/>
    <cellStyle name="Comma 0_13-Endividamento" xfId="8770" xr:uid="{00000000-0005-0000-0000-000042220000}"/>
    <cellStyle name="Comma 10" xfId="8771" xr:uid="{00000000-0005-0000-0000-000043220000}"/>
    <cellStyle name="Comma 10 10" xfId="8772" xr:uid="{00000000-0005-0000-0000-000044220000}"/>
    <cellStyle name="Comma 10 2" xfId="8773" xr:uid="{00000000-0005-0000-0000-000045220000}"/>
    <cellStyle name="Comma 10 2 2" xfId="8774" xr:uid="{00000000-0005-0000-0000-000046220000}"/>
    <cellStyle name="Comma 10 2 3" xfId="8775" xr:uid="{00000000-0005-0000-0000-000047220000}"/>
    <cellStyle name="Comma 10 2_Display" xfId="8776" xr:uid="{00000000-0005-0000-0000-000048220000}"/>
    <cellStyle name="Comma 10 3" xfId="8777" xr:uid="{00000000-0005-0000-0000-000049220000}"/>
    <cellStyle name="Comma 10 4" xfId="8778" xr:uid="{00000000-0005-0000-0000-00004A220000}"/>
    <cellStyle name="Comma 10 5" xfId="8779" xr:uid="{00000000-0005-0000-0000-00004B220000}"/>
    <cellStyle name="Comma 10 6" xfId="8780" xr:uid="{00000000-0005-0000-0000-00004C220000}"/>
    <cellStyle name="Comma 10 7" xfId="8781" xr:uid="{00000000-0005-0000-0000-00004D220000}"/>
    <cellStyle name="Comma 10 8" xfId="8782" xr:uid="{00000000-0005-0000-0000-00004E220000}"/>
    <cellStyle name="Comma 10 9" xfId="8783" xr:uid="{00000000-0005-0000-0000-00004F220000}"/>
    <cellStyle name="Comma 10_BP - Raízen Combustíveis" xfId="8784" xr:uid="{00000000-0005-0000-0000-000050220000}"/>
    <cellStyle name="Comma 11" xfId="8785" xr:uid="{00000000-0005-0000-0000-000051220000}"/>
    <cellStyle name="Comma 11 2" xfId="8786" xr:uid="{00000000-0005-0000-0000-000052220000}"/>
    <cellStyle name="Comma 11 2 2" xfId="8787" xr:uid="{00000000-0005-0000-0000-000053220000}"/>
    <cellStyle name="Comma 11 2 2 2" xfId="8788" xr:uid="{00000000-0005-0000-0000-000054220000}"/>
    <cellStyle name="Comma 11 2 2 2 2" xfId="8789" xr:uid="{00000000-0005-0000-0000-000055220000}"/>
    <cellStyle name="Comma 11 2 2 2 2 2" xfId="8790" xr:uid="{00000000-0005-0000-0000-000056220000}"/>
    <cellStyle name="Comma 11 2 2 2 2 2 2" xfId="8791" xr:uid="{00000000-0005-0000-0000-000057220000}"/>
    <cellStyle name="Comma 11 2 2 2 2 2_Dep_Judiciais-Contingências" xfId="8792" xr:uid="{00000000-0005-0000-0000-000058220000}"/>
    <cellStyle name="Comma 11 2 2 2 2 3" xfId="8793" xr:uid="{00000000-0005-0000-0000-000059220000}"/>
    <cellStyle name="Comma 11 2 2 2 2 4" xfId="8794" xr:uid="{00000000-0005-0000-0000-00005A220000}"/>
    <cellStyle name="Comma 11 2 2 2 2_Dep_Judiciais-Contingências" xfId="8795" xr:uid="{00000000-0005-0000-0000-00005B220000}"/>
    <cellStyle name="Comma 11 2 2 2 3" xfId="8796" xr:uid="{00000000-0005-0000-0000-00005C220000}"/>
    <cellStyle name="Comma 11 2 2 2 3 2" xfId="8797" xr:uid="{00000000-0005-0000-0000-00005D220000}"/>
    <cellStyle name="Comma 11 2 2 2 3_Dep_Judiciais-Contingências" xfId="8798" xr:uid="{00000000-0005-0000-0000-00005E220000}"/>
    <cellStyle name="Comma 11 2 2 2 4" xfId="8799" xr:uid="{00000000-0005-0000-0000-00005F220000}"/>
    <cellStyle name="Comma 11 2 2 2 5" xfId="8800" xr:uid="{00000000-0005-0000-0000-000060220000}"/>
    <cellStyle name="Comma 11 2 2 2_Dep_Judiciais-Contingências" xfId="8801" xr:uid="{00000000-0005-0000-0000-000061220000}"/>
    <cellStyle name="Comma 11 2 2 3" xfId="8802" xr:uid="{00000000-0005-0000-0000-000062220000}"/>
    <cellStyle name="Comma 11 2 2 3 2" xfId="8803" xr:uid="{00000000-0005-0000-0000-000063220000}"/>
    <cellStyle name="Comma 11 2 2 3 2 2" xfId="8804" xr:uid="{00000000-0005-0000-0000-000064220000}"/>
    <cellStyle name="Comma 11 2 2 3 2 2 2" xfId="8805" xr:uid="{00000000-0005-0000-0000-000065220000}"/>
    <cellStyle name="Comma 11 2 2 3 2 2_Dep_Judiciais-Contingências" xfId="8806" xr:uid="{00000000-0005-0000-0000-000066220000}"/>
    <cellStyle name="Comma 11 2 2 3 2 3" xfId="8807" xr:uid="{00000000-0005-0000-0000-000067220000}"/>
    <cellStyle name="Comma 11 2 2 3 2 4" xfId="8808" xr:uid="{00000000-0005-0000-0000-000068220000}"/>
    <cellStyle name="Comma 11 2 2 3 2_Dep_Judiciais-Contingências" xfId="8809" xr:uid="{00000000-0005-0000-0000-000069220000}"/>
    <cellStyle name="Comma 11 2 2 3 3" xfId="8810" xr:uid="{00000000-0005-0000-0000-00006A220000}"/>
    <cellStyle name="Comma 11 2 2 3 3 2" xfId="8811" xr:uid="{00000000-0005-0000-0000-00006B220000}"/>
    <cellStyle name="Comma 11 2 2 3 3_Dep_Judiciais-Contingências" xfId="8812" xr:uid="{00000000-0005-0000-0000-00006C220000}"/>
    <cellStyle name="Comma 11 2 2 3 4" xfId="8813" xr:uid="{00000000-0005-0000-0000-00006D220000}"/>
    <cellStyle name="Comma 11 2 2 3 5" xfId="8814" xr:uid="{00000000-0005-0000-0000-00006E220000}"/>
    <cellStyle name="Comma 11 2 2 3_Dep_Judiciais-Contingências" xfId="8815" xr:uid="{00000000-0005-0000-0000-00006F220000}"/>
    <cellStyle name="Comma 11 2 2 4" xfId="8816" xr:uid="{00000000-0005-0000-0000-000070220000}"/>
    <cellStyle name="Comma 11 2 2 4 2" xfId="8817" xr:uid="{00000000-0005-0000-0000-000071220000}"/>
    <cellStyle name="Comma 11 2 2 4 2 2" xfId="8818" xr:uid="{00000000-0005-0000-0000-000072220000}"/>
    <cellStyle name="Comma 11 2 2 4 2_Dep_Judiciais-Contingências" xfId="8819" xr:uid="{00000000-0005-0000-0000-000073220000}"/>
    <cellStyle name="Comma 11 2 2 4 3" xfId="8820" xr:uid="{00000000-0005-0000-0000-000074220000}"/>
    <cellStyle name="Comma 11 2 2 4 4" xfId="8821" xr:uid="{00000000-0005-0000-0000-000075220000}"/>
    <cellStyle name="Comma 11 2 2 4_Dep_Judiciais-Contingências" xfId="8822" xr:uid="{00000000-0005-0000-0000-000076220000}"/>
    <cellStyle name="Comma 11 2 2 5" xfId="8823" xr:uid="{00000000-0005-0000-0000-000077220000}"/>
    <cellStyle name="Comma 11 2 2 5 2" xfId="8824" xr:uid="{00000000-0005-0000-0000-000078220000}"/>
    <cellStyle name="Comma 11 2 2 5_Dep_Judiciais-Contingências" xfId="8825" xr:uid="{00000000-0005-0000-0000-000079220000}"/>
    <cellStyle name="Comma 11 2 2 6" xfId="8826" xr:uid="{00000000-0005-0000-0000-00007A220000}"/>
    <cellStyle name="Comma 11 2 2 7" xfId="8827" xr:uid="{00000000-0005-0000-0000-00007B220000}"/>
    <cellStyle name="Comma 11 2 2_Dep_Judiciais-Contingências" xfId="8828" xr:uid="{00000000-0005-0000-0000-00007C220000}"/>
    <cellStyle name="Comma 11 2 3" xfId="8829" xr:uid="{00000000-0005-0000-0000-00007D220000}"/>
    <cellStyle name="Comma 11 2_Dep_Judiciais-Contingências" xfId="8830" xr:uid="{00000000-0005-0000-0000-00007E220000}"/>
    <cellStyle name="Comma 11 3" xfId="8831" xr:uid="{00000000-0005-0000-0000-00007F220000}"/>
    <cellStyle name="Comma 11 3 2" xfId="8832" xr:uid="{00000000-0005-0000-0000-000080220000}"/>
    <cellStyle name="Comma 11 3 2 2" xfId="8833" xr:uid="{00000000-0005-0000-0000-000081220000}"/>
    <cellStyle name="Comma 11 3 2 2 2" xfId="8834" xr:uid="{00000000-0005-0000-0000-000082220000}"/>
    <cellStyle name="Comma 11 3 2 2 2 2" xfId="8835" xr:uid="{00000000-0005-0000-0000-000083220000}"/>
    <cellStyle name="Comma 11 3 2 2 2_Dep_Judiciais-Contingências" xfId="8836" xr:uid="{00000000-0005-0000-0000-000084220000}"/>
    <cellStyle name="Comma 11 3 2 2 3" xfId="8837" xr:uid="{00000000-0005-0000-0000-000085220000}"/>
    <cellStyle name="Comma 11 3 2 2 4" xfId="8838" xr:uid="{00000000-0005-0000-0000-000086220000}"/>
    <cellStyle name="Comma 11 3 2 2_Dep_Judiciais-Contingências" xfId="8839" xr:uid="{00000000-0005-0000-0000-000087220000}"/>
    <cellStyle name="Comma 11 3 2 3" xfId="8840" xr:uid="{00000000-0005-0000-0000-000088220000}"/>
    <cellStyle name="Comma 11 3 2 3 2" xfId="8841" xr:uid="{00000000-0005-0000-0000-000089220000}"/>
    <cellStyle name="Comma 11 3 2 3_Dep_Judiciais-Contingências" xfId="8842" xr:uid="{00000000-0005-0000-0000-00008A220000}"/>
    <cellStyle name="Comma 11 3 2 4" xfId="8843" xr:uid="{00000000-0005-0000-0000-00008B220000}"/>
    <cellStyle name="Comma 11 3 2 5" xfId="8844" xr:uid="{00000000-0005-0000-0000-00008C220000}"/>
    <cellStyle name="Comma 11 3 2_Dep_Judiciais-Contingências" xfId="8845" xr:uid="{00000000-0005-0000-0000-00008D220000}"/>
    <cellStyle name="Comma 11 3 3" xfId="8846" xr:uid="{00000000-0005-0000-0000-00008E220000}"/>
    <cellStyle name="Comma 11 3 3 2" xfId="8847" xr:uid="{00000000-0005-0000-0000-00008F220000}"/>
    <cellStyle name="Comma 11 3 3 2 2" xfId="8848" xr:uid="{00000000-0005-0000-0000-000090220000}"/>
    <cellStyle name="Comma 11 3 3 2 2 2" xfId="8849" xr:uid="{00000000-0005-0000-0000-000091220000}"/>
    <cellStyle name="Comma 11 3 3 2 2_Dep_Judiciais-Contingências" xfId="8850" xr:uid="{00000000-0005-0000-0000-000092220000}"/>
    <cellStyle name="Comma 11 3 3 2 3" xfId="8851" xr:uid="{00000000-0005-0000-0000-000093220000}"/>
    <cellStyle name="Comma 11 3 3 2 4" xfId="8852" xr:uid="{00000000-0005-0000-0000-000094220000}"/>
    <cellStyle name="Comma 11 3 3 2_Dep_Judiciais-Contingências" xfId="8853" xr:uid="{00000000-0005-0000-0000-000095220000}"/>
    <cellStyle name="Comma 11 3 3 3" xfId="8854" xr:uid="{00000000-0005-0000-0000-000096220000}"/>
    <cellStyle name="Comma 11 3 3 3 2" xfId="8855" xr:uid="{00000000-0005-0000-0000-000097220000}"/>
    <cellStyle name="Comma 11 3 3 3_Dep_Judiciais-Contingências" xfId="8856" xr:uid="{00000000-0005-0000-0000-000098220000}"/>
    <cellStyle name="Comma 11 3 3 4" xfId="8857" xr:uid="{00000000-0005-0000-0000-000099220000}"/>
    <cellStyle name="Comma 11 3 3 5" xfId="8858" xr:uid="{00000000-0005-0000-0000-00009A220000}"/>
    <cellStyle name="Comma 11 3 3_Dep_Judiciais-Contingências" xfId="8859" xr:uid="{00000000-0005-0000-0000-00009B220000}"/>
    <cellStyle name="Comma 11 3 4" xfId="8860" xr:uid="{00000000-0005-0000-0000-00009C220000}"/>
    <cellStyle name="Comma 11 3 4 2" xfId="8861" xr:uid="{00000000-0005-0000-0000-00009D220000}"/>
    <cellStyle name="Comma 11 3 4 2 2" xfId="8862" xr:uid="{00000000-0005-0000-0000-00009E220000}"/>
    <cellStyle name="Comma 11 3 4 2_Dep_Judiciais-Contingências" xfId="8863" xr:uid="{00000000-0005-0000-0000-00009F220000}"/>
    <cellStyle name="Comma 11 3 4 3" xfId="8864" xr:uid="{00000000-0005-0000-0000-0000A0220000}"/>
    <cellStyle name="Comma 11 3 4 4" xfId="8865" xr:uid="{00000000-0005-0000-0000-0000A1220000}"/>
    <cellStyle name="Comma 11 3 4_Dep_Judiciais-Contingências" xfId="8866" xr:uid="{00000000-0005-0000-0000-0000A2220000}"/>
    <cellStyle name="Comma 11 3 5" xfId="8867" xr:uid="{00000000-0005-0000-0000-0000A3220000}"/>
    <cellStyle name="Comma 11 3 5 2" xfId="8868" xr:uid="{00000000-0005-0000-0000-0000A4220000}"/>
    <cellStyle name="Comma 11 3 5_Dep_Judiciais-Contingências" xfId="8869" xr:uid="{00000000-0005-0000-0000-0000A5220000}"/>
    <cellStyle name="Comma 11 3 6" xfId="8870" xr:uid="{00000000-0005-0000-0000-0000A6220000}"/>
    <cellStyle name="Comma 11 3 7" xfId="8871" xr:uid="{00000000-0005-0000-0000-0000A7220000}"/>
    <cellStyle name="Comma 11 3_Dep_Judiciais-Contingências" xfId="8872" xr:uid="{00000000-0005-0000-0000-0000A8220000}"/>
    <cellStyle name="Comma 11 4" xfId="8873" xr:uid="{00000000-0005-0000-0000-0000A9220000}"/>
    <cellStyle name="Comma 11_BP - Raízen Combustíveis" xfId="8874" xr:uid="{00000000-0005-0000-0000-0000AA220000}"/>
    <cellStyle name="Comma 12" xfId="8875" xr:uid="{00000000-0005-0000-0000-0000AB220000}"/>
    <cellStyle name="Comma 12 2" xfId="8876" xr:uid="{00000000-0005-0000-0000-0000AC220000}"/>
    <cellStyle name="Comma 12 2 2" xfId="8877" xr:uid="{00000000-0005-0000-0000-0000AD220000}"/>
    <cellStyle name="Comma 12 2 3" xfId="8878" xr:uid="{00000000-0005-0000-0000-0000AE220000}"/>
    <cellStyle name="Comma 12 2_Display" xfId="8879" xr:uid="{00000000-0005-0000-0000-0000AF220000}"/>
    <cellStyle name="Comma 12 3" xfId="8880" xr:uid="{00000000-0005-0000-0000-0000B0220000}"/>
    <cellStyle name="Comma 12 4" xfId="8881" xr:uid="{00000000-0005-0000-0000-0000B1220000}"/>
    <cellStyle name="Comma 12_BP - Raízen Combustíveis" xfId="8882" xr:uid="{00000000-0005-0000-0000-0000B2220000}"/>
    <cellStyle name="Comma 13" xfId="8883" xr:uid="{00000000-0005-0000-0000-0000B3220000}"/>
    <cellStyle name="Comma 13 2" xfId="8884" xr:uid="{00000000-0005-0000-0000-0000B4220000}"/>
    <cellStyle name="Comma 13 2 2" xfId="8885" xr:uid="{00000000-0005-0000-0000-0000B5220000}"/>
    <cellStyle name="Comma 13 2 3" xfId="8886" xr:uid="{00000000-0005-0000-0000-0000B6220000}"/>
    <cellStyle name="Comma 13 2_Display" xfId="8887" xr:uid="{00000000-0005-0000-0000-0000B7220000}"/>
    <cellStyle name="Comma 13 3" xfId="8888" xr:uid="{00000000-0005-0000-0000-0000B8220000}"/>
    <cellStyle name="Comma 13 4" xfId="8889" xr:uid="{00000000-0005-0000-0000-0000B9220000}"/>
    <cellStyle name="Comma 13_BP - Raízen Combustíveis" xfId="8890" xr:uid="{00000000-0005-0000-0000-0000BA220000}"/>
    <cellStyle name="Comma 14" xfId="8891" xr:uid="{00000000-0005-0000-0000-0000BB220000}"/>
    <cellStyle name="Comma 14 2" xfId="8892" xr:uid="{00000000-0005-0000-0000-0000BC220000}"/>
    <cellStyle name="Comma 14_BP - Raízen Combustíveis" xfId="8893" xr:uid="{00000000-0005-0000-0000-0000BD220000}"/>
    <cellStyle name="Comma 15" xfId="8894" xr:uid="{00000000-0005-0000-0000-0000BE220000}"/>
    <cellStyle name="Comma 15 2" xfId="8895" xr:uid="{00000000-0005-0000-0000-0000BF220000}"/>
    <cellStyle name="Comma 15 2 2" xfId="8896" xr:uid="{00000000-0005-0000-0000-0000C0220000}"/>
    <cellStyle name="Comma 15 2_BP - Raízen Combustíveis" xfId="8897" xr:uid="{00000000-0005-0000-0000-0000C1220000}"/>
    <cellStyle name="Comma 15 3" xfId="8898" xr:uid="{00000000-0005-0000-0000-0000C2220000}"/>
    <cellStyle name="Comma 15 3 2" xfId="8899" xr:uid="{00000000-0005-0000-0000-0000C3220000}"/>
    <cellStyle name="Comma 15 4" xfId="8900" xr:uid="{00000000-0005-0000-0000-0000C4220000}"/>
    <cellStyle name="Comma 15_Base Partes Relacionadas" xfId="8901" xr:uid="{00000000-0005-0000-0000-0000C5220000}"/>
    <cellStyle name="Comma 16" xfId="8902" xr:uid="{00000000-0005-0000-0000-0000C6220000}"/>
    <cellStyle name="Comma 16 2" xfId="8903" xr:uid="{00000000-0005-0000-0000-0000C7220000}"/>
    <cellStyle name="Comma 16 2 2" xfId="8904" xr:uid="{00000000-0005-0000-0000-0000C8220000}"/>
    <cellStyle name="Comma 16 2 2 2" xfId="8905" xr:uid="{00000000-0005-0000-0000-0000C9220000}"/>
    <cellStyle name="Comma 16 2 2 3" xfId="8906" xr:uid="{00000000-0005-0000-0000-0000CA220000}"/>
    <cellStyle name="Comma 16 2 2_Dep_Judiciais-Contingências" xfId="8907" xr:uid="{00000000-0005-0000-0000-0000CB220000}"/>
    <cellStyle name="Comma 16 2 3" xfId="8908" xr:uid="{00000000-0005-0000-0000-0000CC220000}"/>
    <cellStyle name="Comma 16 2 3 2" xfId="8909" xr:uid="{00000000-0005-0000-0000-0000CD220000}"/>
    <cellStyle name="Comma 16 2 3 2 2" xfId="8910" xr:uid="{00000000-0005-0000-0000-0000CE220000}"/>
    <cellStyle name="Comma 16 2 3 2_Dep_Judiciais-Contingências" xfId="8911" xr:uid="{00000000-0005-0000-0000-0000CF220000}"/>
    <cellStyle name="Comma 16 2 3 3" xfId="8912" xr:uid="{00000000-0005-0000-0000-0000D0220000}"/>
    <cellStyle name="Comma 16 2 3 4" xfId="8913" xr:uid="{00000000-0005-0000-0000-0000D1220000}"/>
    <cellStyle name="Comma 16 2 3_Dep_Judiciais-Contingências" xfId="8914" xr:uid="{00000000-0005-0000-0000-0000D2220000}"/>
    <cellStyle name="Comma 16 2 4" xfId="8915" xr:uid="{00000000-0005-0000-0000-0000D3220000}"/>
    <cellStyle name="Comma 16 2 4 2" xfId="8916" xr:uid="{00000000-0005-0000-0000-0000D4220000}"/>
    <cellStyle name="Comma 16 2 4 3" xfId="8917" xr:uid="{00000000-0005-0000-0000-0000D5220000}"/>
    <cellStyle name="Comma 16 2 4_Dep_Judiciais-Contingências" xfId="8918" xr:uid="{00000000-0005-0000-0000-0000D6220000}"/>
    <cellStyle name="Comma 16 2 5" xfId="8919" xr:uid="{00000000-0005-0000-0000-0000D7220000}"/>
    <cellStyle name="Comma 16 2_Dep_Judiciais-Contingências" xfId="8920" xr:uid="{00000000-0005-0000-0000-0000D8220000}"/>
    <cellStyle name="Comma 16 3" xfId="8921" xr:uid="{00000000-0005-0000-0000-0000D9220000}"/>
    <cellStyle name="Comma 16 3 2" xfId="8922" xr:uid="{00000000-0005-0000-0000-0000DA220000}"/>
    <cellStyle name="Comma 16 3 2 2" xfId="8923" xr:uid="{00000000-0005-0000-0000-0000DB220000}"/>
    <cellStyle name="Comma 16 3 2 2 2" xfId="8924" xr:uid="{00000000-0005-0000-0000-0000DC220000}"/>
    <cellStyle name="Comma 16 3 2 2_Dep_Judiciais-Contingências" xfId="8925" xr:uid="{00000000-0005-0000-0000-0000DD220000}"/>
    <cellStyle name="Comma 16 3 2 3" xfId="8926" xr:uid="{00000000-0005-0000-0000-0000DE220000}"/>
    <cellStyle name="Comma 16 3 2 4" xfId="8927" xr:uid="{00000000-0005-0000-0000-0000DF220000}"/>
    <cellStyle name="Comma 16 3 2_Dep_Judiciais-Contingências" xfId="8928" xr:uid="{00000000-0005-0000-0000-0000E0220000}"/>
    <cellStyle name="Comma 16 3 3" xfId="8929" xr:uid="{00000000-0005-0000-0000-0000E1220000}"/>
    <cellStyle name="Comma 16 3 3 2" xfId="8930" xr:uid="{00000000-0005-0000-0000-0000E2220000}"/>
    <cellStyle name="Comma 16 3 3_Dep_Judiciais-Contingências" xfId="8931" xr:uid="{00000000-0005-0000-0000-0000E3220000}"/>
    <cellStyle name="Comma 16 3 4" xfId="8932" xr:uid="{00000000-0005-0000-0000-0000E4220000}"/>
    <cellStyle name="Comma 16 3 5" xfId="8933" xr:uid="{00000000-0005-0000-0000-0000E5220000}"/>
    <cellStyle name="Comma 16 3_Dep_Judiciais-Contingências" xfId="8934" xr:uid="{00000000-0005-0000-0000-0000E6220000}"/>
    <cellStyle name="Comma 16 4" xfId="8935" xr:uid="{00000000-0005-0000-0000-0000E7220000}"/>
    <cellStyle name="Comma 16 4 2" xfId="8936" xr:uid="{00000000-0005-0000-0000-0000E8220000}"/>
    <cellStyle name="Comma 16 4 2 2" xfId="8937" xr:uid="{00000000-0005-0000-0000-0000E9220000}"/>
    <cellStyle name="Comma 16 4 2 2 2" xfId="8938" xr:uid="{00000000-0005-0000-0000-0000EA220000}"/>
    <cellStyle name="Comma 16 4 2 2_Dep_Judiciais-Contingências" xfId="8939" xr:uid="{00000000-0005-0000-0000-0000EB220000}"/>
    <cellStyle name="Comma 16 4 2 3" xfId="8940" xr:uid="{00000000-0005-0000-0000-0000EC220000}"/>
    <cellStyle name="Comma 16 4 2 4" xfId="8941" xr:uid="{00000000-0005-0000-0000-0000ED220000}"/>
    <cellStyle name="Comma 16 4 2_Dep_Judiciais-Contingências" xfId="8942" xr:uid="{00000000-0005-0000-0000-0000EE220000}"/>
    <cellStyle name="Comma 16 4 3" xfId="8943" xr:uid="{00000000-0005-0000-0000-0000EF220000}"/>
    <cellStyle name="Comma 16 4 3 2" xfId="8944" xr:uid="{00000000-0005-0000-0000-0000F0220000}"/>
    <cellStyle name="Comma 16 4 3_Dep_Judiciais-Contingências" xfId="8945" xr:uid="{00000000-0005-0000-0000-0000F1220000}"/>
    <cellStyle name="Comma 16 4 4" xfId="8946" xr:uid="{00000000-0005-0000-0000-0000F2220000}"/>
    <cellStyle name="Comma 16 4 5" xfId="8947" xr:uid="{00000000-0005-0000-0000-0000F3220000}"/>
    <cellStyle name="Comma 16 4_Dep_Judiciais-Contingências" xfId="8948" xr:uid="{00000000-0005-0000-0000-0000F4220000}"/>
    <cellStyle name="Comma 16 5" xfId="8949" xr:uid="{00000000-0005-0000-0000-0000F5220000}"/>
    <cellStyle name="Comma 16 5 2" xfId="8950" xr:uid="{00000000-0005-0000-0000-0000F6220000}"/>
    <cellStyle name="Comma 16 5 2 2" xfId="8951" xr:uid="{00000000-0005-0000-0000-0000F7220000}"/>
    <cellStyle name="Comma 16 5 2_Dep_Judiciais-Contingências" xfId="8952" xr:uid="{00000000-0005-0000-0000-0000F8220000}"/>
    <cellStyle name="Comma 16 5 3" xfId="8953" xr:uid="{00000000-0005-0000-0000-0000F9220000}"/>
    <cellStyle name="Comma 16 5 4" xfId="8954" xr:uid="{00000000-0005-0000-0000-0000FA220000}"/>
    <cellStyle name="Comma 16 5_Dep_Judiciais-Contingências" xfId="8955" xr:uid="{00000000-0005-0000-0000-0000FB220000}"/>
    <cellStyle name="Comma 16 6" xfId="8956" xr:uid="{00000000-0005-0000-0000-0000FC220000}"/>
    <cellStyle name="Comma 16 6 2" xfId="8957" xr:uid="{00000000-0005-0000-0000-0000FD220000}"/>
    <cellStyle name="Comma 16 6 3" xfId="8958" xr:uid="{00000000-0005-0000-0000-0000FE220000}"/>
    <cellStyle name="Comma 16 6_Dep_Judiciais-Contingências" xfId="8959" xr:uid="{00000000-0005-0000-0000-0000FF220000}"/>
    <cellStyle name="Comma 16 7" xfId="8960" xr:uid="{00000000-0005-0000-0000-000000230000}"/>
    <cellStyle name="Comma 16 7 2" xfId="8961" xr:uid="{00000000-0005-0000-0000-000001230000}"/>
    <cellStyle name="Comma 16 7_Dep_Judiciais-Contingências" xfId="8962" xr:uid="{00000000-0005-0000-0000-000002230000}"/>
    <cellStyle name="Comma 16 8" xfId="8963" xr:uid="{00000000-0005-0000-0000-000003230000}"/>
    <cellStyle name="Comma 16_BP - Raízen Combustíveis" xfId="8964" xr:uid="{00000000-0005-0000-0000-000004230000}"/>
    <cellStyle name="Comma 17" xfId="8965" xr:uid="{00000000-0005-0000-0000-000005230000}"/>
    <cellStyle name="Comma 17 2" xfId="8966" xr:uid="{00000000-0005-0000-0000-000006230000}"/>
    <cellStyle name="Comma 17 2 2" xfId="8967" xr:uid="{00000000-0005-0000-0000-000007230000}"/>
    <cellStyle name="Comma 17 2 2 2" xfId="8968" xr:uid="{00000000-0005-0000-0000-000008230000}"/>
    <cellStyle name="Comma 17 2 2 2 2" xfId="8969" xr:uid="{00000000-0005-0000-0000-000009230000}"/>
    <cellStyle name="Comma 17 2 2 2_Dep_Judiciais-Contingências" xfId="8970" xr:uid="{00000000-0005-0000-0000-00000A230000}"/>
    <cellStyle name="Comma 17 2 2 3" xfId="8971" xr:uid="{00000000-0005-0000-0000-00000B230000}"/>
    <cellStyle name="Comma 17 2 2 4" xfId="8972" xr:uid="{00000000-0005-0000-0000-00000C230000}"/>
    <cellStyle name="Comma 17 2 2_Dep_Judiciais-Contingências" xfId="8973" xr:uid="{00000000-0005-0000-0000-00000D230000}"/>
    <cellStyle name="Comma 17 2 3" xfId="8974" xr:uid="{00000000-0005-0000-0000-00000E230000}"/>
    <cellStyle name="Comma 17 2 3 2" xfId="8975" xr:uid="{00000000-0005-0000-0000-00000F230000}"/>
    <cellStyle name="Comma 17 2 3 3" xfId="8976" xr:uid="{00000000-0005-0000-0000-000010230000}"/>
    <cellStyle name="Comma 17 2 3_Dep_Judiciais-Contingências" xfId="8977" xr:uid="{00000000-0005-0000-0000-000011230000}"/>
    <cellStyle name="Comma 17 2 4" xfId="8978" xr:uid="{00000000-0005-0000-0000-000012230000}"/>
    <cellStyle name="Comma 17 2 5" xfId="8979" xr:uid="{00000000-0005-0000-0000-000013230000}"/>
    <cellStyle name="Comma 17 2 6" xfId="8980" xr:uid="{00000000-0005-0000-0000-000014230000}"/>
    <cellStyle name="Comma 17 2_Dep_Judiciais-Contingências" xfId="8981" xr:uid="{00000000-0005-0000-0000-000015230000}"/>
    <cellStyle name="Comma 17 3" xfId="8982" xr:uid="{00000000-0005-0000-0000-000016230000}"/>
    <cellStyle name="Comma 17 3 2" xfId="8983" xr:uid="{00000000-0005-0000-0000-000017230000}"/>
    <cellStyle name="Comma 17 3 2 2" xfId="8984" xr:uid="{00000000-0005-0000-0000-000018230000}"/>
    <cellStyle name="Comma 17 3 2 2 2" xfId="8985" xr:uid="{00000000-0005-0000-0000-000019230000}"/>
    <cellStyle name="Comma 17 3 2 2_Dep_Judiciais-Contingências" xfId="8986" xr:uid="{00000000-0005-0000-0000-00001A230000}"/>
    <cellStyle name="Comma 17 3 2 3" xfId="8987" xr:uid="{00000000-0005-0000-0000-00001B230000}"/>
    <cellStyle name="Comma 17 3 2 4" xfId="8988" xr:uid="{00000000-0005-0000-0000-00001C230000}"/>
    <cellStyle name="Comma 17 3 2_Dep_Judiciais-Contingências" xfId="8989" xr:uid="{00000000-0005-0000-0000-00001D230000}"/>
    <cellStyle name="Comma 17 3 3" xfId="8990" xr:uid="{00000000-0005-0000-0000-00001E230000}"/>
    <cellStyle name="Comma 17 3 3 2" xfId="8991" xr:uid="{00000000-0005-0000-0000-00001F230000}"/>
    <cellStyle name="Comma 17 3 3_Dep_Judiciais-Contingências" xfId="8992" xr:uid="{00000000-0005-0000-0000-000020230000}"/>
    <cellStyle name="Comma 17 3 4" xfId="8993" xr:uid="{00000000-0005-0000-0000-000021230000}"/>
    <cellStyle name="Comma 17 3 5" xfId="8994" xr:uid="{00000000-0005-0000-0000-000022230000}"/>
    <cellStyle name="Comma 17 3_Dep_Judiciais-Contingências" xfId="8995" xr:uid="{00000000-0005-0000-0000-000023230000}"/>
    <cellStyle name="Comma 17 4" xfId="8996" xr:uid="{00000000-0005-0000-0000-000024230000}"/>
    <cellStyle name="Comma 17 4 2" xfId="8997" xr:uid="{00000000-0005-0000-0000-000025230000}"/>
    <cellStyle name="Comma 17 4 2 2" xfId="8998" xr:uid="{00000000-0005-0000-0000-000026230000}"/>
    <cellStyle name="Comma 17 4 2_Dep_Judiciais-Contingências" xfId="8999" xr:uid="{00000000-0005-0000-0000-000027230000}"/>
    <cellStyle name="Comma 17 4 3" xfId="9000" xr:uid="{00000000-0005-0000-0000-000028230000}"/>
    <cellStyle name="Comma 17 4 4" xfId="9001" xr:uid="{00000000-0005-0000-0000-000029230000}"/>
    <cellStyle name="Comma 17 4_Dep_Judiciais-Contingências" xfId="9002" xr:uid="{00000000-0005-0000-0000-00002A230000}"/>
    <cellStyle name="Comma 17 5" xfId="9003" xr:uid="{00000000-0005-0000-0000-00002B230000}"/>
    <cellStyle name="Comma 17 5 2" xfId="9004" xr:uid="{00000000-0005-0000-0000-00002C230000}"/>
    <cellStyle name="Comma 17 5 3" xfId="9005" xr:uid="{00000000-0005-0000-0000-00002D230000}"/>
    <cellStyle name="Comma 17 5_Dep_Judiciais-Contingências" xfId="9006" xr:uid="{00000000-0005-0000-0000-00002E230000}"/>
    <cellStyle name="Comma 17 6" xfId="9007" xr:uid="{00000000-0005-0000-0000-00002F230000}"/>
    <cellStyle name="Comma 17 6 2" xfId="9008" xr:uid="{00000000-0005-0000-0000-000030230000}"/>
    <cellStyle name="Comma 17 6_Dep_Judiciais-Contingências" xfId="9009" xr:uid="{00000000-0005-0000-0000-000031230000}"/>
    <cellStyle name="Comma 17 7" xfId="9010" xr:uid="{00000000-0005-0000-0000-000032230000}"/>
    <cellStyle name="Comma 17 8" xfId="9011" xr:uid="{00000000-0005-0000-0000-000033230000}"/>
    <cellStyle name="Comma 17_BP - Raízen Combustíveis" xfId="9012" xr:uid="{00000000-0005-0000-0000-000034230000}"/>
    <cellStyle name="Comma 18" xfId="9013" xr:uid="{00000000-0005-0000-0000-000035230000}"/>
    <cellStyle name="Comma 18 2" xfId="9014" xr:uid="{00000000-0005-0000-0000-000036230000}"/>
    <cellStyle name="Comma 18_BP - Raízen Combustíveis" xfId="9015" xr:uid="{00000000-0005-0000-0000-000037230000}"/>
    <cellStyle name="Comma 19" xfId="9016" xr:uid="{00000000-0005-0000-0000-000038230000}"/>
    <cellStyle name="Comma 19 2" xfId="9017" xr:uid="{00000000-0005-0000-0000-000039230000}"/>
    <cellStyle name="Comma 19_BP - Raízen Combustíveis" xfId="9018" xr:uid="{00000000-0005-0000-0000-00003A230000}"/>
    <cellStyle name="Comma 2" xfId="9019" xr:uid="{00000000-0005-0000-0000-00003B230000}"/>
    <cellStyle name="Comma 2 10" xfId="9020" xr:uid="{00000000-0005-0000-0000-00003C230000}"/>
    <cellStyle name="Comma 2 10 2" xfId="9021" xr:uid="{00000000-0005-0000-0000-00003D230000}"/>
    <cellStyle name="Comma 2 10_BP - Raízen Combustíveis" xfId="9022" xr:uid="{00000000-0005-0000-0000-00003E230000}"/>
    <cellStyle name="Comma 2 11" xfId="9023" xr:uid="{00000000-0005-0000-0000-00003F230000}"/>
    <cellStyle name="Comma 2 11 2" xfId="9024" xr:uid="{00000000-0005-0000-0000-000040230000}"/>
    <cellStyle name="Comma 2 11_BP - Raízen Combustíveis" xfId="9025" xr:uid="{00000000-0005-0000-0000-000041230000}"/>
    <cellStyle name="Comma 2 12" xfId="9026" xr:uid="{00000000-0005-0000-0000-000042230000}"/>
    <cellStyle name="Comma 2 12 2" xfId="9027" xr:uid="{00000000-0005-0000-0000-000043230000}"/>
    <cellStyle name="Comma 2 12_BP - Raízen Combustíveis" xfId="9028" xr:uid="{00000000-0005-0000-0000-000044230000}"/>
    <cellStyle name="Comma 2 13" xfId="9029" xr:uid="{00000000-0005-0000-0000-000045230000}"/>
    <cellStyle name="Comma 2 13 2" xfId="9030" xr:uid="{00000000-0005-0000-0000-000046230000}"/>
    <cellStyle name="Comma 2 13_BP - Raízen Combustíveis" xfId="9031" xr:uid="{00000000-0005-0000-0000-000047230000}"/>
    <cellStyle name="Comma 2 14" xfId="9032" xr:uid="{00000000-0005-0000-0000-000048230000}"/>
    <cellStyle name="Comma 2 14 2" xfId="9033" xr:uid="{00000000-0005-0000-0000-000049230000}"/>
    <cellStyle name="Comma 2 14_BP - Raízen Combustíveis" xfId="9034" xr:uid="{00000000-0005-0000-0000-00004A230000}"/>
    <cellStyle name="Comma 2 15" xfId="9035" xr:uid="{00000000-0005-0000-0000-00004B230000}"/>
    <cellStyle name="Comma 2 15 2" xfId="9036" xr:uid="{00000000-0005-0000-0000-00004C230000}"/>
    <cellStyle name="Comma 2 15_BP - Raízen Combustíveis" xfId="9037" xr:uid="{00000000-0005-0000-0000-00004D230000}"/>
    <cellStyle name="Comma 2 16" xfId="9038" xr:uid="{00000000-0005-0000-0000-00004E230000}"/>
    <cellStyle name="Comma 2 16 2" xfId="9039" xr:uid="{00000000-0005-0000-0000-00004F230000}"/>
    <cellStyle name="Comma 2 16_BP - Raízen Combustíveis" xfId="9040" xr:uid="{00000000-0005-0000-0000-000050230000}"/>
    <cellStyle name="Comma 2 17" xfId="9041" xr:uid="{00000000-0005-0000-0000-000051230000}"/>
    <cellStyle name="Comma 2 17 2" xfId="9042" xr:uid="{00000000-0005-0000-0000-000052230000}"/>
    <cellStyle name="Comma 2 17_BP - Raízen Combustíveis" xfId="9043" xr:uid="{00000000-0005-0000-0000-000053230000}"/>
    <cellStyle name="Comma 2 18" xfId="9044" xr:uid="{00000000-0005-0000-0000-000054230000}"/>
    <cellStyle name="Comma 2 18 2" xfId="9045" xr:uid="{00000000-0005-0000-0000-000055230000}"/>
    <cellStyle name="Comma 2 18_BP - Raízen Combustíveis" xfId="9046" xr:uid="{00000000-0005-0000-0000-000056230000}"/>
    <cellStyle name="Comma 2 19" xfId="9047" xr:uid="{00000000-0005-0000-0000-000057230000}"/>
    <cellStyle name="Comma 2 19 2" xfId="9048" xr:uid="{00000000-0005-0000-0000-000058230000}"/>
    <cellStyle name="Comma 2 19_BP - Raízen Combustíveis" xfId="9049" xr:uid="{00000000-0005-0000-0000-000059230000}"/>
    <cellStyle name="Comma 2 2" xfId="9050" xr:uid="{00000000-0005-0000-0000-00005A230000}"/>
    <cellStyle name="Comma 2 2 2" xfId="9051" xr:uid="{00000000-0005-0000-0000-00005B230000}"/>
    <cellStyle name="Comma 2 2 2 2" xfId="9052" xr:uid="{00000000-0005-0000-0000-00005C230000}"/>
    <cellStyle name="Comma 2 2 2_BP - Raízen Combustíveis" xfId="9053" xr:uid="{00000000-0005-0000-0000-00005D230000}"/>
    <cellStyle name="Comma 2 2 3" xfId="9054" xr:uid="{00000000-0005-0000-0000-00005E230000}"/>
    <cellStyle name="Comma 2 2 4" xfId="9055" xr:uid="{00000000-0005-0000-0000-00005F230000}"/>
    <cellStyle name="Comma 2 2_13-Endividamento" xfId="9056" xr:uid="{00000000-0005-0000-0000-000060230000}"/>
    <cellStyle name="Comma 2 20" xfId="9057" xr:uid="{00000000-0005-0000-0000-000061230000}"/>
    <cellStyle name="Comma 2 21" xfId="9058" xr:uid="{00000000-0005-0000-0000-000062230000}"/>
    <cellStyle name="Comma 2 22" xfId="9059" xr:uid="{00000000-0005-0000-0000-000063230000}"/>
    <cellStyle name="Comma 2 23" xfId="9060" xr:uid="{00000000-0005-0000-0000-000064230000}"/>
    <cellStyle name="Comma 2 24" xfId="9061" xr:uid="{00000000-0005-0000-0000-000065230000}"/>
    <cellStyle name="Comma 2 25" xfId="9062" xr:uid="{00000000-0005-0000-0000-000066230000}"/>
    <cellStyle name="Comma 2 3" xfId="9063" xr:uid="{00000000-0005-0000-0000-000067230000}"/>
    <cellStyle name="Comma 2 3 2" xfId="9064" xr:uid="{00000000-0005-0000-0000-000068230000}"/>
    <cellStyle name="Comma 2 3 2 2" xfId="9065" xr:uid="{00000000-0005-0000-0000-000069230000}"/>
    <cellStyle name="Comma 2 3 2_BP - Raízen Combustíveis" xfId="9066" xr:uid="{00000000-0005-0000-0000-00006A230000}"/>
    <cellStyle name="Comma 2 3 3" xfId="9067" xr:uid="{00000000-0005-0000-0000-00006B230000}"/>
    <cellStyle name="Comma 2 3 4" xfId="9068" xr:uid="{00000000-0005-0000-0000-00006C230000}"/>
    <cellStyle name="Comma 2 3_13-Endividamento" xfId="9069" xr:uid="{00000000-0005-0000-0000-00006D230000}"/>
    <cellStyle name="Comma 2 4" xfId="9070" xr:uid="{00000000-0005-0000-0000-00006E230000}"/>
    <cellStyle name="Comma 2 4 2" xfId="9071" xr:uid="{00000000-0005-0000-0000-00006F230000}"/>
    <cellStyle name="Comma 2 4 2 2" xfId="9072" xr:uid="{00000000-0005-0000-0000-000070230000}"/>
    <cellStyle name="Comma 2 4 2 3" xfId="9073" xr:uid="{00000000-0005-0000-0000-000071230000}"/>
    <cellStyle name="Comma 2 4 2_Display" xfId="9074" xr:uid="{00000000-0005-0000-0000-000072230000}"/>
    <cellStyle name="Comma 2 4 3" xfId="9075" xr:uid="{00000000-0005-0000-0000-000073230000}"/>
    <cellStyle name="Comma 2 4 4" xfId="9076" xr:uid="{00000000-0005-0000-0000-000074230000}"/>
    <cellStyle name="Comma 2 4_BP - Raízen Combustíveis" xfId="9077" xr:uid="{00000000-0005-0000-0000-000075230000}"/>
    <cellStyle name="Comma 2 5" xfId="9078" xr:uid="{00000000-0005-0000-0000-000076230000}"/>
    <cellStyle name="Comma 2 5 2" xfId="9079" xr:uid="{00000000-0005-0000-0000-000077230000}"/>
    <cellStyle name="Comma 2 5 3" xfId="9080" xr:uid="{00000000-0005-0000-0000-000078230000}"/>
    <cellStyle name="Comma 2 5 4" xfId="9081" xr:uid="{00000000-0005-0000-0000-000079230000}"/>
    <cellStyle name="Comma 2 5_BP - Raízen Combustíveis" xfId="9082" xr:uid="{00000000-0005-0000-0000-00007A230000}"/>
    <cellStyle name="Comma 2 6" xfId="9083" xr:uid="{00000000-0005-0000-0000-00007B230000}"/>
    <cellStyle name="Comma 2 6 2" xfId="9084" xr:uid="{00000000-0005-0000-0000-00007C230000}"/>
    <cellStyle name="Comma 2 6 3" xfId="9085" xr:uid="{00000000-0005-0000-0000-00007D230000}"/>
    <cellStyle name="Comma 2 6 4" xfId="9086" xr:uid="{00000000-0005-0000-0000-00007E230000}"/>
    <cellStyle name="Comma 2 6_BP - Raízen Combustíveis" xfId="9087" xr:uid="{00000000-0005-0000-0000-00007F230000}"/>
    <cellStyle name="Comma 2 7" xfId="9088" xr:uid="{00000000-0005-0000-0000-000080230000}"/>
    <cellStyle name="Comma 2 7 2" xfId="9089" xr:uid="{00000000-0005-0000-0000-000081230000}"/>
    <cellStyle name="Comma 2 7_BP - Raízen Combustíveis" xfId="9090" xr:uid="{00000000-0005-0000-0000-000082230000}"/>
    <cellStyle name="Comma 2 8" xfId="9091" xr:uid="{00000000-0005-0000-0000-000083230000}"/>
    <cellStyle name="Comma 2 8 2" xfId="9092" xr:uid="{00000000-0005-0000-0000-000084230000}"/>
    <cellStyle name="Comma 2 8_BP - Raízen Combustíveis" xfId="9093" xr:uid="{00000000-0005-0000-0000-000085230000}"/>
    <cellStyle name="Comma 2 9" xfId="9094" xr:uid="{00000000-0005-0000-0000-000086230000}"/>
    <cellStyle name="Comma 2 9 2" xfId="9095" xr:uid="{00000000-0005-0000-0000-000087230000}"/>
    <cellStyle name="Comma 2 9_BP - Raízen Combustíveis" xfId="9096" xr:uid="{00000000-0005-0000-0000-000088230000}"/>
    <cellStyle name="Comma 2_Apuração IRPJ_CSLL - Oficial-Alterada" xfId="9097" xr:uid="{00000000-0005-0000-0000-000089230000}"/>
    <cellStyle name="Comma 20" xfId="9098" xr:uid="{00000000-0005-0000-0000-00008A230000}"/>
    <cellStyle name="Comma 20 2" xfId="9099" xr:uid="{00000000-0005-0000-0000-00008B230000}"/>
    <cellStyle name="Comma 20_BP - Raízen Combustíveis" xfId="9100" xr:uid="{00000000-0005-0000-0000-00008C230000}"/>
    <cellStyle name="Comma 21" xfId="9101" xr:uid="{00000000-0005-0000-0000-00008D230000}"/>
    <cellStyle name="Comma 21 2" xfId="9102" xr:uid="{00000000-0005-0000-0000-00008E230000}"/>
    <cellStyle name="Comma 21 2 2" xfId="9103" xr:uid="{00000000-0005-0000-0000-00008F230000}"/>
    <cellStyle name="Comma 21 2_BP - Raízen Combustíveis" xfId="9104" xr:uid="{00000000-0005-0000-0000-000090230000}"/>
    <cellStyle name="Comma 21 3" xfId="9105" xr:uid="{00000000-0005-0000-0000-000091230000}"/>
    <cellStyle name="Comma 21_Base Partes Relacionadas" xfId="9106" xr:uid="{00000000-0005-0000-0000-000092230000}"/>
    <cellStyle name="Comma 22" xfId="9107" xr:uid="{00000000-0005-0000-0000-000093230000}"/>
    <cellStyle name="Comma 22 2" xfId="9108" xr:uid="{00000000-0005-0000-0000-000094230000}"/>
    <cellStyle name="Comma 22 2 2" xfId="9109" xr:uid="{00000000-0005-0000-0000-000095230000}"/>
    <cellStyle name="Comma 22 2_BP - Raízen Combustíveis" xfId="9110" xr:uid="{00000000-0005-0000-0000-000096230000}"/>
    <cellStyle name="Comma 22 3" xfId="9111" xr:uid="{00000000-0005-0000-0000-000097230000}"/>
    <cellStyle name="Comma 22 3 2" xfId="9112" xr:uid="{00000000-0005-0000-0000-000098230000}"/>
    <cellStyle name="Comma 22 3_BP - Raízen Combustíveis" xfId="9113" xr:uid="{00000000-0005-0000-0000-000099230000}"/>
    <cellStyle name="Comma 22 4" xfId="9114" xr:uid="{00000000-0005-0000-0000-00009A230000}"/>
    <cellStyle name="Comma 22_Base Partes Relacionadas" xfId="9115" xr:uid="{00000000-0005-0000-0000-00009B230000}"/>
    <cellStyle name="Comma 23" xfId="9116" xr:uid="{00000000-0005-0000-0000-00009C230000}"/>
    <cellStyle name="Comma 23 2" xfId="9117" xr:uid="{00000000-0005-0000-0000-00009D230000}"/>
    <cellStyle name="Comma 23 3" xfId="9118" xr:uid="{00000000-0005-0000-0000-00009E230000}"/>
    <cellStyle name="Comma 23_BP - Raízen Combustíveis" xfId="9119" xr:uid="{00000000-0005-0000-0000-00009F230000}"/>
    <cellStyle name="Comma 24" xfId="9120" xr:uid="{00000000-0005-0000-0000-0000A0230000}"/>
    <cellStyle name="Comma 24 10" xfId="9121" xr:uid="{00000000-0005-0000-0000-0000A1230000}"/>
    <cellStyle name="Comma 24 2" xfId="9122" xr:uid="{00000000-0005-0000-0000-0000A2230000}"/>
    <cellStyle name="Comma 24 2 2" xfId="9123" xr:uid="{00000000-0005-0000-0000-0000A3230000}"/>
    <cellStyle name="Comma 24 2 3" xfId="9124" xr:uid="{00000000-0005-0000-0000-0000A4230000}"/>
    <cellStyle name="Comma 24 2 4" xfId="9125" xr:uid="{00000000-0005-0000-0000-0000A5230000}"/>
    <cellStyle name="Comma 24 2_BP - Raízen Combustíveis" xfId="9126" xr:uid="{00000000-0005-0000-0000-0000A6230000}"/>
    <cellStyle name="Comma 24 3" xfId="9127" xr:uid="{00000000-0005-0000-0000-0000A7230000}"/>
    <cellStyle name="Comma 24 3 2" xfId="9128" xr:uid="{00000000-0005-0000-0000-0000A8230000}"/>
    <cellStyle name="Comma 24 3 3" xfId="9129" xr:uid="{00000000-0005-0000-0000-0000A9230000}"/>
    <cellStyle name="Comma 24 3 4" xfId="9130" xr:uid="{00000000-0005-0000-0000-0000AA230000}"/>
    <cellStyle name="Comma 24 3_BP - Raízen Combustíveis" xfId="9131" xr:uid="{00000000-0005-0000-0000-0000AB230000}"/>
    <cellStyle name="Comma 24 4" xfId="9132" xr:uid="{00000000-0005-0000-0000-0000AC230000}"/>
    <cellStyle name="Comma 24 4 2" xfId="9133" xr:uid="{00000000-0005-0000-0000-0000AD230000}"/>
    <cellStyle name="Comma 24 4 3" xfId="9134" xr:uid="{00000000-0005-0000-0000-0000AE230000}"/>
    <cellStyle name="Comma 24 4_Display" xfId="9135" xr:uid="{00000000-0005-0000-0000-0000AF230000}"/>
    <cellStyle name="Comma 24 5" xfId="9136" xr:uid="{00000000-0005-0000-0000-0000B0230000}"/>
    <cellStyle name="Comma 24 6" xfId="9137" xr:uid="{00000000-0005-0000-0000-0000B1230000}"/>
    <cellStyle name="Comma 24 7" xfId="9138" xr:uid="{00000000-0005-0000-0000-0000B2230000}"/>
    <cellStyle name="Comma 24 8" xfId="9139" xr:uid="{00000000-0005-0000-0000-0000B3230000}"/>
    <cellStyle name="Comma 24 9" xfId="9140" xr:uid="{00000000-0005-0000-0000-0000B4230000}"/>
    <cellStyle name="Comma 24_13-Endividamento" xfId="9141" xr:uid="{00000000-0005-0000-0000-0000B5230000}"/>
    <cellStyle name="Comma 25" xfId="9142" xr:uid="{00000000-0005-0000-0000-0000B6230000}"/>
    <cellStyle name="Comma 25 2" xfId="9143" xr:uid="{00000000-0005-0000-0000-0000B7230000}"/>
    <cellStyle name="Comma 25_BP - Raízen Combustíveis" xfId="9144" xr:uid="{00000000-0005-0000-0000-0000B8230000}"/>
    <cellStyle name="Comma 26" xfId="9145" xr:uid="{00000000-0005-0000-0000-0000B9230000}"/>
    <cellStyle name="Comma 26 2" xfId="9146" xr:uid="{00000000-0005-0000-0000-0000BA230000}"/>
    <cellStyle name="Comma 26_BP - Raízen Combustíveis" xfId="9147" xr:uid="{00000000-0005-0000-0000-0000BB230000}"/>
    <cellStyle name="Comma 27" xfId="9148" xr:uid="{00000000-0005-0000-0000-0000BC230000}"/>
    <cellStyle name="Comma 27 2" xfId="9149" xr:uid="{00000000-0005-0000-0000-0000BD230000}"/>
    <cellStyle name="Comma 27_BP - Raízen Combustíveis" xfId="9150" xr:uid="{00000000-0005-0000-0000-0000BE230000}"/>
    <cellStyle name="Comma 28" xfId="9151" xr:uid="{00000000-0005-0000-0000-0000BF230000}"/>
    <cellStyle name="Comma 28 2" xfId="9152" xr:uid="{00000000-0005-0000-0000-0000C0230000}"/>
    <cellStyle name="Comma 28_BP - Raízen Combustíveis" xfId="9153" xr:uid="{00000000-0005-0000-0000-0000C1230000}"/>
    <cellStyle name="Comma 29" xfId="9154" xr:uid="{00000000-0005-0000-0000-0000C2230000}"/>
    <cellStyle name="Comma 29 10" xfId="9155" xr:uid="{00000000-0005-0000-0000-0000C3230000}"/>
    <cellStyle name="Comma 29 2" xfId="9156" xr:uid="{00000000-0005-0000-0000-0000C4230000}"/>
    <cellStyle name="Comma 29 2 2" xfId="9157" xr:uid="{00000000-0005-0000-0000-0000C5230000}"/>
    <cellStyle name="Comma 29 2 3" xfId="9158" xr:uid="{00000000-0005-0000-0000-0000C6230000}"/>
    <cellStyle name="Comma 29 2 4" xfId="9159" xr:uid="{00000000-0005-0000-0000-0000C7230000}"/>
    <cellStyle name="Comma 29 2_BP - Raízen Combustíveis" xfId="9160" xr:uid="{00000000-0005-0000-0000-0000C8230000}"/>
    <cellStyle name="Comma 29 3" xfId="9161" xr:uid="{00000000-0005-0000-0000-0000C9230000}"/>
    <cellStyle name="Comma 29 4" xfId="9162" xr:uid="{00000000-0005-0000-0000-0000CA230000}"/>
    <cellStyle name="Comma 29 5" xfId="9163" xr:uid="{00000000-0005-0000-0000-0000CB230000}"/>
    <cellStyle name="Comma 29 6" xfId="9164" xr:uid="{00000000-0005-0000-0000-0000CC230000}"/>
    <cellStyle name="Comma 29 7" xfId="9165" xr:uid="{00000000-0005-0000-0000-0000CD230000}"/>
    <cellStyle name="Comma 29 8" xfId="9166" xr:uid="{00000000-0005-0000-0000-0000CE230000}"/>
    <cellStyle name="Comma 29 9" xfId="9167" xr:uid="{00000000-0005-0000-0000-0000CF230000}"/>
    <cellStyle name="Comma 29_Base Partes Relacionadas" xfId="9168" xr:uid="{00000000-0005-0000-0000-0000D0230000}"/>
    <cellStyle name="Comma 3" xfId="9169" xr:uid="{00000000-0005-0000-0000-0000D1230000}"/>
    <cellStyle name="Comma 3 10" xfId="9170" xr:uid="{00000000-0005-0000-0000-0000D2230000}"/>
    <cellStyle name="Comma 3 10 2" xfId="9171" xr:uid="{00000000-0005-0000-0000-0000D3230000}"/>
    <cellStyle name="Comma 3 10_BP - Raízen Combustíveis" xfId="9172" xr:uid="{00000000-0005-0000-0000-0000D4230000}"/>
    <cellStyle name="Comma 3 11" xfId="9173" xr:uid="{00000000-0005-0000-0000-0000D5230000}"/>
    <cellStyle name="Comma 3 11 2" xfId="9174" xr:uid="{00000000-0005-0000-0000-0000D6230000}"/>
    <cellStyle name="Comma 3 11_BP - Raízen Combustíveis" xfId="9175" xr:uid="{00000000-0005-0000-0000-0000D7230000}"/>
    <cellStyle name="Comma 3 12" xfId="9176" xr:uid="{00000000-0005-0000-0000-0000D8230000}"/>
    <cellStyle name="Comma 3 12 2" xfId="9177" xr:uid="{00000000-0005-0000-0000-0000D9230000}"/>
    <cellStyle name="Comma 3 12_BP - Raízen Combustíveis" xfId="9178" xr:uid="{00000000-0005-0000-0000-0000DA230000}"/>
    <cellStyle name="Comma 3 13" xfId="9179" xr:uid="{00000000-0005-0000-0000-0000DB230000}"/>
    <cellStyle name="Comma 3 13 2" xfId="9180" xr:uid="{00000000-0005-0000-0000-0000DC230000}"/>
    <cellStyle name="Comma 3 13_BP - Raízen Combustíveis" xfId="9181" xr:uid="{00000000-0005-0000-0000-0000DD230000}"/>
    <cellStyle name="Comma 3 14" xfId="9182" xr:uid="{00000000-0005-0000-0000-0000DE230000}"/>
    <cellStyle name="Comma 3 14 2" xfId="9183" xr:uid="{00000000-0005-0000-0000-0000DF230000}"/>
    <cellStyle name="Comma 3 14_BP - Raízen Combustíveis" xfId="9184" xr:uid="{00000000-0005-0000-0000-0000E0230000}"/>
    <cellStyle name="Comma 3 15" xfId="9185" xr:uid="{00000000-0005-0000-0000-0000E1230000}"/>
    <cellStyle name="Comma 3 15 2" xfId="9186" xr:uid="{00000000-0005-0000-0000-0000E2230000}"/>
    <cellStyle name="Comma 3 15_BP - Raízen Combustíveis" xfId="9187" xr:uid="{00000000-0005-0000-0000-0000E3230000}"/>
    <cellStyle name="Comma 3 16" xfId="9188" xr:uid="{00000000-0005-0000-0000-0000E4230000}"/>
    <cellStyle name="Comma 3 16 2" xfId="9189" xr:uid="{00000000-0005-0000-0000-0000E5230000}"/>
    <cellStyle name="Comma 3 16_BP - Raízen Combustíveis" xfId="9190" xr:uid="{00000000-0005-0000-0000-0000E6230000}"/>
    <cellStyle name="Comma 3 17" xfId="9191" xr:uid="{00000000-0005-0000-0000-0000E7230000}"/>
    <cellStyle name="Comma 3 17 2" xfId="9192" xr:uid="{00000000-0005-0000-0000-0000E8230000}"/>
    <cellStyle name="Comma 3 17_BP - Raízen Combustíveis" xfId="9193" xr:uid="{00000000-0005-0000-0000-0000E9230000}"/>
    <cellStyle name="Comma 3 18" xfId="9194" xr:uid="{00000000-0005-0000-0000-0000EA230000}"/>
    <cellStyle name="Comma 3 18 2" xfId="9195" xr:uid="{00000000-0005-0000-0000-0000EB230000}"/>
    <cellStyle name="Comma 3 18_BP - Raízen Combustíveis" xfId="9196" xr:uid="{00000000-0005-0000-0000-0000EC230000}"/>
    <cellStyle name="Comma 3 19" xfId="9197" xr:uid="{00000000-0005-0000-0000-0000ED230000}"/>
    <cellStyle name="Comma 3 19 2" xfId="9198" xr:uid="{00000000-0005-0000-0000-0000EE230000}"/>
    <cellStyle name="Comma 3 19_BP - Raízen Combustíveis" xfId="9199" xr:uid="{00000000-0005-0000-0000-0000EF230000}"/>
    <cellStyle name="Comma 3 2" xfId="9200" xr:uid="{00000000-0005-0000-0000-0000F0230000}"/>
    <cellStyle name="Comma 3 2 2" xfId="9201" xr:uid="{00000000-0005-0000-0000-0000F1230000}"/>
    <cellStyle name="Comma 3 2 2 2" xfId="9202" xr:uid="{00000000-0005-0000-0000-0000F2230000}"/>
    <cellStyle name="Comma 3 2 2_Dep_Judiciais-Contingências" xfId="9203" xr:uid="{00000000-0005-0000-0000-0000F3230000}"/>
    <cellStyle name="Comma 3 2 3" xfId="9204" xr:uid="{00000000-0005-0000-0000-0000F4230000}"/>
    <cellStyle name="Comma 3 2 4" xfId="9205" xr:uid="{00000000-0005-0000-0000-0000F5230000}"/>
    <cellStyle name="Comma 3 2 5" xfId="9206" xr:uid="{00000000-0005-0000-0000-0000F6230000}"/>
    <cellStyle name="Comma 3 2_BP - Raízen Combustíveis" xfId="9207" xr:uid="{00000000-0005-0000-0000-0000F7230000}"/>
    <cellStyle name="Comma 3 20" xfId="9208" xr:uid="{00000000-0005-0000-0000-0000F8230000}"/>
    <cellStyle name="Comma 3 20 2" xfId="9209" xr:uid="{00000000-0005-0000-0000-0000F9230000}"/>
    <cellStyle name="Comma 3 20_BP - Raízen Combustíveis" xfId="9210" xr:uid="{00000000-0005-0000-0000-0000FA230000}"/>
    <cellStyle name="Comma 3 21" xfId="9211" xr:uid="{00000000-0005-0000-0000-0000FB230000}"/>
    <cellStyle name="Comma 3 21 2" xfId="9212" xr:uid="{00000000-0005-0000-0000-0000FC230000}"/>
    <cellStyle name="Comma 3 21_BP - Raízen Combustíveis" xfId="9213" xr:uid="{00000000-0005-0000-0000-0000FD230000}"/>
    <cellStyle name="Comma 3 22" xfId="9214" xr:uid="{00000000-0005-0000-0000-0000FE230000}"/>
    <cellStyle name="Comma 3 22 2" xfId="9215" xr:uid="{00000000-0005-0000-0000-0000FF230000}"/>
    <cellStyle name="Comma 3 22_BP - Raízen Combustíveis" xfId="9216" xr:uid="{00000000-0005-0000-0000-000000240000}"/>
    <cellStyle name="Comma 3 23" xfId="9217" xr:uid="{00000000-0005-0000-0000-000001240000}"/>
    <cellStyle name="Comma 3 24" xfId="9218" xr:uid="{00000000-0005-0000-0000-000002240000}"/>
    <cellStyle name="Comma 3 25" xfId="9219" xr:uid="{00000000-0005-0000-0000-000003240000}"/>
    <cellStyle name="Comma 3 26" xfId="9220" xr:uid="{00000000-0005-0000-0000-000004240000}"/>
    <cellStyle name="Comma 3 27" xfId="9221" xr:uid="{00000000-0005-0000-0000-000005240000}"/>
    <cellStyle name="Comma 3 28" xfId="9222" xr:uid="{00000000-0005-0000-0000-000006240000}"/>
    <cellStyle name="Comma 3 29" xfId="9223" xr:uid="{00000000-0005-0000-0000-000007240000}"/>
    <cellStyle name="Comma 3 3" xfId="9224" xr:uid="{00000000-0005-0000-0000-000008240000}"/>
    <cellStyle name="Comma 3 3 2" xfId="9225" xr:uid="{00000000-0005-0000-0000-000009240000}"/>
    <cellStyle name="Comma 3 3 3" xfId="9226" xr:uid="{00000000-0005-0000-0000-00000A240000}"/>
    <cellStyle name="Comma 3 3 4" xfId="9227" xr:uid="{00000000-0005-0000-0000-00000B240000}"/>
    <cellStyle name="Comma 3 3_BP - Raízen Combustíveis" xfId="9228" xr:uid="{00000000-0005-0000-0000-00000C240000}"/>
    <cellStyle name="Comma 3 30" xfId="9229" xr:uid="{00000000-0005-0000-0000-00000D240000}"/>
    <cellStyle name="Comma 3 31" xfId="9230" xr:uid="{00000000-0005-0000-0000-00000E240000}"/>
    <cellStyle name="Comma 3 32" xfId="9231" xr:uid="{00000000-0005-0000-0000-00000F240000}"/>
    <cellStyle name="Comma 3 33" xfId="9232" xr:uid="{00000000-0005-0000-0000-000010240000}"/>
    <cellStyle name="Comma 3 34" xfId="9233" xr:uid="{00000000-0005-0000-0000-000011240000}"/>
    <cellStyle name="Comma 3 35" xfId="9234" xr:uid="{00000000-0005-0000-0000-000012240000}"/>
    <cellStyle name="Comma 3 36" xfId="9235" xr:uid="{00000000-0005-0000-0000-000013240000}"/>
    <cellStyle name="Comma 3 37" xfId="9236" xr:uid="{00000000-0005-0000-0000-000014240000}"/>
    <cellStyle name="Comma 3 38" xfId="9237" xr:uid="{00000000-0005-0000-0000-000015240000}"/>
    <cellStyle name="Comma 3 39" xfId="9238" xr:uid="{00000000-0005-0000-0000-000016240000}"/>
    <cellStyle name="Comma 3 4" xfId="9239" xr:uid="{00000000-0005-0000-0000-000017240000}"/>
    <cellStyle name="Comma 3 4 2" xfId="9240" xr:uid="{00000000-0005-0000-0000-000018240000}"/>
    <cellStyle name="Comma 3 4 3" xfId="9241" xr:uid="{00000000-0005-0000-0000-000019240000}"/>
    <cellStyle name="Comma 3 4 4" xfId="9242" xr:uid="{00000000-0005-0000-0000-00001A240000}"/>
    <cellStyle name="Comma 3 4_BP - Raízen Combustíveis" xfId="9243" xr:uid="{00000000-0005-0000-0000-00001B240000}"/>
    <cellStyle name="Comma 3 40" xfId="9244" xr:uid="{00000000-0005-0000-0000-00001C240000}"/>
    <cellStyle name="Comma 3 5" xfId="9245" xr:uid="{00000000-0005-0000-0000-00001D240000}"/>
    <cellStyle name="Comma 3 5 2" xfId="9246" xr:uid="{00000000-0005-0000-0000-00001E240000}"/>
    <cellStyle name="Comma 3 5 3" xfId="9247" xr:uid="{00000000-0005-0000-0000-00001F240000}"/>
    <cellStyle name="Comma 3 5 4" xfId="9248" xr:uid="{00000000-0005-0000-0000-000020240000}"/>
    <cellStyle name="Comma 3 5_BP - Raízen Combustíveis" xfId="9249" xr:uid="{00000000-0005-0000-0000-000021240000}"/>
    <cellStyle name="Comma 3 6" xfId="9250" xr:uid="{00000000-0005-0000-0000-000022240000}"/>
    <cellStyle name="Comma 3 6 2" xfId="9251" xr:uid="{00000000-0005-0000-0000-000023240000}"/>
    <cellStyle name="Comma 3 6_BP - Raízen Combustíveis" xfId="9252" xr:uid="{00000000-0005-0000-0000-000024240000}"/>
    <cellStyle name="Comma 3 7" xfId="9253" xr:uid="{00000000-0005-0000-0000-000025240000}"/>
    <cellStyle name="Comma 3 7 2" xfId="9254" xr:uid="{00000000-0005-0000-0000-000026240000}"/>
    <cellStyle name="Comma 3 7_BP - Raízen Combustíveis" xfId="9255" xr:uid="{00000000-0005-0000-0000-000027240000}"/>
    <cellStyle name="Comma 3 8" xfId="9256" xr:uid="{00000000-0005-0000-0000-000028240000}"/>
    <cellStyle name="Comma 3 8 2" xfId="9257" xr:uid="{00000000-0005-0000-0000-000029240000}"/>
    <cellStyle name="Comma 3 8_BP - Raízen Combustíveis" xfId="9258" xr:uid="{00000000-0005-0000-0000-00002A240000}"/>
    <cellStyle name="Comma 3 9" xfId="9259" xr:uid="{00000000-0005-0000-0000-00002B240000}"/>
    <cellStyle name="Comma 3 9 2" xfId="9260" xr:uid="{00000000-0005-0000-0000-00002C240000}"/>
    <cellStyle name="Comma 3 9_BP - Raízen Combustíveis" xfId="9261" xr:uid="{00000000-0005-0000-0000-00002D240000}"/>
    <cellStyle name="Comma 3_Base Partes Relacionadas" xfId="9262" xr:uid="{00000000-0005-0000-0000-00002E240000}"/>
    <cellStyle name="Comma 30" xfId="9263" xr:uid="{00000000-0005-0000-0000-00002F240000}"/>
    <cellStyle name="Comma 30 2" xfId="9264" xr:uid="{00000000-0005-0000-0000-000030240000}"/>
    <cellStyle name="Comma 30 3" xfId="9265" xr:uid="{00000000-0005-0000-0000-000031240000}"/>
    <cellStyle name="Comma 30_BP - Raízen Combustíveis" xfId="9266" xr:uid="{00000000-0005-0000-0000-000032240000}"/>
    <cellStyle name="Comma 31" xfId="9267" xr:uid="{00000000-0005-0000-0000-000033240000}"/>
    <cellStyle name="Comma 31 2" xfId="9268" xr:uid="{00000000-0005-0000-0000-000034240000}"/>
    <cellStyle name="Comma 31_BP - Raízen Combustíveis" xfId="9269" xr:uid="{00000000-0005-0000-0000-000035240000}"/>
    <cellStyle name="Comma 32" xfId="9270" xr:uid="{00000000-0005-0000-0000-000036240000}"/>
    <cellStyle name="Comma 32 2" xfId="9271" xr:uid="{00000000-0005-0000-0000-000037240000}"/>
    <cellStyle name="Comma 32_BP - Raízen Combustíveis" xfId="9272" xr:uid="{00000000-0005-0000-0000-000038240000}"/>
    <cellStyle name="Comma 33" xfId="9273" xr:uid="{00000000-0005-0000-0000-000039240000}"/>
    <cellStyle name="Comma 33 2" xfId="9274" xr:uid="{00000000-0005-0000-0000-00003A240000}"/>
    <cellStyle name="Comma 33_BP - Raízen Combustíveis" xfId="9275" xr:uid="{00000000-0005-0000-0000-00003B240000}"/>
    <cellStyle name="Comma 34" xfId="9276" xr:uid="{00000000-0005-0000-0000-00003C240000}"/>
    <cellStyle name="Comma 34 2" xfId="9277" xr:uid="{00000000-0005-0000-0000-00003D240000}"/>
    <cellStyle name="Comma 34_BP - Raízen Combustíveis" xfId="9278" xr:uid="{00000000-0005-0000-0000-00003E240000}"/>
    <cellStyle name="Comma 35" xfId="9279" xr:uid="{00000000-0005-0000-0000-00003F240000}"/>
    <cellStyle name="Comma 35 10" xfId="9280" xr:uid="{00000000-0005-0000-0000-000040240000}"/>
    <cellStyle name="Comma 35 2" xfId="9281" xr:uid="{00000000-0005-0000-0000-000041240000}"/>
    <cellStyle name="Comma 35 2 2" xfId="9282" xr:uid="{00000000-0005-0000-0000-000042240000}"/>
    <cellStyle name="Comma 35 2 3" xfId="9283" xr:uid="{00000000-0005-0000-0000-000043240000}"/>
    <cellStyle name="Comma 35 2 4" xfId="9284" xr:uid="{00000000-0005-0000-0000-000044240000}"/>
    <cellStyle name="Comma 35 2_BP - Raízen Combustíveis" xfId="9285" xr:uid="{00000000-0005-0000-0000-000045240000}"/>
    <cellStyle name="Comma 35 3" xfId="9286" xr:uid="{00000000-0005-0000-0000-000046240000}"/>
    <cellStyle name="Comma 35 4" xfId="9287" xr:uid="{00000000-0005-0000-0000-000047240000}"/>
    <cellStyle name="Comma 35 5" xfId="9288" xr:uid="{00000000-0005-0000-0000-000048240000}"/>
    <cellStyle name="Comma 35 6" xfId="9289" xr:uid="{00000000-0005-0000-0000-000049240000}"/>
    <cellStyle name="Comma 35 7" xfId="9290" xr:uid="{00000000-0005-0000-0000-00004A240000}"/>
    <cellStyle name="Comma 35 8" xfId="9291" xr:uid="{00000000-0005-0000-0000-00004B240000}"/>
    <cellStyle name="Comma 35 9" xfId="9292" xr:uid="{00000000-0005-0000-0000-00004C240000}"/>
    <cellStyle name="Comma 35_Base Partes Relacionadas" xfId="9293" xr:uid="{00000000-0005-0000-0000-00004D240000}"/>
    <cellStyle name="Comma 36" xfId="9294" xr:uid="{00000000-0005-0000-0000-00004E240000}"/>
    <cellStyle name="Comma 36 2" xfId="9295" xr:uid="{00000000-0005-0000-0000-00004F240000}"/>
    <cellStyle name="Comma 36_BP - Raízen Combustíveis" xfId="9296" xr:uid="{00000000-0005-0000-0000-000050240000}"/>
    <cellStyle name="Comma 37" xfId="9297" xr:uid="{00000000-0005-0000-0000-000051240000}"/>
    <cellStyle name="Comma 37 2" xfId="9298" xr:uid="{00000000-0005-0000-0000-000052240000}"/>
    <cellStyle name="Comma 37_BP - Raízen Combustíveis" xfId="9299" xr:uid="{00000000-0005-0000-0000-000053240000}"/>
    <cellStyle name="Comma 38" xfId="9300" xr:uid="{00000000-0005-0000-0000-000054240000}"/>
    <cellStyle name="Comma 38 2" xfId="9301" xr:uid="{00000000-0005-0000-0000-000055240000}"/>
    <cellStyle name="Comma 38_BP - Raízen Combustíveis" xfId="9302" xr:uid="{00000000-0005-0000-0000-000056240000}"/>
    <cellStyle name="Comma 39" xfId="9303" xr:uid="{00000000-0005-0000-0000-000057240000}"/>
    <cellStyle name="Comma 39 2" xfId="9304" xr:uid="{00000000-0005-0000-0000-000058240000}"/>
    <cellStyle name="Comma 39 3" xfId="9305" xr:uid="{00000000-0005-0000-0000-000059240000}"/>
    <cellStyle name="Comma 39_BP - Raízen Combustíveis" xfId="9306" xr:uid="{00000000-0005-0000-0000-00005A240000}"/>
    <cellStyle name="Comma 4" xfId="9307" xr:uid="{00000000-0005-0000-0000-00005B240000}"/>
    <cellStyle name="Comma 4 10" xfId="9308" xr:uid="{00000000-0005-0000-0000-00005C240000}"/>
    <cellStyle name="Comma 4 11" xfId="9309" xr:uid="{00000000-0005-0000-0000-00005D240000}"/>
    <cellStyle name="Comma 4 12" xfId="9310" xr:uid="{00000000-0005-0000-0000-00005E240000}"/>
    <cellStyle name="Comma 4 2" xfId="9311" xr:uid="{00000000-0005-0000-0000-00005F240000}"/>
    <cellStyle name="Comma 4 2 2" xfId="9312" xr:uid="{00000000-0005-0000-0000-000060240000}"/>
    <cellStyle name="Comma 4 2 3" xfId="9313" xr:uid="{00000000-0005-0000-0000-000061240000}"/>
    <cellStyle name="Comma 4 2 4" xfId="9314" xr:uid="{00000000-0005-0000-0000-000062240000}"/>
    <cellStyle name="Comma 4 2_BP - Raízen Combustíveis" xfId="9315" xr:uid="{00000000-0005-0000-0000-000063240000}"/>
    <cellStyle name="Comma 4 3" xfId="9316" xr:uid="{00000000-0005-0000-0000-000064240000}"/>
    <cellStyle name="Comma 4 3 2" xfId="9317" xr:uid="{00000000-0005-0000-0000-000065240000}"/>
    <cellStyle name="Comma 4 3 3" xfId="9318" xr:uid="{00000000-0005-0000-0000-000066240000}"/>
    <cellStyle name="Comma 4 3 4" xfId="9319" xr:uid="{00000000-0005-0000-0000-000067240000}"/>
    <cellStyle name="Comma 4 3_BP - Raízen Combustíveis" xfId="9320" xr:uid="{00000000-0005-0000-0000-000068240000}"/>
    <cellStyle name="Comma 4 4" xfId="9321" xr:uid="{00000000-0005-0000-0000-000069240000}"/>
    <cellStyle name="Comma 4 4 2" xfId="9322" xr:uid="{00000000-0005-0000-0000-00006A240000}"/>
    <cellStyle name="Comma 4 4 3" xfId="9323" xr:uid="{00000000-0005-0000-0000-00006B240000}"/>
    <cellStyle name="Comma 4 4 4" xfId="9324" xr:uid="{00000000-0005-0000-0000-00006C240000}"/>
    <cellStyle name="Comma 4 4_BP - Raízen Combustíveis" xfId="9325" xr:uid="{00000000-0005-0000-0000-00006D240000}"/>
    <cellStyle name="Comma 4 5" xfId="9326" xr:uid="{00000000-0005-0000-0000-00006E240000}"/>
    <cellStyle name="Comma 4 5 2" xfId="9327" xr:uid="{00000000-0005-0000-0000-00006F240000}"/>
    <cellStyle name="Comma 4 5 3" xfId="9328" xr:uid="{00000000-0005-0000-0000-000070240000}"/>
    <cellStyle name="Comma 4 5 4" xfId="9329" xr:uid="{00000000-0005-0000-0000-000071240000}"/>
    <cellStyle name="Comma 4 5_BP - Raízen Combustíveis" xfId="9330" xr:uid="{00000000-0005-0000-0000-000072240000}"/>
    <cellStyle name="Comma 4 6" xfId="9331" xr:uid="{00000000-0005-0000-0000-000073240000}"/>
    <cellStyle name="Comma 4 6 2" xfId="9332" xr:uid="{00000000-0005-0000-0000-000074240000}"/>
    <cellStyle name="Comma 4 6_BP - Raízen Combustíveis" xfId="9333" xr:uid="{00000000-0005-0000-0000-000075240000}"/>
    <cellStyle name="Comma 4 7" xfId="9334" xr:uid="{00000000-0005-0000-0000-000076240000}"/>
    <cellStyle name="Comma 4 7 2" xfId="9335" xr:uid="{00000000-0005-0000-0000-000077240000}"/>
    <cellStyle name="Comma 4 7_BP - Raízen Combustíveis" xfId="9336" xr:uid="{00000000-0005-0000-0000-000078240000}"/>
    <cellStyle name="Comma 4 8" xfId="9337" xr:uid="{00000000-0005-0000-0000-000079240000}"/>
    <cellStyle name="Comma 4 9" xfId="9338" xr:uid="{00000000-0005-0000-0000-00007A240000}"/>
    <cellStyle name="Comma 4_13-Endividamento" xfId="9339" xr:uid="{00000000-0005-0000-0000-00007B240000}"/>
    <cellStyle name="Comma 40" xfId="9340" xr:uid="{00000000-0005-0000-0000-00007C240000}"/>
    <cellStyle name="Comma 40 2" xfId="9341" xr:uid="{00000000-0005-0000-0000-00007D240000}"/>
    <cellStyle name="Comma 40_BP - Raízen Combustíveis" xfId="9342" xr:uid="{00000000-0005-0000-0000-00007E240000}"/>
    <cellStyle name="Comma 41" xfId="9343" xr:uid="{00000000-0005-0000-0000-00007F240000}"/>
    <cellStyle name="Comma 41 2" xfId="9344" xr:uid="{00000000-0005-0000-0000-000080240000}"/>
    <cellStyle name="Comma 41_BP - Raízen Combustíveis" xfId="9345" xr:uid="{00000000-0005-0000-0000-000081240000}"/>
    <cellStyle name="Comma 42" xfId="9346" xr:uid="{00000000-0005-0000-0000-000082240000}"/>
    <cellStyle name="Comma 42 2" xfId="9347" xr:uid="{00000000-0005-0000-0000-000083240000}"/>
    <cellStyle name="Comma 42_BP - Raízen Combustíveis" xfId="9348" xr:uid="{00000000-0005-0000-0000-000084240000}"/>
    <cellStyle name="Comma 43" xfId="9349" xr:uid="{00000000-0005-0000-0000-000085240000}"/>
    <cellStyle name="Comma 43 2" xfId="9350" xr:uid="{00000000-0005-0000-0000-000086240000}"/>
    <cellStyle name="Comma 43 3" xfId="9351" xr:uid="{00000000-0005-0000-0000-000087240000}"/>
    <cellStyle name="Comma 43_BP - Raízen Combustíveis" xfId="9352" xr:uid="{00000000-0005-0000-0000-000088240000}"/>
    <cellStyle name="Comma 44" xfId="9353" xr:uid="{00000000-0005-0000-0000-000089240000}"/>
    <cellStyle name="Comma 44 2" xfId="9354" xr:uid="{00000000-0005-0000-0000-00008A240000}"/>
    <cellStyle name="Comma 44_BP - Raízen Combustíveis" xfId="9355" xr:uid="{00000000-0005-0000-0000-00008B240000}"/>
    <cellStyle name="Comma 45" xfId="9356" xr:uid="{00000000-0005-0000-0000-00008C240000}"/>
    <cellStyle name="Comma 45 2" xfId="9357" xr:uid="{00000000-0005-0000-0000-00008D240000}"/>
    <cellStyle name="Comma 45_Jan'15" xfId="9358" xr:uid="{00000000-0005-0000-0000-00008E240000}"/>
    <cellStyle name="Comma 46" xfId="9359" xr:uid="{00000000-0005-0000-0000-00008F240000}"/>
    <cellStyle name="Comma 47" xfId="9360" xr:uid="{00000000-0005-0000-0000-000090240000}"/>
    <cellStyle name="Comma 47 2" xfId="9361" xr:uid="{00000000-0005-0000-0000-000091240000}"/>
    <cellStyle name="Comma 47_Jan'15" xfId="9362" xr:uid="{00000000-0005-0000-0000-000092240000}"/>
    <cellStyle name="Comma 48" xfId="9363" xr:uid="{00000000-0005-0000-0000-000093240000}"/>
    <cellStyle name="Comma 49" xfId="9364" xr:uid="{00000000-0005-0000-0000-000094240000}"/>
    <cellStyle name="Comma 5" xfId="9365" xr:uid="{00000000-0005-0000-0000-000095240000}"/>
    <cellStyle name="Comma 5 2" xfId="9366" xr:uid="{00000000-0005-0000-0000-000096240000}"/>
    <cellStyle name="Comma 5 2 2" xfId="9367" xr:uid="{00000000-0005-0000-0000-000097240000}"/>
    <cellStyle name="Comma 5 2 2 2" xfId="9368" xr:uid="{00000000-0005-0000-0000-000098240000}"/>
    <cellStyle name="Comma 5 2 2_BP - Raízen Combustíveis" xfId="9369" xr:uid="{00000000-0005-0000-0000-000099240000}"/>
    <cellStyle name="Comma 5 2 3" xfId="9370" xr:uid="{00000000-0005-0000-0000-00009A240000}"/>
    <cellStyle name="Comma 5 2 3 2" xfId="9371" xr:uid="{00000000-0005-0000-0000-00009B240000}"/>
    <cellStyle name="Comma 5 2 3_Dep_Judiciais-Contingências" xfId="9372" xr:uid="{00000000-0005-0000-0000-00009C240000}"/>
    <cellStyle name="Comma 5 2 4" xfId="9373" xr:uid="{00000000-0005-0000-0000-00009D240000}"/>
    <cellStyle name="Comma 5 2_13-Endividamento" xfId="9374" xr:uid="{00000000-0005-0000-0000-00009E240000}"/>
    <cellStyle name="Comma 5 3" xfId="9375" xr:uid="{00000000-0005-0000-0000-00009F240000}"/>
    <cellStyle name="Comma 5 3 2" xfId="9376" xr:uid="{00000000-0005-0000-0000-0000A0240000}"/>
    <cellStyle name="Comma 5 3 2 2" xfId="9377" xr:uid="{00000000-0005-0000-0000-0000A1240000}"/>
    <cellStyle name="Comma 5 3 2 2 2" xfId="9378" xr:uid="{00000000-0005-0000-0000-0000A2240000}"/>
    <cellStyle name="Comma 5 3 2 2 2 2" xfId="9379" xr:uid="{00000000-0005-0000-0000-0000A3240000}"/>
    <cellStyle name="Comma 5 3 2 2 2 2 2" xfId="9380" xr:uid="{00000000-0005-0000-0000-0000A4240000}"/>
    <cellStyle name="Comma 5 3 2 2 2 2_Dep_Judiciais-Contingências" xfId="9381" xr:uid="{00000000-0005-0000-0000-0000A5240000}"/>
    <cellStyle name="Comma 5 3 2 2 2 3" xfId="9382" xr:uid="{00000000-0005-0000-0000-0000A6240000}"/>
    <cellStyle name="Comma 5 3 2 2 2 4" xfId="9383" xr:uid="{00000000-0005-0000-0000-0000A7240000}"/>
    <cellStyle name="Comma 5 3 2 2 2_Dep_Judiciais-Contingências" xfId="9384" xr:uid="{00000000-0005-0000-0000-0000A8240000}"/>
    <cellStyle name="Comma 5 3 2 2 3" xfId="9385" xr:uid="{00000000-0005-0000-0000-0000A9240000}"/>
    <cellStyle name="Comma 5 3 2 2 3 2" xfId="9386" xr:uid="{00000000-0005-0000-0000-0000AA240000}"/>
    <cellStyle name="Comma 5 3 2 2 3_Dep_Judiciais-Contingências" xfId="9387" xr:uid="{00000000-0005-0000-0000-0000AB240000}"/>
    <cellStyle name="Comma 5 3 2 2 4" xfId="9388" xr:uid="{00000000-0005-0000-0000-0000AC240000}"/>
    <cellStyle name="Comma 5 3 2 2 5" xfId="9389" xr:uid="{00000000-0005-0000-0000-0000AD240000}"/>
    <cellStyle name="Comma 5 3 2 2_Dep_Judiciais-Contingências" xfId="9390" xr:uid="{00000000-0005-0000-0000-0000AE240000}"/>
    <cellStyle name="Comma 5 3 2 3" xfId="9391" xr:uid="{00000000-0005-0000-0000-0000AF240000}"/>
    <cellStyle name="Comma 5 3 2 3 2" xfId="9392" xr:uid="{00000000-0005-0000-0000-0000B0240000}"/>
    <cellStyle name="Comma 5 3 2 3 2 2" xfId="9393" xr:uid="{00000000-0005-0000-0000-0000B1240000}"/>
    <cellStyle name="Comma 5 3 2 3 2 2 2" xfId="9394" xr:uid="{00000000-0005-0000-0000-0000B2240000}"/>
    <cellStyle name="Comma 5 3 2 3 2 2_Dep_Judiciais-Contingências" xfId="9395" xr:uid="{00000000-0005-0000-0000-0000B3240000}"/>
    <cellStyle name="Comma 5 3 2 3 2 3" xfId="9396" xr:uid="{00000000-0005-0000-0000-0000B4240000}"/>
    <cellStyle name="Comma 5 3 2 3 2 4" xfId="9397" xr:uid="{00000000-0005-0000-0000-0000B5240000}"/>
    <cellStyle name="Comma 5 3 2 3 2_Dep_Judiciais-Contingências" xfId="9398" xr:uid="{00000000-0005-0000-0000-0000B6240000}"/>
    <cellStyle name="Comma 5 3 2 3 3" xfId="9399" xr:uid="{00000000-0005-0000-0000-0000B7240000}"/>
    <cellStyle name="Comma 5 3 2 3 3 2" xfId="9400" xr:uid="{00000000-0005-0000-0000-0000B8240000}"/>
    <cellStyle name="Comma 5 3 2 3 3_Dep_Judiciais-Contingências" xfId="9401" xr:uid="{00000000-0005-0000-0000-0000B9240000}"/>
    <cellStyle name="Comma 5 3 2 3 4" xfId="9402" xr:uid="{00000000-0005-0000-0000-0000BA240000}"/>
    <cellStyle name="Comma 5 3 2 3 5" xfId="9403" xr:uid="{00000000-0005-0000-0000-0000BB240000}"/>
    <cellStyle name="Comma 5 3 2 3_Dep_Judiciais-Contingências" xfId="9404" xr:uid="{00000000-0005-0000-0000-0000BC240000}"/>
    <cellStyle name="Comma 5 3 2 4" xfId="9405" xr:uid="{00000000-0005-0000-0000-0000BD240000}"/>
    <cellStyle name="Comma 5 3 2 4 2" xfId="9406" xr:uid="{00000000-0005-0000-0000-0000BE240000}"/>
    <cellStyle name="Comma 5 3 2 4 2 2" xfId="9407" xr:uid="{00000000-0005-0000-0000-0000BF240000}"/>
    <cellStyle name="Comma 5 3 2 4 2_Dep_Judiciais-Contingências" xfId="9408" xr:uid="{00000000-0005-0000-0000-0000C0240000}"/>
    <cellStyle name="Comma 5 3 2 4 3" xfId="9409" xr:uid="{00000000-0005-0000-0000-0000C1240000}"/>
    <cellStyle name="Comma 5 3 2 4 4" xfId="9410" xr:uid="{00000000-0005-0000-0000-0000C2240000}"/>
    <cellStyle name="Comma 5 3 2 4_Dep_Judiciais-Contingências" xfId="9411" xr:uid="{00000000-0005-0000-0000-0000C3240000}"/>
    <cellStyle name="Comma 5 3 2 5" xfId="9412" xr:uid="{00000000-0005-0000-0000-0000C4240000}"/>
    <cellStyle name="Comma 5 3 2 5 2" xfId="9413" xr:uid="{00000000-0005-0000-0000-0000C5240000}"/>
    <cellStyle name="Comma 5 3 2 5_Dep_Judiciais-Contingências" xfId="9414" xr:uid="{00000000-0005-0000-0000-0000C6240000}"/>
    <cellStyle name="Comma 5 3 2 6" xfId="9415" xr:uid="{00000000-0005-0000-0000-0000C7240000}"/>
    <cellStyle name="Comma 5 3 2 7" xfId="9416" xr:uid="{00000000-0005-0000-0000-0000C8240000}"/>
    <cellStyle name="Comma 5 3 2_Dep_Judiciais-Contingências" xfId="9417" xr:uid="{00000000-0005-0000-0000-0000C9240000}"/>
    <cellStyle name="Comma 5 3 3" xfId="9418" xr:uid="{00000000-0005-0000-0000-0000CA240000}"/>
    <cellStyle name="Comma 5 3 3 2" xfId="9419" xr:uid="{00000000-0005-0000-0000-0000CB240000}"/>
    <cellStyle name="Comma 5 3 3 2 2" xfId="9420" xr:uid="{00000000-0005-0000-0000-0000CC240000}"/>
    <cellStyle name="Comma 5 3 3 2 2 2" xfId="9421" xr:uid="{00000000-0005-0000-0000-0000CD240000}"/>
    <cellStyle name="Comma 5 3 3 2 2_Dep_Judiciais-Contingências" xfId="9422" xr:uid="{00000000-0005-0000-0000-0000CE240000}"/>
    <cellStyle name="Comma 5 3 3 2 3" xfId="9423" xr:uid="{00000000-0005-0000-0000-0000CF240000}"/>
    <cellStyle name="Comma 5 3 3 2 4" xfId="9424" xr:uid="{00000000-0005-0000-0000-0000D0240000}"/>
    <cellStyle name="Comma 5 3 3 2_Dep_Judiciais-Contingências" xfId="9425" xr:uid="{00000000-0005-0000-0000-0000D1240000}"/>
    <cellStyle name="Comma 5 3 3 3" xfId="9426" xr:uid="{00000000-0005-0000-0000-0000D2240000}"/>
    <cellStyle name="Comma 5 3 3 3 2" xfId="9427" xr:uid="{00000000-0005-0000-0000-0000D3240000}"/>
    <cellStyle name="Comma 5 3 3 3_Dep_Judiciais-Contingências" xfId="9428" xr:uid="{00000000-0005-0000-0000-0000D4240000}"/>
    <cellStyle name="Comma 5 3 3 4" xfId="9429" xr:uid="{00000000-0005-0000-0000-0000D5240000}"/>
    <cellStyle name="Comma 5 3 3 5" xfId="9430" xr:uid="{00000000-0005-0000-0000-0000D6240000}"/>
    <cellStyle name="Comma 5 3 3_Dep_Judiciais-Contingências" xfId="9431" xr:uid="{00000000-0005-0000-0000-0000D7240000}"/>
    <cellStyle name="Comma 5 3 4" xfId="9432" xr:uid="{00000000-0005-0000-0000-0000D8240000}"/>
    <cellStyle name="Comma 5 3 4 2" xfId="9433" xr:uid="{00000000-0005-0000-0000-0000D9240000}"/>
    <cellStyle name="Comma 5 3 4 2 2" xfId="9434" xr:uid="{00000000-0005-0000-0000-0000DA240000}"/>
    <cellStyle name="Comma 5 3 4 2 2 2" xfId="9435" xr:uid="{00000000-0005-0000-0000-0000DB240000}"/>
    <cellStyle name="Comma 5 3 4 2 2_Dep_Judiciais-Contingências" xfId="9436" xr:uid="{00000000-0005-0000-0000-0000DC240000}"/>
    <cellStyle name="Comma 5 3 4 2 3" xfId="9437" xr:uid="{00000000-0005-0000-0000-0000DD240000}"/>
    <cellStyle name="Comma 5 3 4 2 4" xfId="9438" xr:uid="{00000000-0005-0000-0000-0000DE240000}"/>
    <cellStyle name="Comma 5 3 4 2_Dep_Judiciais-Contingências" xfId="9439" xr:uid="{00000000-0005-0000-0000-0000DF240000}"/>
    <cellStyle name="Comma 5 3 4 3" xfId="9440" xr:uid="{00000000-0005-0000-0000-0000E0240000}"/>
    <cellStyle name="Comma 5 3 4 3 2" xfId="9441" xr:uid="{00000000-0005-0000-0000-0000E1240000}"/>
    <cellStyle name="Comma 5 3 4 3_Dep_Judiciais-Contingências" xfId="9442" xr:uid="{00000000-0005-0000-0000-0000E2240000}"/>
    <cellStyle name="Comma 5 3 4 4" xfId="9443" xr:uid="{00000000-0005-0000-0000-0000E3240000}"/>
    <cellStyle name="Comma 5 3 4 5" xfId="9444" xr:uid="{00000000-0005-0000-0000-0000E4240000}"/>
    <cellStyle name="Comma 5 3 4_Dep_Judiciais-Contingências" xfId="9445" xr:uid="{00000000-0005-0000-0000-0000E5240000}"/>
    <cellStyle name="Comma 5 3 5" xfId="9446" xr:uid="{00000000-0005-0000-0000-0000E6240000}"/>
    <cellStyle name="Comma 5 3 5 2" xfId="9447" xr:uid="{00000000-0005-0000-0000-0000E7240000}"/>
    <cellStyle name="Comma 5 3 5 2 2" xfId="9448" xr:uid="{00000000-0005-0000-0000-0000E8240000}"/>
    <cellStyle name="Comma 5 3 5 2_Dep_Judiciais-Contingências" xfId="9449" xr:uid="{00000000-0005-0000-0000-0000E9240000}"/>
    <cellStyle name="Comma 5 3 5 3" xfId="9450" xr:uid="{00000000-0005-0000-0000-0000EA240000}"/>
    <cellStyle name="Comma 5 3 5 4" xfId="9451" xr:uid="{00000000-0005-0000-0000-0000EB240000}"/>
    <cellStyle name="Comma 5 3 5_Dep_Judiciais-Contingências" xfId="9452" xr:uid="{00000000-0005-0000-0000-0000EC240000}"/>
    <cellStyle name="Comma 5 3 6" xfId="9453" xr:uid="{00000000-0005-0000-0000-0000ED240000}"/>
    <cellStyle name="Comma 5 3 6 2" xfId="9454" xr:uid="{00000000-0005-0000-0000-0000EE240000}"/>
    <cellStyle name="Comma 5 3 6_Dep_Judiciais-Contingências" xfId="9455" xr:uid="{00000000-0005-0000-0000-0000EF240000}"/>
    <cellStyle name="Comma 5 3 7" xfId="9456" xr:uid="{00000000-0005-0000-0000-0000F0240000}"/>
    <cellStyle name="Comma 5 3 8" xfId="9457" xr:uid="{00000000-0005-0000-0000-0000F1240000}"/>
    <cellStyle name="Comma 5 3 9" xfId="9458" xr:uid="{00000000-0005-0000-0000-0000F2240000}"/>
    <cellStyle name="Comma 5 3_BP - Raízen Combustíveis" xfId="9459" xr:uid="{00000000-0005-0000-0000-0000F3240000}"/>
    <cellStyle name="Comma 5 4" xfId="9460" xr:uid="{00000000-0005-0000-0000-0000F4240000}"/>
    <cellStyle name="Comma 5 4 2" xfId="9461" xr:uid="{00000000-0005-0000-0000-0000F5240000}"/>
    <cellStyle name="Comma 5 4 2 2" xfId="9462" xr:uid="{00000000-0005-0000-0000-0000F6240000}"/>
    <cellStyle name="Comma 5 4 2 2 2" xfId="9463" xr:uid="{00000000-0005-0000-0000-0000F7240000}"/>
    <cellStyle name="Comma 5 4 2 2 2 2" xfId="9464" xr:uid="{00000000-0005-0000-0000-0000F8240000}"/>
    <cellStyle name="Comma 5 4 2 2 2 2 2" xfId="9465" xr:uid="{00000000-0005-0000-0000-0000F9240000}"/>
    <cellStyle name="Comma 5 4 2 2 2 2_Dep_Judiciais-Contingências" xfId="9466" xr:uid="{00000000-0005-0000-0000-0000FA240000}"/>
    <cellStyle name="Comma 5 4 2 2 2 3" xfId="9467" xr:uid="{00000000-0005-0000-0000-0000FB240000}"/>
    <cellStyle name="Comma 5 4 2 2 2 4" xfId="9468" xr:uid="{00000000-0005-0000-0000-0000FC240000}"/>
    <cellStyle name="Comma 5 4 2 2 2_Dep_Judiciais-Contingências" xfId="9469" xr:uid="{00000000-0005-0000-0000-0000FD240000}"/>
    <cellStyle name="Comma 5 4 2 2 3" xfId="9470" xr:uid="{00000000-0005-0000-0000-0000FE240000}"/>
    <cellStyle name="Comma 5 4 2 2 3 2" xfId="9471" xr:uid="{00000000-0005-0000-0000-0000FF240000}"/>
    <cellStyle name="Comma 5 4 2 2 3_Dep_Judiciais-Contingências" xfId="9472" xr:uid="{00000000-0005-0000-0000-000000250000}"/>
    <cellStyle name="Comma 5 4 2 2 4" xfId="9473" xr:uid="{00000000-0005-0000-0000-000001250000}"/>
    <cellStyle name="Comma 5 4 2 2 5" xfId="9474" xr:uid="{00000000-0005-0000-0000-000002250000}"/>
    <cellStyle name="Comma 5 4 2 2_Dep_Judiciais-Contingências" xfId="9475" xr:uid="{00000000-0005-0000-0000-000003250000}"/>
    <cellStyle name="Comma 5 4 2 3" xfId="9476" xr:uid="{00000000-0005-0000-0000-000004250000}"/>
    <cellStyle name="Comma 5 4 2 3 2" xfId="9477" xr:uid="{00000000-0005-0000-0000-000005250000}"/>
    <cellStyle name="Comma 5 4 2 3 2 2" xfId="9478" xr:uid="{00000000-0005-0000-0000-000006250000}"/>
    <cellStyle name="Comma 5 4 2 3 2 2 2" xfId="9479" xr:uid="{00000000-0005-0000-0000-000007250000}"/>
    <cellStyle name="Comma 5 4 2 3 2 2_Dep_Judiciais-Contingências" xfId="9480" xr:uid="{00000000-0005-0000-0000-000008250000}"/>
    <cellStyle name="Comma 5 4 2 3 2 3" xfId="9481" xr:uid="{00000000-0005-0000-0000-000009250000}"/>
    <cellStyle name="Comma 5 4 2 3 2 4" xfId="9482" xr:uid="{00000000-0005-0000-0000-00000A250000}"/>
    <cellStyle name="Comma 5 4 2 3 2_Dep_Judiciais-Contingências" xfId="9483" xr:uid="{00000000-0005-0000-0000-00000B250000}"/>
    <cellStyle name="Comma 5 4 2 3 3" xfId="9484" xr:uid="{00000000-0005-0000-0000-00000C250000}"/>
    <cellStyle name="Comma 5 4 2 3 3 2" xfId="9485" xr:uid="{00000000-0005-0000-0000-00000D250000}"/>
    <cellStyle name="Comma 5 4 2 3 3_Dep_Judiciais-Contingências" xfId="9486" xr:uid="{00000000-0005-0000-0000-00000E250000}"/>
    <cellStyle name="Comma 5 4 2 3 4" xfId="9487" xr:uid="{00000000-0005-0000-0000-00000F250000}"/>
    <cellStyle name="Comma 5 4 2 3 5" xfId="9488" xr:uid="{00000000-0005-0000-0000-000010250000}"/>
    <cellStyle name="Comma 5 4 2 3_Dep_Judiciais-Contingências" xfId="9489" xr:uid="{00000000-0005-0000-0000-000011250000}"/>
    <cellStyle name="Comma 5 4 2 4" xfId="9490" xr:uid="{00000000-0005-0000-0000-000012250000}"/>
    <cellStyle name="Comma 5 4 2 4 2" xfId="9491" xr:uid="{00000000-0005-0000-0000-000013250000}"/>
    <cellStyle name="Comma 5 4 2 4 2 2" xfId="9492" xr:uid="{00000000-0005-0000-0000-000014250000}"/>
    <cellStyle name="Comma 5 4 2 4 2_Dep_Judiciais-Contingências" xfId="9493" xr:uid="{00000000-0005-0000-0000-000015250000}"/>
    <cellStyle name="Comma 5 4 2 4 3" xfId="9494" xr:uid="{00000000-0005-0000-0000-000016250000}"/>
    <cellStyle name="Comma 5 4 2 4 4" xfId="9495" xr:uid="{00000000-0005-0000-0000-000017250000}"/>
    <cellStyle name="Comma 5 4 2 4_Dep_Judiciais-Contingências" xfId="9496" xr:uid="{00000000-0005-0000-0000-000018250000}"/>
    <cellStyle name="Comma 5 4 2 5" xfId="9497" xr:uid="{00000000-0005-0000-0000-000019250000}"/>
    <cellStyle name="Comma 5 4 2 5 2" xfId="9498" xr:uid="{00000000-0005-0000-0000-00001A250000}"/>
    <cellStyle name="Comma 5 4 2 5_Dep_Judiciais-Contingências" xfId="9499" xr:uid="{00000000-0005-0000-0000-00001B250000}"/>
    <cellStyle name="Comma 5 4 2 6" xfId="9500" xr:uid="{00000000-0005-0000-0000-00001C250000}"/>
    <cellStyle name="Comma 5 4 2 7" xfId="9501" xr:uid="{00000000-0005-0000-0000-00001D250000}"/>
    <cellStyle name="Comma 5 4 2_Dep_Judiciais-Contingências" xfId="9502" xr:uid="{00000000-0005-0000-0000-00001E250000}"/>
    <cellStyle name="Comma 5 4 3" xfId="9503" xr:uid="{00000000-0005-0000-0000-00001F250000}"/>
    <cellStyle name="Comma 5 4 3 2" xfId="9504" xr:uid="{00000000-0005-0000-0000-000020250000}"/>
    <cellStyle name="Comma 5 4 3 2 2" xfId="9505" xr:uid="{00000000-0005-0000-0000-000021250000}"/>
    <cellStyle name="Comma 5 4 3 2 2 2" xfId="9506" xr:uid="{00000000-0005-0000-0000-000022250000}"/>
    <cellStyle name="Comma 5 4 3 2 2_Dep_Judiciais-Contingências" xfId="9507" xr:uid="{00000000-0005-0000-0000-000023250000}"/>
    <cellStyle name="Comma 5 4 3 2 3" xfId="9508" xr:uid="{00000000-0005-0000-0000-000024250000}"/>
    <cellStyle name="Comma 5 4 3 2 4" xfId="9509" xr:uid="{00000000-0005-0000-0000-000025250000}"/>
    <cellStyle name="Comma 5 4 3 2_Dep_Judiciais-Contingências" xfId="9510" xr:uid="{00000000-0005-0000-0000-000026250000}"/>
    <cellStyle name="Comma 5 4 3 3" xfId="9511" xr:uid="{00000000-0005-0000-0000-000027250000}"/>
    <cellStyle name="Comma 5 4 3 3 2" xfId="9512" xr:uid="{00000000-0005-0000-0000-000028250000}"/>
    <cellStyle name="Comma 5 4 3 3_Dep_Judiciais-Contingências" xfId="9513" xr:uid="{00000000-0005-0000-0000-000029250000}"/>
    <cellStyle name="Comma 5 4 3 4" xfId="9514" xr:uid="{00000000-0005-0000-0000-00002A250000}"/>
    <cellStyle name="Comma 5 4 3 5" xfId="9515" xr:uid="{00000000-0005-0000-0000-00002B250000}"/>
    <cellStyle name="Comma 5 4 3_Dep_Judiciais-Contingências" xfId="9516" xr:uid="{00000000-0005-0000-0000-00002C250000}"/>
    <cellStyle name="Comma 5 4 4" xfId="9517" xr:uid="{00000000-0005-0000-0000-00002D250000}"/>
    <cellStyle name="Comma 5 4 4 2" xfId="9518" xr:uid="{00000000-0005-0000-0000-00002E250000}"/>
    <cellStyle name="Comma 5 4 4 2 2" xfId="9519" xr:uid="{00000000-0005-0000-0000-00002F250000}"/>
    <cellStyle name="Comma 5 4 4 2 2 2" xfId="9520" xr:uid="{00000000-0005-0000-0000-000030250000}"/>
    <cellStyle name="Comma 5 4 4 2 2_Dep_Judiciais-Contingências" xfId="9521" xr:uid="{00000000-0005-0000-0000-000031250000}"/>
    <cellStyle name="Comma 5 4 4 2 3" xfId="9522" xr:uid="{00000000-0005-0000-0000-000032250000}"/>
    <cellStyle name="Comma 5 4 4 2 4" xfId="9523" xr:uid="{00000000-0005-0000-0000-000033250000}"/>
    <cellStyle name="Comma 5 4 4 2_Dep_Judiciais-Contingências" xfId="9524" xr:uid="{00000000-0005-0000-0000-000034250000}"/>
    <cellStyle name="Comma 5 4 4 3" xfId="9525" xr:uid="{00000000-0005-0000-0000-000035250000}"/>
    <cellStyle name="Comma 5 4 4 3 2" xfId="9526" xr:uid="{00000000-0005-0000-0000-000036250000}"/>
    <cellStyle name="Comma 5 4 4 3_Dep_Judiciais-Contingências" xfId="9527" xr:uid="{00000000-0005-0000-0000-000037250000}"/>
    <cellStyle name="Comma 5 4 4 4" xfId="9528" xr:uid="{00000000-0005-0000-0000-000038250000}"/>
    <cellStyle name="Comma 5 4 4 5" xfId="9529" xr:uid="{00000000-0005-0000-0000-000039250000}"/>
    <cellStyle name="Comma 5 4 4_Dep_Judiciais-Contingências" xfId="9530" xr:uid="{00000000-0005-0000-0000-00003A250000}"/>
    <cellStyle name="Comma 5 4 5" xfId="9531" xr:uid="{00000000-0005-0000-0000-00003B250000}"/>
    <cellStyle name="Comma 5 4 5 2" xfId="9532" xr:uid="{00000000-0005-0000-0000-00003C250000}"/>
    <cellStyle name="Comma 5 4 5 2 2" xfId="9533" xr:uid="{00000000-0005-0000-0000-00003D250000}"/>
    <cellStyle name="Comma 5 4 5 2_Dep_Judiciais-Contingências" xfId="9534" xr:uid="{00000000-0005-0000-0000-00003E250000}"/>
    <cellStyle name="Comma 5 4 5 3" xfId="9535" xr:uid="{00000000-0005-0000-0000-00003F250000}"/>
    <cellStyle name="Comma 5 4 5 4" xfId="9536" xr:uid="{00000000-0005-0000-0000-000040250000}"/>
    <cellStyle name="Comma 5 4 5_Dep_Judiciais-Contingências" xfId="9537" xr:uid="{00000000-0005-0000-0000-000041250000}"/>
    <cellStyle name="Comma 5 4 6" xfId="9538" xr:uid="{00000000-0005-0000-0000-000042250000}"/>
    <cellStyle name="Comma 5 4 6 2" xfId="9539" xr:uid="{00000000-0005-0000-0000-000043250000}"/>
    <cellStyle name="Comma 5 4 6_Dep_Judiciais-Contingências" xfId="9540" xr:uid="{00000000-0005-0000-0000-000044250000}"/>
    <cellStyle name="Comma 5 4 7" xfId="9541" xr:uid="{00000000-0005-0000-0000-000045250000}"/>
    <cellStyle name="Comma 5 4 8" xfId="9542" xr:uid="{00000000-0005-0000-0000-000046250000}"/>
    <cellStyle name="Comma 5 4 9" xfId="9543" xr:uid="{00000000-0005-0000-0000-000047250000}"/>
    <cellStyle name="Comma 5 4_Dep_Judiciais-Contingências" xfId="9544" xr:uid="{00000000-0005-0000-0000-000048250000}"/>
    <cellStyle name="Comma 5 5" xfId="9545" xr:uid="{00000000-0005-0000-0000-000049250000}"/>
    <cellStyle name="Comma 5 5 2" xfId="9546" xr:uid="{00000000-0005-0000-0000-00004A250000}"/>
    <cellStyle name="Comma 5 5 2 2" xfId="9547" xr:uid="{00000000-0005-0000-0000-00004B250000}"/>
    <cellStyle name="Comma 5 5 2 2 2" xfId="9548" xr:uid="{00000000-0005-0000-0000-00004C250000}"/>
    <cellStyle name="Comma 5 5 2 2 2 2" xfId="9549" xr:uid="{00000000-0005-0000-0000-00004D250000}"/>
    <cellStyle name="Comma 5 5 2 2 2 2 2" xfId="9550" xr:uid="{00000000-0005-0000-0000-00004E250000}"/>
    <cellStyle name="Comma 5 5 2 2 2 2_Dep_Judiciais-Contingências" xfId="9551" xr:uid="{00000000-0005-0000-0000-00004F250000}"/>
    <cellStyle name="Comma 5 5 2 2 2 3" xfId="9552" xr:uid="{00000000-0005-0000-0000-000050250000}"/>
    <cellStyle name="Comma 5 5 2 2 2 4" xfId="9553" xr:uid="{00000000-0005-0000-0000-000051250000}"/>
    <cellStyle name="Comma 5 5 2 2 2_Dep_Judiciais-Contingências" xfId="9554" xr:uid="{00000000-0005-0000-0000-000052250000}"/>
    <cellStyle name="Comma 5 5 2 2 3" xfId="9555" xr:uid="{00000000-0005-0000-0000-000053250000}"/>
    <cellStyle name="Comma 5 5 2 2 3 2" xfId="9556" xr:uid="{00000000-0005-0000-0000-000054250000}"/>
    <cellStyle name="Comma 5 5 2 2 3_Dep_Judiciais-Contingências" xfId="9557" xr:uid="{00000000-0005-0000-0000-000055250000}"/>
    <cellStyle name="Comma 5 5 2 2 4" xfId="9558" xr:uid="{00000000-0005-0000-0000-000056250000}"/>
    <cellStyle name="Comma 5 5 2 2 5" xfId="9559" xr:uid="{00000000-0005-0000-0000-000057250000}"/>
    <cellStyle name="Comma 5 5 2 2_Dep_Judiciais-Contingências" xfId="9560" xr:uid="{00000000-0005-0000-0000-000058250000}"/>
    <cellStyle name="Comma 5 5 2 3" xfId="9561" xr:uid="{00000000-0005-0000-0000-000059250000}"/>
    <cellStyle name="Comma 5 5 2 3 2" xfId="9562" xr:uid="{00000000-0005-0000-0000-00005A250000}"/>
    <cellStyle name="Comma 5 5 2 3 2 2" xfId="9563" xr:uid="{00000000-0005-0000-0000-00005B250000}"/>
    <cellStyle name="Comma 5 5 2 3 2 2 2" xfId="9564" xr:uid="{00000000-0005-0000-0000-00005C250000}"/>
    <cellStyle name="Comma 5 5 2 3 2 2_Dep_Judiciais-Contingências" xfId="9565" xr:uid="{00000000-0005-0000-0000-00005D250000}"/>
    <cellStyle name="Comma 5 5 2 3 2 3" xfId="9566" xr:uid="{00000000-0005-0000-0000-00005E250000}"/>
    <cellStyle name="Comma 5 5 2 3 2 4" xfId="9567" xr:uid="{00000000-0005-0000-0000-00005F250000}"/>
    <cellStyle name="Comma 5 5 2 3 2_Dep_Judiciais-Contingências" xfId="9568" xr:uid="{00000000-0005-0000-0000-000060250000}"/>
    <cellStyle name="Comma 5 5 2 3 3" xfId="9569" xr:uid="{00000000-0005-0000-0000-000061250000}"/>
    <cellStyle name="Comma 5 5 2 3 3 2" xfId="9570" xr:uid="{00000000-0005-0000-0000-000062250000}"/>
    <cellStyle name="Comma 5 5 2 3 3_Dep_Judiciais-Contingências" xfId="9571" xr:uid="{00000000-0005-0000-0000-000063250000}"/>
    <cellStyle name="Comma 5 5 2 3 4" xfId="9572" xr:uid="{00000000-0005-0000-0000-000064250000}"/>
    <cellStyle name="Comma 5 5 2 3 5" xfId="9573" xr:uid="{00000000-0005-0000-0000-000065250000}"/>
    <cellStyle name="Comma 5 5 2 3_Dep_Judiciais-Contingências" xfId="9574" xr:uid="{00000000-0005-0000-0000-000066250000}"/>
    <cellStyle name="Comma 5 5 2 4" xfId="9575" xr:uid="{00000000-0005-0000-0000-000067250000}"/>
    <cellStyle name="Comma 5 5 2 4 2" xfId="9576" xr:uid="{00000000-0005-0000-0000-000068250000}"/>
    <cellStyle name="Comma 5 5 2 4 2 2" xfId="9577" xr:uid="{00000000-0005-0000-0000-000069250000}"/>
    <cellStyle name="Comma 5 5 2 4 2_Dep_Judiciais-Contingências" xfId="9578" xr:uid="{00000000-0005-0000-0000-00006A250000}"/>
    <cellStyle name="Comma 5 5 2 4 3" xfId="9579" xr:uid="{00000000-0005-0000-0000-00006B250000}"/>
    <cellStyle name="Comma 5 5 2 4 4" xfId="9580" xr:uid="{00000000-0005-0000-0000-00006C250000}"/>
    <cellStyle name="Comma 5 5 2 4_Dep_Judiciais-Contingências" xfId="9581" xr:uid="{00000000-0005-0000-0000-00006D250000}"/>
    <cellStyle name="Comma 5 5 2 5" xfId="9582" xr:uid="{00000000-0005-0000-0000-00006E250000}"/>
    <cellStyle name="Comma 5 5 2 5 2" xfId="9583" xr:uid="{00000000-0005-0000-0000-00006F250000}"/>
    <cellStyle name="Comma 5 5 2 5_Dep_Judiciais-Contingências" xfId="9584" xr:uid="{00000000-0005-0000-0000-000070250000}"/>
    <cellStyle name="Comma 5 5 2 6" xfId="9585" xr:uid="{00000000-0005-0000-0000-000071250000}"/>
    <cellStyle name="Comma 5 5 2 7" xfId="9586" xr:uid="{00000000-0005-0000-0000-000072250000}"/>
    <cellStyle name="Comma 5 5 2_Dep_Judiciais-Contingências" xfId="9587" xr:uid="{00000000-0005-0000-0000-000073250000}"/>
    <cellStyle name="Comma 5 5 3" xfId="9588" xr:uid="{00000000-0005-0000-0000-000074250000}"/>
    <cellStyle name="Comma 5 5 3 2" xfId="9589" xr:uid="{00000000-0005-0000-0000-000075250000}"/>
    <cellStyle name="Comma 5 5 3 2 2" xfId="9590" xr:uid="{00000000-0005-0000-0000-000076250000}"/>
    <cellStyle name="Comma 5 5 3 2 2 2" xfId="9591" xr:uid="{00000000-0005-0000-0000-000077250000}"/>
    <cellStyle name="Comma 5 5 3 2 2_Dep_Judiciais-Contingências" xfId="9592" xr:uid="{00000000-0005-0000-0000-000078250000}"/>
    <cellStyle name="Comma 5 5 3 2 3" xfId="9593" xr:uid="{00000000-0005-0000-0000-000079250000}"/>
    <cellStyle name="Comma 5 5 3 2 4" xfId="9594" xr:uid="{00000000-0005-0000-0000-00007A250000}"/>
    <cellStyle name="Comma 5 5 3 2_Dep_Judiciais-Contingências" xfId="9595" xr:uid="{00000000-0005-0000-0000-00007B250000}"/>
    <cellStyle name="Comma 5 5 3 3" xfId="9596" xr:uid="{00000000-0005-0000-0000-00007C250000}"/>
    <cellStyle name="Comma 5 5 3 3 2" xfId="9597" xr:uid="{00000000-0005-0000-0000-00007D250000}"/>
    <cellStyle name="Comma 5 5 3 3_Dep_Judiciais-Contingências" xfId="9598" xr:uid="{00000000-0005-0000-0000-00007E250000}"/>
    <cellStyle name="Comma 5 5 3 4" xfId="9599" xr:uid="{00000000-0005-0000-0000-00007F250000}"/>
    <cellStyle name="Comma 5 5 3 5" xfId="9600" xr:uid="{00000000-0005-0000-0000-000080250000}"/>
    <cellStyle name="Comma 5 5 3_Dep_Judiciais-Contingências" xfId="9601" xr:uid="{00000000-0005-0000-0000-000081250000}"/>
    <cellStyle name="Comma 5 5 4" xfId="9602" xr:uid="{00000000-0005-0000-0000-000082250000}"/>
    <cellStyle name="Comma 5 5 4 2" xfId="9603" xr:uid="{00000000-0005-0000-0000-000083250000}"/>
    <cellStyle name="Comma 5 5 4 2 2" xfId="9604" xr:uid="{00000000-0005-0000-0000-000084250000}"/>
    <cellStyle name="Comma 5 5 4 2 2 2" xfId="9605" xr:uid="{00000000-0005-0000-0000-000085250000}"/>
    <cellStyle name="Comma 5 5 4 2 2_Dep_Judiciais-Contingências" xfId="9606" xr:uid="{00000000-0005-0000-0000-000086250000}"/>
    <cellStyle name="Comma 5 5 4 2 3" xfId="9607" xr:uid="{00000000-0005-0000-0000-000087250000}"/>
    <cellStyle name="Comma 5 5 4 2 4" xfId="9608" xr:uid="{00000000-0005-0000-0000-000088250000}"/>
    <cellStyle name="Comma 5 5 4 2_Dep_Judiciais-Contingências" xfId="9609" xr:uid="{00000000-0005-0000-0000-000089250000}"/>
    <cellStyle name="Comma 5 5 4 3" xfId="9610" xr:uid="{00000000-0005-0000-0000-00008A250000}"/>
    <cellStyle name="Comma 5 5 4 3 2" xfId="9611" xr:uid="{00000000-0005-0000-0000-00008B250000}"/>
    <cellStyle name="Comma 5 5 4 3_Dep_Judiciais-Contingências" xfId="9612" xr:uid="{00000000-0005-0000-0000-00008C250000}"/>
    <cellStyle name="Comma 5 5 4 4" xfId="9613" xr:uid="{00000000-0005-0000-0000-00008D250000}"/>
    <cellStyle name="Comma 5 5 4 5" xfId="9614" xr:uid="{00000000-0005-0000-0000-00008E250000}"/>
    <cellStyle name="Comma 5 5 4_Dep_Judiciais-Contingências" xfId="9615" xr:uid="{00000000-0005-0000-0000-00008F250000}"/>
    <cellStyle name="Comma 5 5 5" xfId="9616" xr:uid="{00000000-0005-0000-0000-000090250000}"/>
    <cellStyle name="Comma 5 5 5 2" xfId="9617" xr:uid="{00000000-0005-0000-0000-000091250000}"/>
    <cellStyle name="Comma 5 5 5 2 2" xfId="9618" xr:uid="{00000000-0005-0000-0000-000092250000}"/>
    <cellStyle name="Comma 5 5 5 2_Dep_Judiciais-Contingências" xfId="9619" xr:uid="{00000000-0005-0000-0000-000093250000}"/>
    <cellStyle name="Comma 5 5 5 3" xfId="9620" xr:uid="{00000000-0005-0000-0000-000094250000}"/>
    <cellStyle name="Comma 5 5 5 4" xfId="9621" xr:uid="{00000000-0005-0000-0000-000095250000}"/>
    <cellStyle name="Comma 5 5 5_Dep_Judiciais-Contingências" xfId="9622" xr:uid="{00000000-0005-0000-0000-000096250000}"/>
    <cellStyle name="Comma 5 5 6" xfId="9623" xr:uid="{00000000-0005-0000-0000-000097250000}"/>
    <cellStyle name="Comma 5 5 6 2" xfId="9624" xr:uid="{00000000-0005-0000-0000-000098250000}"/>
    <cellStyle name="Comma 5 5 6_Dep_Judiciais-Contingências" xfId="9625" xr:uid="{00000000-0005-0000-0000-000099250000}"/>
    <cellStyle name="Comma 5 5 7" xfId="9626" xr:uid="{00000000-0005-0000-0000-00009A250000}"/>
    <cellStyle name="Comma 5 5 8" xfId="9627" xr:uid="{00000000-0005-0000-0000-00009B250000}"/>
    <cellStyle name="Comma 5 5_Dep_Judiciais-Contingências" xfId="9628" xr:uid="{00000000-0005-0000-0000-00009C250000}"/>
    <cellStyle name="Comma 5 6" xfId="9629" xr:uid="{00000000-0005-0000-0000-00009D250000}"/>
    <cellStyle name="Comma 5 7" xfId="9630" xr:uid="{00000000-0005-0000-0000-00009E250000}"/>
    <cellStyle name="Comma 5 8" xfId="9631" xr:uid="{00000000-0005-0000-0000-00009F250000}"/>
    <cellStyle name="Comma 5_13-Endividamento" xfId="9632" xr:uid="{00000000-0005-0000-0000-0000A0250000}"/>
    <cellStyle name="Comma 50" xfId="9633" xr:uid="{00000000-0005-0000-0000-0000A1250000}"/>
    <cellStyle name="Comma 51" xfId="9634" xr:uid="{00000000-0005-0000-0000-0000A2250000}"/>
    <cellStyle name="Comma 52" xfId="9635" xr:uid="{00000000-0005-0000-0000-0000A3250000}"/>
    <cellStyle name="Comma 52 2" xfId="9636" xr:uid="{00000000-0005-0000-0000-0000A4250000}"/>
    <cellStyle name="Comma 52_BP - Raízen Combustíveis" xfId="9637" xr:uid="{00000000-0005-0000-0000-0000A5250000}"/>
    <cellStyle name="Comma 53" xfId="9638" xr:uid="{00000000-0005-0000-0000-0000A6250000}"/>
    <cellStyle name="Comma 54" xfId="9639" xr:uid="{00000000-0005-0000-0000-0000A7250000}"/>
    <cellStyle name="Comma 55" xfId="9640" xr:uid="{00000000-0005-0000-0000-0000A8250000}"/>
    <cellStyle name="Comma 56" xfId="9641" xr:uid="{00000000-0005-0000-0000-0000A9250000}"/>
    <cellStyle name="Comma 57" xfId="9642" xr:uid="{00000000-0005-0000-0000-0000AA250000}"/>
    <cellStyle name="Comma 58" xfId="9643" xr:uid="{00000000-0005-0000-0000-0000AB250000}"/>
    <cellStyle name="Comma 59" xfId="9644" xr:uid="{00000000-0005-0000-0000-0000AC250000}"/>
    <cellStyle name="Comma 6" xfId="9645" xr:uid="{00000000-0005-0000-0000-0000AD250000}"/>
    <cellStyle name="Comma 6 2" xfId="9646" xr:uid="{00000000-0005-0000-0000-0000AE250000}"/>
    <cellStyle name="Comma 6 2 2" xfId="9647" xr:uid="{00000000-0005-0000-0000-0000AF250000}"/>
    <cellStyle name="Comma 6 2 2 2" xfId="9648" xr:uid="{00000000-0005-0000-0000-0000B0250000}"/>
    <cellStyle name="Comma 6 2 2 2 2" xfId="9649" xr:uid="{00000000-0005-0000-0000-0000B1250000}"/>
    <cellStyle name="Comma 6 2 2 2 2 2" xfId="9650" xr:uid="{00000000-0005-0000-0000-0000B2250000}"/>
    <cellStyle name="Comma 6 2 2 2 2 2 2" xfId="9651" xr:uid="{00000000-0005-0000-0000-0000B3250000}"/>
    <cellStyle name="Comma 6 2 2 2 2 2_Dep_Judiciais-Contingências" xfId="9652" xr:uid="{00000000-0005-0000-0000-0000B4250000}"/>
    <cellStyle name="Comma 6 2 2 2 2 3" xfId="9653" xr:uid="{00000000-0005-0000-0000-0000B5250000}"/>
    <cellStyle name="Comma 6 2 2 2 2 4" xfId="9654" xr:uid="{00000000-0005-0000-0000-0000B6250000}"/>
    <cellStyle name="Comma 6 2 2 2 2_Dep_Judiciais-Contingências" xfId="9655" xr:uid="{00000000-0005-0000-0000-0000B7250000}"/>
    <cellStyle name="Comma 6 2 2 2 3" xfId="9656" xr:uid="{00000000-0005-0000-0000-0000B8250000}"/>
    <cellStyle name="Comma 6 2 2 2 3 2" xfId="9657" xr:uid="{00000000-0005-0000-0000-0000B9250000}"/>
    <cellStyle name="Comma 6 2 2 2 3_Dep_Judiciais-Contingências" xfId="9658" xr:uid="{00000000-0005-0000-0000-0000BA250000}"/>
    <cellStyle name="Comma 6 2 2 2 4" xfId="9659" xr:uid="{00000000-0005-0000-0000-0000BB250000}"/>
    <cellStyle name="Comma 6 2 2 2 5" xfId="9660" xr:uid="{00000000-0005-0000-0000-0000BC250000}"/>
    <cellStyle name="Comma 6 2 2 2_Dep_Judiciais-Contingências" xfId="9661" xr:uid="{00000000-0005-0000-0000-0000BD250000}"/>
    <cellStyle name="Comma 6 2 2 3" xfId="9662" xr:uid="{00000000-0005-0000-0000-0000BE250000}"/>
    <cellStyle name="Comma 6 2 2 3 2" xfId="9663" xr:uid="{00000000-0005-0000-0000-0000BF250000}"/>
    <cellStyle name="Comma 6 2 2 3 2 2" xfId="9664" xr:uid="{00000000-0005-0000-0000-0000C0250000}"/>
    <cellStyle name="Comma 6 2 2 3 2 2 2" xfId="9665" xr:uid="{00000000-0005-0000-0000-0000C1250000}"/>
    <cellStyle name="Comma 6 2 2 3 2 2_Dep_Judiciais-Contingências" xfId="9666" xr:uid="{00000000-0005-0000-0000-0000C2250000}"/>
    <cellStyle name="Comma 6 2 2 3 2 3" xfId="9667" xr:uid="{00000000-0005-0000-0000-0000C3250000}"/>
    <cellStyle name="Comma 6 2 2 3 2 4" xfId="9668" xr:uid="{00000000-0005-0000-0000-0000C4250000}"/>
    <cellStyle name="Comma 6 2 2 3 2_Dep_Judiciais-Contingências" xfId="9669" xr:uid="{00000000-0005-0000-0000-0000C5250000}"/>
    <cellStyle name="Comma 6 2 2 3 3" xfId="9670" xr:uid="{00000000-0005-0000-0000-0000C6250000}"/>
    <cellStyle name="Comma 6 2 2 3 3 2" xfId="9671" xr:uid="{00000000-0005-0000-0000-0000C7250000}"/>
    <cellStyle name="Comma 6 2 2 3 3_Dep_Judiciais-Contingências" xfId="9672" xr:uid="{00000000-0005-0000-0000-0000C8250000}"/>
    <cellStyle name="Comma 6 2 2 3 4" xfId="9673" xr:uid="{00000000-0005-0000-0000-0000C9250000}"/>
    <cellStyle name="Comma 6 2 2 3 5" xfId="9674" xr:uid="{00000000-0005-0000-0000-0000CA250000}"/>
    <cellStyle name="Comma 6 2 2 3_Dep_Judiciais-Contingências" xfId="9675" xr:uid="{00000000-0005-0000-0000-0000CB250000}"/>
    <cellStyle name="Comma 6 2 2 4" xfId="9676" xr:uid="{00000000-0005-0000-0000-0000CC250000}"/>
    <cellStyle name="Comma 6 2 2 4 2" xfId="9677" xr:uid="{00000000-0005-0000-0000-0000CD250000}"/>
    <cellStyle name="Comma 6 2 2 4 2 2" xfId="9678" xr:uid="{00000000-0005-0000-0000-0000CE250000}"/>
    <cellStyle name="Comma 6 2 2 4 2_Dep_Judiciais-Contingências" xfId="9679" xr:uid="{00000000-0005-0000-0000-0000CF250000}"/>
    <cellStyle name="Comma 6 2 2 4 3" xfId="9680" xr:uid="{00000000-0005-0000-0000-0000D0250000}"/>
    <cellStyle name="Comma 6 2 2 4 4" xfId="9681" xr:uid="{00000000-0005-0000-0000-0000D1250000}"/>
    <cellStyle name="Comma 6 2 2 4_Dep_Judiciais-Contingências" xfId="9682" xr:uid="{00000000-0005-0000-0000-0000D2250000}"/>
    <cellStyle name="Comma 6 2 2 5" xfId="9683" xr:uid="{00000000-0005-0000-0000-0000D3250000}"/>
    <cellStyle name="Comma 6 2 2 5 2" xfId="9684" xr:uid="{00000000-0005-0000-0000-0000D4250000}"/>
    <cellStyle name="Comma 6 2 2 5_Dep_Judiciais-Contingências" xfId="9685" xr:uid="{00000000-0005-0000-0000-0000D5250000}"/>
    <cellStyle name="Comma 6 2 2 6" xfId="9686" xr:uid="{00000000-0005-0000-0000-0000D6250000}"/>
    <cellStyle name="Comma 6 2 2 7" xfId="9687" xr:uid="{00000000-0005-0000-0000-0000D7250000}"/>
    <cellStyle name="Comma 6 2 2_Dep_Judiciais-Contingências" xfId="9688" xr:uid="{00000000-0005-0000-0000-0000D8250000}"/>
    <cellStyle name="Comma 6 2 3" xfId="9689" xr:uid="{00000000-0005-0000-0000-0000D9250000}"/>
    <cellStyle name="Comma 6 2 3 2" xfId="9690" xr:uid="{00000000-0005-0000-0000-0000DA250000}"/>
    <cellStyle name="Comma 6 2 3_Dep_Judiciais-Contingências" xfId="9691" xr:uid="{00000000-0005-0000-0000-0000DB250000}"/>
    <cellStyle name="Comma 6 2 4" xfId="9692" xr:uid="{00000000-0005-0000-0000-0000DC250000}"/>
    <cellStyle name="Comma 6 2_BP - Raízen Combustíveis" xfId="9693" xr:uid="{00000000-0005-0000-0000-0000DD250000}"/>
    <cellStyle name="Comma 6 3" xfId="9694" xr:uid="{00000000-0005-0000-0000-0000DE250000}"/>
    <cellStyle name="Comma 6 4" xfId="9695" xr:uid="{00000000-0005-0000-0000-0000DF250000}"/>
    <cellStyle name="Comma 6_13-Endividamento" xfId="9696" xr:uid="{00000000-0005-0000-0000-0000E0250000}"/>
    <cellStyle name="Comma 60" xfId="9697" xr:uid="{00000000-0005-0000-0000-0000E1250000}"/>
    <cellStyle name="Comma 61" xfId="9698" xr:uid="{00000000-0005-0000-0000-0000E2250000}"/>
    <cellStyle name="Comma 62" xfId="9699" xr:uid="{00000000-0005-0000-0000-0000E3250000}"/>
    <cellStyle name="Comma 63" xfId="9700" xr:uid="{00000000-0005-0000-0000-0000E4250000}"/>
    <cellStyle name="Comma 64" xfId="9701" xr:uid="{00000000-0005-0000-0000-0000E5250000}"/>
    <cellStyle name="Comma 65" xfId="9702" xr:uid="{00000000-0005-0000-0000-0000E6250000}"/>
    <cellStyle name="Comma 66" xfId="9703" xr:uid="{00000000-0005-0000-0000-0000E7250000}"/>
    <cellStyle name="Comma 67" xfId="9704" xr:uid="{00000000-0005-0000-0000-0000E8250000}"/>
    <cellStyle name="Comma 68" xfId="9705" xr:uid="{00000000-0005-0000-0000-0000E9250000}"/>
    <cellStyle name="Comma 69" xfId="9706" xr:uid="{00000000-0005-0000-0000-0000EA250000}"/>
    <cellStyle name="Comma 7" xfId="9707" xr:uid="{00000000-0005-0000-0000-0000EB250000}"/>
    <cellStyle name="Comma 7 2" xfId="9708" xr:uid="{00000000-0005-0000-0000-0000EC250000}"/>
    <cellStyle name="Comma 7 2 2" xfId="9709" xr:uid="{00000000-0005-0000-0000-0000ED250000}"/>
    <cellStyle name="Comma 7 2 2 2" xfId="9710" xr:uid="{00000000-0005-0000-0000-0000EE250000}"/>
    <cellStyle name="Comma 7 2 2 2 2" xfId="9711" xr:uid="{00000000-0005-0000-0000-0000EF250000}"/>
    <cellStyle name="Comma 7 2 2 2 2 2" xfId="9712" xr:uid="{00000000-0005-0000-0000-0000F0250000}"/>
    <cellStyle name="Comma 7 2 2 2 2_Dep_Judiciais-Contingências" xfId="9713" xr:uid="{00000000-0005-0000-0000-0000F1250000}"/>
    <cellStyle name="Comma 7 2 2 2 3" xfId="9714" xr:uid="{00000000-0005-0000-0000-0000F2250000}"/>
    <cellStyle name="Comma 7 2 2 2 4" xfId="9715" xr:uid="{00000000-0005-0000-0000-0000F3250000}"/>
    <cellStyle name="Comma 7 2 2 2_Dep_Judiciais-Contingências" xfId="9716" xr:uid="{00000000-0005-0000-0000-0000F4250000}"/>
    <cellStyle name="Comma 7 2 2 3" xfId="9717" xr:uid="{00000000-0005-0000-0000-0000F5250000}"/>
    <cellStyle name="Comma 7 2 2 3 2" xfId="9718" xr:uid="{00000000-0005-0000-0000-0000F6250000}"/>
    <cellStyle name="Comma 7 2 2 3_Dep_Judiciais-Contingências" xfId="9719" xr:uid="{00000000-0005-0000-0000-0000F7250000}"/>
    <cellStyle name="Comma 7 2 2 4" xfId="9720" xr:uid="{00000000-0005-0000-0000-0000F8250000}"/>
    <cellStyle name="Comma 7 2 2 5" xfId="9721" xr:uid="{00000000-0005-0000-0000-0000F9250000}"/>
    <cellStyle name="Comma 7 2 2_Dep_Judiciais-Contingências" xfId="9722" xr:uid="{00000000-0005-0000-0000-0000FA250000}"/>
    <cellStyle name="Comma 7 2 3" xfId="9723" xr:uid="{00000000-0005-0000-0000-0000FB250000}"/>
    <cellStyle name="Comma 7 2 3 2" xfId="9724" xr:uid="{00000000-0005-0000-0000-0000FC250000}"/>
    <cellStyle name="Comma 7 2 3 2 2" xfId="9725" xr:uid="{00000000-0005-0000-0000-0000FD250000}"/>
    <cellStyle name="Comma 7 2 3 2 2 2" xfId="9726" xr:uid="{00000000-0005-0000-0000-0000FE250000}"/>
    <cellStyle name="Comma 7 2 3 2 2_Dep_Judiciais-Contingências" xfId="9727" xr:uid="{00000000-0005-0000-0000-0000FF250000}"/>
    <cellStyle name="Comma 7 2 3 2 3" xfId="9728" xr:uid="{00000000-0005-0000-0000-000000260000}"/>
    <cellStyle name="Comma 7 2 3 2 4" xfId="9729" xr:uid="{00000000-0005-0000-0000-000001260000}"/>
    <cellStyle name="Comma 7 2 3 2_Dep_Judiciais-Contingências" xfId="9730" xr:uid="{00000000-0005-0000-0000-000002260000}"/>
    <cellStyle name="Comma 7 2 3 3" xfId="9731" xr:uid="{00000000-0005-0000-0000-000003260000}"/>
    <cellStyle name="Comma 7 2 3 3 2" xfId="9732" xr:uid="{00000000-0005-0000-0000-000004260000}"/>
    <cellStyle name="Comma 7 2 3 3_Dep_Judiciais-Contingências" xfId="9733" xr:uid="{00000000-0005-0000-0000-000005260000}"/>
    <cellStyle name="Comma 7 2 3 4" xfId="9734" xr:uid="{00000000-0005-0000-0000-000006260000}"/>
    <cellStyle name="Comma 7 2 3 5" xfId="9735" xr:uid="{00000000-0005-0000-0000-000007260000}"/>
    <cellStyle name="Comma 7 2 3_Dep_Judiciais-Contingências" xfId="9736" xr:uid="{00000000-0005-0000-0000-000008260000}"/>
    <cellStyle name="Comma 7 2 4" xfId="9737" xr:uid="{00000000-0005-0000-0000-000009260000}"/>
    <cellStyle name="Comma 7 2 4 2" xfId="9738" xr:uid="{00000000-0005-0000-0000-00000A260000}"/>
    <cellStyle name="Comma 7 2 4 2 2" xfId="9739" xr:uid="{00000000-0005-0000-0000-00000B260000}"/>
    <cellStyle name="Comma 7 2 4 2_Dep_Judiciais-Contingências" xfId="9740" xr:uid="{00000000-0005-0000-0000-00000C260000}"/>
    <cellStyle name="Comma 7 2 4 3" xfId="9741" xr:uid="{00000000-0005-0000-0000-00000D260000}"/>
    <cellStyle name="Comma 7 2 4 4" xfId="9742" xr:uid="{00000000-0005-0000-0000-00000E260000}"/>
    <cellStyle name="Comma 7 2 4_Dep_Judiciais-Contingências" xfId="9743" xr:uid="{00000000-0005-0000-0000-00000F260000}"/>
    <cellStyle name="Comma 7 2 5" xfId="9744" xr:uid="{00000000-0005-0000-0000-000010260000}"/>
    <cellStyle name="Comma 7 2 5 2" xfId="9745" xr:uid="{00000000-0005-0000-0000-000011260000}"/>
    <cellStyle name="Comma 7 2 5_Dep_Judiciais-Contingências" xfId="9746" xr:uid="{00000000-0005-0000-0000-000012260000}"/>
    <cellStyle name="Comma 7 2 6" xfId="9747" xr:uid="{00000000-0005-0000-0000-000013260000}"/>
    <cellStyle name="Comma 7 2 7" xfId="9748" xr:uid="{00000000-0005-0000-0000-000014260000}"/>
    <cellStyle name="Comma 7 2 8" xfId="9749" xr:uid="{00000000-0005-0000-0000-000015260000}"/>
    <cellStyle name="Comma 7 2_BP - Raízen Combustíveis" xfId="9750" xr:uid="{00000000-0005-0000-0000-000016260000}"/>
    <cellStyle name="Comma 7 3" xfId="9751" xr:uid="{00000000-0005-0000-0000-000017260000}"/>
    <cellStyle name="Comma 7 4" xfId="9752" xr:uid="{00000000-0005-0000-0000-000018260000}"/>
    <cellStyle name="Comma 7_13-Endividamento" xfId="9753" xr:uid="{00000000-0005-0000-0000-000019260000}"/>
    <cellStyle name="Comma 70" xfId="9754" xr:uid="{00000000-0005-0000-0000-00001A260000}"/>
    <cellStyle name="Comma 71" xfId="9755" xr:uid="{00000000-0005-0000-0000-00001B260000}"/>
    <cellStyle name="Comma 72" xfId="9756" xr:uid="{00000000-0005-0000-0000-00001C260000}"/>
    <cellStyle name="Comma 73" xfId="9757" xr:uid="{00000000-0005-0000-0000-00001D260000}"/>
    <cellStyle name="Comma 74" xfId="9758" xr:uid="{00000000-0005-0000-0000-00001E260000}"/>
    <cellStyle name="Comma 75" xfId="9759" xr:uid="{00000000-0005-0000-0000-00001F260000}"/>
    <cellStyle name="Comma 76" xfId="9760" xr:uid="{00000000-0005-0000-0000-000020260000}"/>
    <cellStyle name="Comma 77" xfId="9761" xr:uid="{00000000-0005-0000-0000-000021260000}"/>
    <cellStyle name="Comma 78" xfId="9762" xr:uid="{00000000-0005-0000-0000-000022260000}"/>
    <cellStyle name="Comma 79" xfId="9763" xr:uid="{00000000-0005-0000-0000-000023260000}"/>
    <cellStyle name="Comma 8" xfId="9764" xr:uid="{00000000-0005-0000-0000-000024260000}"/>
    <cellStyle name="Comma 8 2" xfId="9765" xr:uid="{00000000-0005-0000-0000-000025260000}"/>
    <cellStyle name="Comma 8 2 2" xfId="9766" xr:uid="{00000000-0005-0000-0000-000026260000}"/>
    <cellStyle name="Comma 8 2 2 2" xfId="9767" xr:uid="{00000000-0005-0000-0000-000027260000}"/>
    <cellStyle name="Comma 8 2 2 2 2" xfId="9768" xr:uid="{00000000-0005-0000-0000-000028260000}"/>
    <cellStyle name="Comma 8 2 2 2 2 2" xfId="9769" xr:uid="{00000000-0005-0000-0000-000029260000}"/>
    <cellStyle name="Comma 8 2 2 2 2 2 2" xfId="9770" xr:uid="{00000000-0005-0000-0000-00002A260000}"/>
    <cellStyle name="Comma 8 2 2 2 2 2 2 2" xfId="9771" xr:uid="{00000000-0005-0000-0000-00002B260000}"/>
    <cellStyle name="Comma 8 2 2 2 2 2 2 2 2" xfId="9772" xr:uid="{00000000-0005-0000-0000-00002C260000}"/>
    <cellStyle name="Comma 8 2 2 2 2 2 2 2_Dep_Judiciais-Contingências" xfId="9773" xr:uid="{00000000-0005-0000-0000-00002D260000}"/>
    <cellStyle name="Comma 8 2 2 2 2 2 2 3" xfId="9774" xr:uid="{00000000-0005-0000-0000-00002E260000}"/>
    <cellStyle name="Comma 8 2 2 2 2 2 2 4" xfId="9775" xr:uid="{00000000-0005-0000-0000-00002F260000}"/>
    <cellStyle name="Comma 8 2 2 2 2 2 2_Dep_Judiciais-Contingências" xfId="9776" xr:uid="{00000000-0005-0000-0000-000030260000}"/>
    <cellStyle name="Comma 8 2 2 2 2 2 3" xfId="9777" xr:uid="{00000000-0005-0000-0000-000031260000}"/>
    <cellStyle name="Comma 8 2 2 2 2 2 3 2" xfId="9778" xr:uid="{00000000-0005-0000-0000-000032260000}"/>
    <cellStyle name="Comma 8 2 2 2 2 2 3_Dep_Judiciais-Contingências" xfId="9779" xr:uid="{00000000-0005-0000-0000-000033260000}"/>
    <cellStyle name="Comma 8 2 2 2 2 2 4" xfId="9780" xr:uid="{00000000-0005-0000-0000-000034260000}"/>
    <cellStyle name="Comma 8 2 2 2 2 2 5" xfId="9781" xr:uid="{00000000-0005-0000-0000-000035260000}"/>
    <cellStyle name="Comma 8 2 2 2 2 2_Dep_Judiciais-Contingências" xfId="9782" xr:uid="{00000000-0005-0000-0000-000036260000}"/>
    <cellStyle name="Comma 8 2 2 2 2 3" xfId="9783" xr:uid="{00000000-0005-0000-0000-000037260000}"/>
    <cellStyle name="Comma 8 2 2 2 2 3 2" xfId="9784" xr:uid="{00000000-0005-0000-0000-000038260000}"/>
    <cellStyle name="Comma 8 2 2 2 2 3 2 2" xfId="9785" xr:uid="{00000000-0005-0000-0000-000039260000}"/>
    <cellStyle name="Comma 8 2 2 2 2 3 2 2 2" xfId="9786" xr:uid="{00000000-0005-0000-0000-00003A260000}"/>
    <cellStyle name="Comma 8 2 2 2 2 3 2 2_Dep_Judiciais-Contingências" xfId="9787" xr:uid="{00000000-0005-0000-0000-00003B260000}"/>
    <cellStyle name="Comma 8 2 2 2 2 3 2 3" xfId="9788" xr:uid="{00000000-0005-0000-0000-00003C260000}"/>
    <cellStyle name="Comma 8 2 2 2 2 3 2 4" xfId="9789" xr:uid="{00000000-0005-0000-0000-00003D260000}"/>
    <cellStyle name="Comma 8 2 2 2 2 3 2_Dep_Judiciais-Contingências" xfId="9790" xr:uid="{00000000-0005-0000-0000-00003E260000}"/>
    <cellStyle name="Comma 8 2 2 2 2 3 3" xfId="9791" xr:uid="{00000000-0005-0000-0000-00003F260000}"/>
    <cellStyle name="Comma 8 2 2 2 2 3 3 2" xfId="9792" xr:uid="{00000000-0005-0000-0000-000040260000}"/>
    <cellStyle name="Comma 8 2 2 2 2 3 3_Dep_Judiciais-Contingências" xfId="9793" xr:uid="{00000000-0005-0000-0000-000041260000}"/>
    <cellStyle name="Comma 8 2 2 2 2 3 4" xfId="9794" xr:uid="{00000000-0005-0000-0000-000042260000}"/>
    <cellStyle name="Comma 8 2 2 2 2 3 5" xfId="9795" xr:uid="{00000000-0005-0000-0000-000043260000}"/>
    <cellStyle name="Comma 8 2 2 2 2 3_Dep_Judiciais-Contingências" xfId="9796" xr:uid="{00000000-0005-0000-0000-000044260000}"/>
    <cellStyle name="Comma 8 2 2 2 2 4" xfId="9797" xr:uid="{00000000-0005-0000-0000-000045260000}"/>
    <cellStyle name="Comma 8 2 2 2 2 4 2" xfId="9798" xr:uid="{00000000-0005-0000-0000-000046260000}"/>
    <cellStyle name="Comma 8 2 2 2 2 4 2 2" xfId="9799" xr:uid="{00000000-0005-0000-0000-000047260000}"/>
    <cellStyle name="Comma 8 2 2 2 2 4 2_Dep_Judiciais-Contingências" xfId="9800" xr:uid="{00000000-0005-0000-0000-000048260000}"/>
    <cellStyle name="Comma 8 2 2 2 2 4 3" xfId="9801" xr:uid="{00000000-0005-0000-0000-000049260000}"/>
    <cellStyle name="Comma 8 2 2 2 2 4 4" xfId="9802" xr:uid="{00000000-0005-0000-0000-00004A260000}"/>
    <cellStyle name="Comma 8 2 2 2 2 4_Dep_Judiciais-Contingências" xfId="9803" xr:uid="{00000000-0005-0000-0000-00004B260000}"/>
    <cellStyle name="Comma 8 2 2 2 2 5" xfId="9804" xr:uid="{00000000-0005-0000-0000-00004C260000}"/>
    <cellStyle name="Comma 8 2 2 2 2 5 2" xfId="9805" xr:uid="{00000000-0005-0000-0000-00004D260000}"/>
    <cellStyle name="Comma 8 2 2 2 2 5_Dep_Judiciais-Contingências" xfId="9806" xr:uid="{00000000-0005-0000-0000-00004E260000}"/>
    <cellStyle name="Comma 8 2 2 2 2 6" xfId="9807" xr:uid="{00000000-0005-0000-0000-00004F260000}"/>
    <cellStyle name="Comma 8 2 2 2 2 7" xfId="9808" xr:uid="{00000000-0005-0000-0000-000050260000}"/>
    <cellStyle name="Comma 8 2 2 2 2_Dep_Judiciais-Contingências" xfId="9809" xr:uid="{00000000-0005-0000-0000-000051260000}"/>
    <cellStyle name="Comma 8 2 2 2 3" xfId="9810" xr:uid="{00000000-0005-0000-0000-000052260000}"/>
    <cellStyle name="Comma 8 2 2 2 3 2" xfId="9811" xr:uid="{00000000-0005-0000-0000-000053260000}"/>
    <cellStyle name="Comma 8 2 2 2 3 2 2" xfId="9812" xr:uid="{00000000-0005-0000-0000-000054260000}"/>
    <cellStyle name="Comma 8 2 2 2 3 2 2 2" xfId="9813" xr:uid="{00000000-0005-0000-0000-000055260000}"/>
    <cellStyle name="Comma 8 2 2 2 3 2 2_Dep_Judiciais-Contingências" xfId="9814" xr:uid="{00000000-0005-0000-0000-000056260000}"/>
    <cellStyle name="Comma 8 2 2 2 3 2 3" xfId="9815" xr:uid="{00000000-0005-0000-0000-000057260000}"/>
    <cellStyle name="Comma 8 2 2 2 3 2 4" xfId="9816" xr:uid="{00000000-0005-0000-0000-000058260000}"/>
    <cellStyle name="Comma 8 2 2 2 3 2_Dep_Judiciais-Contingências" xfId="9817" xr:uid="{00000000-0005-0000-0000-000059260000}"/>
    <cellStyle name="Comma 8 2 2 2 3 3" xfId="9818" xr:uid="{00000000-0005-0000-0000-00005A260000}"/>
    <cellStyle name="Comma 8 2 2 2 3 3 2" xfId="9819" xr:uid="{00000000-0005-0000-0000-00005B260000}"/>
    <cellStyle name="Comma 8 2 2 2 3 3_Dep_Judiciais-Contingências" xfId="9820" xr:uid="{00000000-0005-0000-0000-00005C260000}"/>
    <cellStyle name="Comma 8 2 2 2 3 4" xfId="9821" xr:uid="{00000000-0005-0000-0000-00005D260000}"/>
    <cellStyle name="Comma 8 2 2 2 3 5" xfId="9822" xr:uid="{00000000-0005-0000-0000-00005E260000}"/>
    <cellStyle name="Comma 8 2 2 2 3_Dep_Judiciais-Contingências" xfId="9823" xr:uid="{00000000-0005-0000-0000-00005F260000}"/>
    <cellStyle name="Comma 8 2 2 2 4" xfId="9824" xr:uid="{00000000-0005-0000-0000-000060260000}"/>
    <cellStyle name="Comma 8 2 2 2 4 2" xfId="9825" xr:uid="{00000000-0005-0000-0000-000061260000}"/>
    <cellStyle name="Comma 8 2 2 2 4 2 2" xfId="9826" xr:uid="{00000000-0005-0000-0000-000062260000}"/>
    <cellStyle name="Comma 8 2 2 2 4 2 2 2" xfId="9827" xr:uid="{00000000-0005-0000-0000-000063260000}"/>
    <cellStyle name="Comma 8 2 2 2 4 2 2_Dep_Judiciais-Contingências" xfId="9828" xr:uid="{00000000-0005-0000-0000-000064260000}"/>
    <cellStyle name="Comma 8 2 2 2 4 2 3" xfId="9829" xr:uid="{00000000-0005-0000-0000-000065260000}"/>
    <cellStyle name="Comma 8 2 2 2 4 2 4" xfId="9830" xr:uid="{00000000-0005-0000-0000-000066260000}"/>
    <cellStyle name="Comma 8 2 2 2 4 2_Dep_Judiciais-Contingências" xfId="9831" xr:uid="{00000000-0005-0000-0000-000067260000}"/>
    <cellStyle name="Comma 8 2 2 2 4 3" xfId="9832" xr:uid="{00000000-0005-0000-0000-000068260000}"/>
    <cellStyle name="Comma 8 2 2 2 4 3 2" xfId="9833" xr:uid="{00000000-0005-0000-0000-000069260000}"/>
    <cellStyle name="Comma 8 2 2 2 4 3_Dep_Judiciais-Contingências" xfId="9834" xr:uid="{00000000-0005-0000-0000-00006A260000}"/>
    <cellStyle name="Comma 8 2 2 2 4 4" xfId="9835" xr:uid="{00000000-0005-0000-0000-00006B260000}"/>
    <cellStyle name="Comma 8 2 2 2 4 5" xfId="9836" xr:uid="{00000000-0005-0000-0000-00006C260000}"/>
    <cellStyle name="Comma 8 2 2 2 4_Dep_Judiciais-Contingências" xfId="9837" xr:uid="{00000000-0005-0000-0000-00006D260000}"/>
    <cellStyle name="Comma 8 2 2 2 5" xfId="9838" xr:uid="{00000000-0005-0000-0000-00006E260000}"/>
    <cellStyle name="Comma 8 2 2 2 5 2" xfId="9839" xr:uid="{00000000-0005-0000-0000-00006F260000}"/>
    <cellStyle name="Comma 8 2 2 2 5 2 2" xfId="9840" xr:uid="{00000000-0005-0000-0000-000070260000}"/>
    <cellStyle name="Comma 8 2 2 2 5 2_Dep_Judiciais-Contingências" xfId="9841" xr:uid="{00000000-0005-0000-0000-000071260000}"/>
    <cellStyle name="Comma 8 2 2 2 5 3" xfId="9842" xr:uid="{00000000-0005-0000-0000-000072260000}"/>
    <cellStyle name="Comma 8 2 2 2 5 4" xfId="9843" xr:uid="{00000000-0005-0000-0000-000073260000}"/>
    <cellStyle name="Comma 8 2 2 2 5_Dep_Judiciais-Contingências" xfId="9844" xr:uid="{00000000-0005-0000-0000-000074260000}"/>
    <cellStyle name="Comma 8 2 2 2 6" xfId="9845" xr:uid="{00000000-0005-0000-0000-000075260000}"/>
    <cellStyle name="Comma 8 2 2 2 6 2" xfId="9846" xr:uid="{00000000-0005-0000-0000-000076260000}"/>
    <cellStyle name="Comma 8 2 2 2 6_Dep_Judiciais-Contingências" xfId="9847" xr:uid="{00000000-0005-0000-0000-000077260000}"/>
    <cellStyle name="Comma 8 2 2 2 7" xfId="9848" xr:uid="{00000000-0005-0000-0000-000078260000}"/>
    <cellStyle name="Comma 8 2 2 2 8" xfId="9849" xr:uid="{00000000-0005-0000-0000-000079260000}"/>
    <cellStyle name="Comma 8 2 2 2_Dep_Judiciais-Contingências" xfId="9850" xr:uid="{00000000-0005-0000-0000-00007A260000}"/>
    <cellStyle name="Comma 8 2 2 3" xfId="9851" xr:uid="{00000000-0005-0000-0000-00007B260000}"/>
    <cellStyle name="Comma 8 2 2 3 2" xfId="9852" xr:uid="{00000000-0005-0000-0000-00007C260000}"/>
    <cellStyle name="Comma 8 2 2 3 2 2" xfId="9853" xr:uid="{00000000-0005-0000-0000-00007D260000}"/>
    <cellStyle name="Comma 8 2 2 3 2 2 2" xfId="9854" xr:uid="{00000000-0005-0000-0000-00007E260000}"/>
    <cellStyle name="Comma 8 2 2 3 2 2 2 2" xfId="9855" xr:uid="{00000000-0005-0000-0000-00007F260000}"/>
    <cellStyle name="Comma 8 2 2 3 2 2 2_Dep_Judiciais-Contingências" xfId="9856" xr:uid="{00000000-0005-0000-0000-000080260000}"/>
    <cellStyle name="Comma 8 2 2 3 2 2 3" xfId="9857" xr:uid="{00000000-0005-0000-0000-000081260000}"/>
    <cellStyle name="Comma 8 2 2 3 2 2 4" xfId="9858" xr:uid="{00000000-0005-0000-0000-000082260000}"/>
    <cellStyle name="Comma 8 2 2 3 2 2_Dep_Judiciais-Contingências" xfId="9859" xr:uid="{00000000-0005-0000-0000-000083260000}"/>
    <cellStyle name="Comma 8 2 2 3 2 3" xfId="9860" xr:uid="{00000000-0005-0000-0000-000084260000}"/>
    <cellStyle name="Comma 8 2 2 3 2 3 2" xfId="9861" xr:uid="{00000000-0005-0000-0000-000085260000}"/>
    <cellStyle name="Comma 8 2 2 3 2 3_Dep_Judiciais-Contingências" xfId="9862" xr:uid="{00000000-0005-0000-0000-000086260000}"/>
    <cellStyle name="Comma 8 2 2 3 2 4" xfId="9863" xr:uid="{00000000-0005-0000-0000-000087260000}"/>
    <cellStyle name="Comma 8 2 2 3 2 5" xfId="9864" xr:uid="{00000000-0005-0000-0000-000088260000}"/>
    <cellStyle name="Comma 8 2 2 3 2_Dep_Judiciais-Contingências" xfId="9865" xr:uid="{00000000-0005-0000-0000-000089260000}"/>
    <cellStyle name="Comma 8 2 2 3 3" xfId="9866" xr:uid="{00000000-0005-0000-0000-00008A260000}"/>
    <cellStyle name="Comma 8 2 2 3 3 2" xfId="9867" xr:uid="{00000000-0005-0000-0000-00008B260000}"/>
    <cellStyle name="Comma 8 2 2 3 3 2 2" xfId="9868" xr:uid="{00000000-0005-0000-0000-00008C260000}"/>
    <cellStyle name="Comma 8 2 2 3 3 2 2 2" xfId="9869" xr:uid="{00000000-0005-0000-0000-00008D260000}"/>
    <cellStyle name="Comma 8 2 2 3 3 2 2_Dep_Judiciais-Contingências" xfId="9870" xr:uid="{00000000-0005-0000-0000-00008E260000}"/>
    <cellStyle name="Comma 8 2 2 3 3 2 3" xfId="9871" xr:uid="{00000000-0005-0000-0000-00008F260000}"/>
    <cellStyle name="Comma 8 2 2 3 3 2 4" xfId="9872" xr:uid="{00000000-0005-0000-0000-000090260000}"/>
    <cellStyle name="Comma 8 2 2 3 3 2_Dep_Judiciais-Contingências" xfId="9873" xr:uid="{00000000-0005-0000-0000-000091260000}"/>
    <cellStyle name="Comma 8 2 2 3 3 3" xfId="9874" xr:uid="{00000000-0005-0000-0000-000092260000}"/>
    <cellStyle name="Comma 8 2 2 3 3 3 2" xfId="9875" xr:uid="{00000000-0005-0000-0000-000093260000}"/>
    <cellStyle name="Comma 8 2 2 3 3 3_Dep_Judiciais-Contingências" xfId="9876" xr:uid="{00000000-0005-0000-0000-000094260000}"/>
    <cellStyle name="Comma 8 2 2 3 3 4" xfId="9877" xr:uid="{00000000-0005-0000-0000-000095260000}"/>
    <cellStyle name="Comma 8 2 2 3 3 5" xfId="9878" xr:uid="{00000000-0005-0000-0000-000096260000}"/>
    <cellStyle name="Comma 8 2 2 3 3_Dep_Judiciais-Contingências" xfId="9879" xr:uid="{00000000-0005-0000-0000-000097260000}"/>
    <cellStyle name="Comma 8 2 2 3 4" xfId="9880" xr:uid="{00000000-0005-0000-0000-000098260000}"/>
    <cellStyle name="Comma 8 2 2 3 4 2" xfId="9881" xr:uid="{00000000-0005-0000-0000-000099260000}"/>
    <cellStyle name="Comma 8 2 2 3 4 2 2" xfId="9882" xr:uid="{00000000-0005-0000-0000-00009A260000}"/>
    <cellStyle name="Comma 8 2 2 3 4 2_Dep_Judiciais-Contingências" xfId="9883" xr:uid="{00000000-0005-0000-0000-00009B260000}"/>
    <cellStyle name="Comma 8 2 2 3 4 3" xfId="9884" xr:uid="{00000000-0005-0000-0000-00009C260000}"/>
    <cellStyle name="Comma 8 2 2 3 4 4" xfId="9885" xr:uid="{00000000-0005-0000-0000-00009D260000}"/>
    <cellStyle name="Comma 8 2 2 3 4_Dep_Judiciais-Contingências" xfId="9886" xr:uid="{00000000-0005-0000-0000-00009E260000}"/>
    <cellStyle name="Comma 8 2 2 3 5" xfId="9887" xr:uid="{00000000-0005-0000-0000-00009F260000}"/>
    <cellStyle name="Comma 8 2 2 3 5 2" xfId="9888" xr:uid="{00000000-0005-0000-0000-0000A0260000}"/>
    <cellStyle name="Comma 8 2 2 3 5_Dep_Judiciais-Contingências" xfId="9889" xr:uid="{00000000-0005-0000-0000-0000A1260000}"/>
    <cellStyle name="Comma 8 2 2 3 6" xfId="9890" xr:uid="{00000000-0005-0000-0000-0000A2260000}"/>
    <cellStyle name="Comma 8 2 2 3 7" xfId="9891" xr:uid="{00000000-0005-0000-0000-0000A3260000}"/>
    <cellStyle name="Comma 8 2 2 3_Dep_Judiciais-Contingências" xfId="9892" xr:uid="{00000000-0005-0000-0000-0000A4260000}"/>
    <cellStyle name="Comma 8 2 2 4" xfId="9893" xr:uid="{00000000-0005-0000-0000-0000A5260000}"/>
    <cellStyle name="Comma 8 2 2 4 2" xfId="9894" xr:uid="{00000000-0005-0000-0000-0000A6260000}"/>
    <cellStyle name="Comma 8 2 2 4 2 2" xfId="9895" xr:uid="{00000000-0005-0000-0000-0000A7260000}"/>
    <cellStyle name="Comma 8 2 2 4 2 2 2" xfId="9896" xr:uid="{00000000-0005-0000-0000-0000A8260000}"/>
    <cellStyle name="Comma 8 2 2 4 2 2_Dep_Judiciais-Contingências" xfId="9897" xr:uid="{00000000-0005-0000-0000-0000A9260000}"/>
    <cellStyle name="Comma 8 2 2 4 2 3" xfId="9898" xr:uid="{00000000-0005-0000-0000-0000AA260000}"/>
    <cellStyle name="Comma 8 2 2 4 2 4" xfId="9899" xr:uid="{00000000-0005-0000-0000-0000AB260000}"/>
    <cellStyle name="Comma 8 2 2 4 2_Dep_Judiciais-Contingências" xfId="9900" xr:uid="{00000000-0005-0000-0000-0000AC260000}"/>
    <cellStyle name="Comma 8 2 2 4 3" xfId="9901" xr:uid="{00000000-0005-0000-0000-0000AD260000}"/>
    <cellStyle name="Comma 8 2 2 4 3 2" xfId="9902" xr:uid="{00000000-0005-0000-0000-0000AE260000}"/>
    <cellStyle name="Comma 8 2 2 4 3_Dep_Judiciais-Contingências" xfId="9903" xr:uid="{00000000-0005-0000-0000-0000AF260000}"/>
    <cellStyle name="Comma 8 2 2 4 4" xfId="9904" xr:uid="{00000000-0005-0000-0000-0000B0260000}"/>
    <cellStyle name="Comma 8 2 2 4 5" xfId="9905" xr:uid="{00000000-0005-0000-0000-0000B1260000}"/>
    <cellStyle name="Comma 8 2 2 4_Dep_Judiciais-Contingências" xfId="9906" xr:uid="{00000000-0005-0000-0000-0000B2260000}"/>
    <cellStyle name="Comma 8 2 2 5" xfId="9907" xr:uid="{00000000-0005-0000-0000-0000B3260000}"/>
    <cellStyle name="Comma 8 2 2 5 2" xfId="9908" xr:uid="{00000000-0005-0000-0000-0000B4260000}"/>
    <cellStyle name="Comma 8 2 2 5 2 2" xfId="9909" xr:uid="{00000000-0005-0000-0000-0000B5260000}"/>
    <cellStyle name="Comma 8 2 2 5 2 2 2" xfId="9910" xr:uid="{00000000-0005-0000-0000-0000B6260000}"/>
    <cellStyle name="Comma 8 2 2 5 2 2_Dep_Judiciais-Contingências" xfId="9911" xr:uid="{00000000-0005-0000-0000-0000B7260000}"/>
    <cellStyle name="Comma 8 2 2 5 2 3" xfId="9912" xr:uid="{00000000-0005-0000-0000-0000B8260000}"/>
    <cellStyle name="Comma 8 2 2 5 2 4" xfId="9913" xr:uid="{00000000-0005-0000-0000-0000B9260000}"/>
    <cellStyle name="Comma 8 2 2 5 2_Dep_Judiciais-Contingências" xfId="9914" xr:uid="{00000000-0005-0000-0000-0000BA260000}"/>
    <cellStyle name="Comma 8 2 2 5 3" xfId="9915" xr:uid="{00000000-0005-0000-0000-0000BB260000}"/>
    <cellStyle name="Comma 8 2 2 5 3 2" xfId="9916" xr:uid="{00000000-0005-0000-0000-0000BC260000}"/>
    <cellStyle name="Comma 8 2 2 5 3_Dep_Judiciais-Contingências" xfId="9917" xr:uid="{00000000-0005-0000-0000-0000BD260000}"/>
    <cellStyle name="Comma 8 2 2 5 4" xfId="9918" xr:uid="{00000000-0005-0000-0000-0000BE260000}"/>
    <cellStyle name="Comma 8 2 2 5 5" xfId="9919" xr:uid="{00000000-0005-0000-0000-0000BF260000}"/>
    <cellStyle name="Comma 8 2 2 5_Dep_Judiciais-Contingências" xfId="9920" xr:uid="{00000000-0005-0000-0000-0000C0260000}"/>
    <cellStyle name="Comma 8 2 2 6" xfId="9921" xr:uid="{00000000-0005-0000-0000-0000C1260000}"/>
    <cellStyle name="Comma 8 2 2 6 2" xfId="9922" xr:uid="{00000000-0005-0000-0000-0000C2260000}"/>
    <cellStyle name="Comma 8 2 2 6 2 2" xfId="9923" xr:uid="{00000000-0005-0000-0000-0000C3260000}"/>
    <cellStyle name="Comma 8 2 2 6 2_Dep_Judiciais-Contingências" xfId="9924" xr:uid="{00000000-0005-0000-0000-0000C4260000}"/>
    <cellStyle name="Comma 8 2 2 6 3" xfId="9925" xr:uid="{00000000-0005-0000-0000-0000C5260000}"/>
    <cellStyle name="Comma 8 2 2 6 4" xfId="9926" xr:uid="{00000000-0005-0000-0000-0000C6260000}"/>
    <cellStyle name="Comma 8 2 2 6_Dep_Judiciais-Contingências" xfId="9927" xr:uid="{00000000-0005-0000-0000-0000C7260000}"/>
    <cellStyle name="Comma 8 2 2 7" xfId="9928" xr:uid="{00000000-0005-0000-0000-0000C8260000}"/>
    <cellStyle name="Comma 8 2 2 7 2" xfId="9929" xr:uid="{00000000-0005-0000-0000-0000C9260000}"/>
    <cellStyle name="Comma 8 2 2 7_Dep_Judiciais-Contingências" xfId="9930" xr:uid="{00000000-0005-0000-0000-0000CA260000}"/>
    <cellStyle name="Comma 8 2 2 8" xfId="9931" xr:uid="{00000000-0005-0000-0000-0000CB260000}"/>
    <cellStyle name="Comma 8 2 2 9" xfId="9932" xr:uid="{00000000-0005-0000-0000-0000CC260000}"/>
    <cellStyle name="Comma 8 2 2_Dep_Judiciais-Contingências" xfId="9933" xr:uid="{00000000-0005-0000-0000-0000CD260000}"/>
    <cellStyle name="Comma 8 2 3" xfId="9934" xr:uid="{00000000-0005-0000-0000-0000CE260000}"/>
    <cellStyle name="Comma 8 2 3 2" xfId="9935" xr:uid="{00000000-0005-0000-0000-0000CF260000}"/>
    <cellStyle name="Comma 8 2 3 2 2" xfId="9936" xr:uid="{00000000-0005-0000-0000-0000D0260000}"/>
    <cellStyle name="Comma 8 2 3 2 2 2" xfId="9937" xr:uid="{00000000-0005-0000-0000-0000D1260000}"/>
    <cellStyle name="Comma 8 2 3 2 2 2 2" xfId="9938" xr:uid="{00000000-0005-0000-0000-0000D2260000}"/>
    <cellStyle name="Comma 8 2 3 2 2 2_Dep_Judiciais-Contingências" xfId="9939" xr:uid="{00000000-0005-0000-0000-0000D3260000}"/>
    <cellStyle name="Comma 8 2 3 2 2 3" xfId="9940" xr:uid="{00000000-0005-0000-0000-0000D4260000}"/>
    <cellStyle name="Comma 8 2 3 2 2 4" xfId="9941" xr:uid="{00000000-0005-0000-0000-0000D5260000}"/>
    <cellStyle name="Comma 8 2 3 2 2_Dep_Judiciais-Contingências" xfId="9942" xr:uid="{00000000-0005-0000-0000-0000D6260000}"/>
    <cellStyle name="Comma 8 2 3 2 3" xfId="9943" xr:uid="{00000000-0005-0000-0000-0000D7260000}"/>
    <cellStyle name="Comma 8 2 3 2 3 2" xfId="9944" xr:uid="{00000000-0005-0000-0000-0000D8260000}"/>
    <cellStyle name="Comma 8 2 3 2 3_Dep_Judiciais-Contingências" xfId="9945" xr:uid="{00000000-0005-0000-0000-0000D9260000}"/>
    <cellStyle name="Comma 8 2 3 2 4" xfId="9946" xr:uid="{00000000-0005-0000-0000-0000DA260000}"/>
    <cellStyle name="Comma 8 2 3 2 5" xfId="9947" xr:uid="{00000000-0005-0000-0000-0000DB260000}"/>
    <cellStyle name="Comma 8 2 3 2_Dep_Judiciais-Contingências" xfId="9948" xr:uid="{00000000-0005-0000-0000-0000DC260000}"/>
    <cellStyle name="Comma 8 2 3 3" xfId="9949" xr:uid="{00000000-0005-0000-0000-0000DD260000}"/>
    <cellStyle name="Comma 8 2 3 3 2" xfId="9950" xr:uid="{00000000-0005-0000-0000-0000DE260000}"/>
    <cellStyle name="Comma 8 2 3 3 2 2" xfId="9951" xr:uid="{00000000-0005-0000-0000-0000DF260000}"/>
    <cellStyle name="Comma 8 2 3 3 2 2 2" xfId="9952" xr:uid="{00000000-0005-0000-0000-0000E0260000}"/>
    <cellStyle name="Comma 8 2 3 3 2 2_Dep_Judiciais-Contingências" xfId="9953" xr:uid="{00000000-0005-0000-0000-0000E1260000}"/>
    <cellStyle name="Comma 8 2 3 3 2 3" xfId="9954" xr:uid="{00000000-0005-0000-0000-0000E2260000}"/>
    <cellStyle name="Comma 8 2 3 3 2 4" xfId="9955" xr:uid="{00000000-0005-0000-0000-0000E3260000}"/>
    <cellStyle name="Comma 8 2 3 3 2_Dep_Judiciais-Contingências" xfId="9956" xr:uid="{00000000-0005-0000-0000-0000E4260000}"/>
    <cellStyle name="Comma 8 2 3 3 3" xfId="9957" xr:uid="{00000000-0005-0000-0000-0000E5260000}"/>
    <cellStyle name="Comma 8 2 3 3 3 2" xfId="9958" xr:uid="{00000000-0005-0000-0000-0000E6260000}"/>
    <cellStyle name="Comma 8 2 3 3 3_Dep_Judiciais-Contingências" xfId="9959" xr:uid="{00000000-0005-0000-0000-0000E7260000}"/>
    <cellStyle name="Comma 8 2 3 3 4" xfId="9960" xr:uid="{00000000-0005-0000-0000-0000E8260000}"/>
    <cellStyle name="Comma 8 2 3 3 5" xfId="9961" xr:uid="{00000000-0005-0000-0000-0000E9260000}"/>
    <cellStyle name="Comma 8 2 3 3_Dep_Judiciais-Contingências" xfId="9962" xr:uid="{00000000-0005-0000-0000-0000EA260000}"/>
    <cellStyle name="Comma 8 2 3 4" xfId="9963" xr:uid="{00000000-0005-0000-0000-0000EB260000}"/>
    <cellStyle name="Comma 8 2 3 4 2" xfId="9964" xr:uid="{00000000-0005-0000-0000-0000EC260000}"/>
    <cellStyle name="Comma 8 2 3 4 2 2" xfId="9965" xr:uid="{00000000-0005-0000-0000-0000ED260000}"/>
    <cellStyle name="Comma 8 2 3 4 2_Dep_Judiciais-Contingências" xfId="9966" xr:uid="{00000000-0005-0000-0000-0000EE260000}"/>
    <cellStyle name="Comma 8 2 3 4 3" xfId="9967" xr:uid="{00000000-0005-0000-0000-0000EF260000}"/>
    <cellStyle name="Comma 8 2 3 4 4" xfId="9968" xr:uid="{00000000-0005-0000-0000-0000F0260000}"/>
    <cellStyle name="Comma 8 2 3 4_Dep_Judiciais-Contingências" xfId="9969" xr:uid="{00000000-0005-0000-0000-0000F1260000}"/>
    <cellStyle name="Comma 8 2 3 5" xfId="9970" xr:uid="{00000000-0005-0000-0000-0000F2260000}"/>
    <cellStyle name="Comma 8 2 3 5 2" xfId="9971" xr:uid="{00000000-0005-0000-0000-0000F3260000}"/>
    <cellStyle name="Comma 8 2 3 5_Dep_Judiciais-Contingências" xfId="9972" xr:uid="{00000000-0005-0000-0000-0000F4260000}"/>
    <cellStyle name="Comma 8 2 3 6" xfId="9973" xr:uid="{00000000-0005-0000-0000-0000F5260000}"/>
    <cellStyle name="Comma 8 2 3 7" xfId="9974" xr:uid="{00000000-0005-0000-0000-0000F6260000}"/>
    <cellStyle name="Comma 8 2 3_Dep_Judiciais-Contingências" xfId="9975" xr:uid="{00000000-0005-0000-0000-0000F7260000}"/>
    <cellStyle name="Comma 8 2 4" xfId="9976" xr:uid="{00000000-0005-0000-0000-0000F8260000}"/>
    <cellStyle name="Comma 8 2_BP - Raízen Combustíveis" xfId="9977" xr:uid="{00000000-0005-0000-0000-0000F9260000}"/>
    <cellStyle name="Comma 8 3" xfId="9978" xr:uid="{00000000-0005-0000-0000-0000FA260000}"/>
    <cellStyle name="Comma 8 4" xfId="9979" xr:uid="{00000000-0005-0000-0000-0000FB260000}"/>
    <cellStyle name="Comma 8_13-Endividamento" xfId="9980" xr:uid="{00000000-0005-0000-0000-0000FC260000}"/>
    <cellStyle name="Comma 80" xfId="9981" xr:uid="{00000000-0005-0000-0000-0000FD260000}"/>
    <cellStyle name="Comma 9" xfId="9982" xr:uid="{00000000-0005-0000-0000-0000FE260000}"/>
    <cellStyle name="Comma 9 2" xfId="9983" xr:uid="{00000000-0005-0000-0000-0000FF260000}"/>
    <cellStyle name="Comma 9 2 2" xfId="9984" xr:uid="{00000000-0005-0000-0000-000000270000}"/>
    <cellStyle name="Comma 9 2 2 2" xfId="9985" xr:uid="{00000000-0005-0000-0000-000001270000}"/>
    <cellStyle name="Comma 9 2 2 2 2" xfId="9986" xr:uid="{00000000-0005-0000-0000-000002270000}"/>
    <cellStyle name="Comma 9 2 2 2 2 2" xfId="9987" xr:uid="{00000000-0005-0000-0000-000003270000}"/>
    <cellStyle name="Comma 9 2 2 2 2 2 2" xfId="9988" xr:uid="{00000000-0005-0000-0000-000004270000}"/>
    <cellStyle name="Comma 9 2 2 2 2 2_Dep_Judiciais-Contingências" xfId="9989" xr:uid="{00000000-0005-0000-0000-000005270000}"/>
    <cellStyle name="Comma 9 2 2 2 2 3" xfId="9990" xr:uid="{00000000-0005-0000-0000-000006270000}"/>
    <cellStyle name="Comma 9 2 2 2 2 4" xfId="9991" xr:uid="{00000000-0005-0000-0000-000007270000}"/>
    <cellStyle name="Comma 9 2 2 2 2_Dep_Judiciais-Contingências" xfId="9992" xr:uid="{00000000-0005-0000-0000-000008270000}"/>
    <cellStyle name="Comma 9 2 2 2 3" xfId="9993" xr:uid="{00000000-0005-0000-0000-000009270000}"/>
    <cellStyle name="Comma 9 2 2 2 3 2" xfId="9994" xr:uid="{00000000-0005-0000-0000-00000A270000}"/>
    <cellStyle name="Comma 9 2 2 2 3_Dep_Judiciais-Contingências" xfId="9995" xr:uid="{00000000-0005-0000-0000-00000B270000}"/>
    <cellStyle name="Comma 9 2 2 2 4" xfId="9996" xr:uid="{00000000-0005-0000-0000-00000C270000}"/>
    <cellStyle name="Comma 9 2 2 2 5" xfId="9997" xr:uid="{00000000-0005-0000-0000-00000D270000}"/>
    <cellStyle name="Comma 9 2 2 2_Dep_Judiciais-Contingências" xfId="9998" xr:uid="{00000000-0005-0000-0000-00000E270000}"/>
    <cellStyle name="Comma 9 2 2 3" xfId="9999" xr:uid="{00000000-0005-0000-0000-00000F270000}"/>
    <cellStyle name="Comma 9 2 2 3 2" xfId="10000" xr:uid="{00000000-0005-0000-0000-000010270000}"/>
    <cellStyle name="Comma 9 2 2 3 2 2" xfId="10001" xr:uid="{00000000-0005-0000-0000-000011270000}"/>
    <cellStyle name="Comma 9 2 2 3 2 2 2" xfId="10002" xr:uid="{00000000-0005-0000-0000-000012270000}"/>
    <cellStyle name="Comma 9 2 2 3 2 2_Dep_Judiciais-Contingências" xfId="10003" xr:uid="{00000000-0005-0000-0000-000013270000}"/>
    <cellStyle name="Comma 9 2 2 3 2 3" xfId="10004" xr:uid="{00000000-0005-0000-0000-000014270000}"/>
    <cellStyle name="Comma 9 2 2 3 2 4" xfId="10005" xr:uid="{00000000-0005-0000-0000-000015270000}"/>
    <cellStyle name="Comma 9 2 2 3 2_Dep_Judiciais-Contingências" xfId="10006" xr:uid="{00000000-0005-0000-0000-000016270000}"/>
    <cellStyle name="Comma 9 2 2 3 3" xfId="10007" xr:uid="{00000000-0005-0000-0000-000017270000}"/>
    <cellStyle name="Comma 9 2 2 3 3 2" xfId="10008" xr:uid="{00000000-0005-0000-0000-000018270000}"/>
    <cellStyle name="Comma 9 2 2 3 3_Dep_Judiciais-Contingências" xfId="10009" xr:uid="{00000000-0005-0000-0000-000019270000}"/>
    <cellStyle name="Comma 9 2 2 3 4" xfId="10010" xr:uid="{00000000-0005-0000-0000-00001A270000}"/>
    <cellStyle name="Comma 9 2 2 3 5" xfId="10011" xr:uid="{00000000-0005-0000-0000-00001B270000}"/>
    <cellStyle name="Comma 9 2 2 3_Dep_Judiciais-Contingências" xfId="10012" xr:uid="{00000000-0005-0000-0000-00001C270000}"/>
    <cellStyle name="Comma 9 2 2 4" xfId="10013" xr:uid="{00000000-0005-0000-0000-00001D270000}"/>
    <cellStyle name="Comma 9 2 2 4 2" xfId="10014" xr:uid="{00000000-0005-0000-0000-00001E270000}"/>
    <cellStyle name="Comma 9 2 2 4 2 2" xfId="10015" xr:uid="{00000000-0005-0000-0000-00001F270000}"/>
    <cellStyle name="Comma 9 2 2 4 2_Dep_Judiciais-Contingências" xfId="10016" xr:uid="{00000000-0005-0000-0000-000020270000}"/>
    <cellStyle name="Comma 9 2 2 4 3" xfId="10017" xr:uid="{00000000-0005-0000-0000-000021270000}"/>
    <cellStyle name="Comma 9 2 2 4 4" xfId="10018" xr:uid="{00000000-0005-0000-0000-000022270000}"/>
    <cellStyle name="Comma 9 2 2 4_Dep_Judiciais-Contingências" xfId="10019" xr:uid="{00000000-0005-0000-0000-000023270000}"/>
    <cellStyle name="Comma 9 2 2 5" xfId="10020" xr:uid="{00000000-0005-0000-0000-000024270000}"/>
    <cellStyle name="Comma 9 2 2 5 2" xfId="10021" xr:uid="{00000000-0005-0000-0000-000025270000}"/>
    <cellStyle name="Comma 9 2 2 5_Dep_Judiciais-Contingências" xfId="10022" xr:uid="{00000000-0005-0000-0000-000026270000}"/>
    <cellStyle name="Comma 9 2 2 6" xfId="10023" xr:uid="{00000000-0005-0000-0000-000027270000}"/>
    <cellStyle name="Comma 9 2 2 7" xfId="10024" xr:uid="{00000000-0005-0000-0000-000028270000}"/>
    <cellStyle name="Comma 9 2 2_Dep_Judiciais-Contingências" xfId="10025" xr:uid="{00000000-0005-0000-0000-000029270000}"/>
    <cellStyle name="Comma 9 2_CZZ CONSOLIDADO" xfId="10026" xr:uid="{00000000-0005-0000-0000-00002A270000}"/>
    <cellStyle name="Comma 9 3" xfId="10027" xr:uid="{00000000-0005-0000-0000-00002B270000}"/>
    <cellStyle name="Comma 9 3 2" xfId="10028" xr:uid="{00000000-0005-0000-0000-00002C270000}"/>
    <cellStyle name="Comma 9 3 2 2" xfId="10029" xr:uid="{00000000-0005-0000-0000-00002D270000}"/>
    <cellStyle name="Comma 9 3 2 2 2" xfId="10030" xr:uid="{00000000-0005-0000-0000-00002E270000}"/>
    <cellStyle name="Comma 9 3 2 2 2 2" xfId="10031" xr:uid="{00000000-0005-0000-0000-00002F270000}"/>
    <cellStyle name="Comma 9 3 2 2 2_Dep_Judiciais-Contingências" xfId="10032" xr:uid="{00000000-0005-0000-0000-000030270000}"/>
    <cellStyle name="Comma 9 3 2 2 3" xfId="10033" xr:uid="{00000000-0005-0000-0000-000031270000}"/>
    <cellStyle name="Comma 9 3 2 2 4" xfId="10034" xr:uid="{00000000-0005-0000-0000-000032270000}"/>
    <cellStyle name="Comma 9 3 2 2_Dep_Judiciais-Contingências" xfId="10035" xr:uid="{00000000-0005-0000-0000-000033270000}"/>
    <cellStyle name="Comma 9 3 2 3" xfId="10036" xr:uid="{00000000-0005-0000-0000-000034270000}"/>
    <cellStyle name="Comma 9 3 2 3 2" xfId="10037" xr:uid="{00000000-0005-0000-0000-000035270000}"/>
    <cellStyle name="Comma 9 3 2 3_Dep_Judiciais-Contingências" xfId="10038" xr:uid="{00000000-0005-0000-0000-000036270000}"/>
    <cellStyle name="Comma 9 3 2 4" xfId="10039" xr:uid="{00000000-0005-0000-0000-000037270000}"/>
    <cellStyle name="Comma 9 3 2 5" xfId="10040" xr:uid="{00000000-0005-0000-0000-000038270000}"/>
    <cellStyle name="Comma 9 3 2_Dep_Judiciais-Contingências" xfId="10041" xr:uid="{00000000-0005-0000-0000-000039270000}"/>
    <cellStyle name="Comma 9 3 3" xfId="10042" xr:uid="{00000000-0005-0000-0000-00003A270000}"/>
    <cellStyle name="Comma 9 3 3 2" xfId="10043" xr:uid="{00000000-0005-0000-0000-00003B270000}"/>
    <cellStyle name="Comma 9 3 3 2 2" xfId="10044" xr:uid="{00000000-0005-0000-0000-00003C270000}"/>
    <cellStyle name="Comma 9 3 3 2 2 2" xfId="10045" xr:uid="{00000000-0005-0000-0000-00003D270000}"/>
    <cellStyle name="Comma 9 3 3 2 2_Dep_Judiciais-Contingências" xfId="10046" xr:uid="{00000000-0005-0000-0000-00003E270000}"/>
    <cellStyle name="Comma 9 3 3 2 3" xfId="10047" xr:uid="{00000000-0005-0000-0000-00003F270000}"/>
    <cellStyle name="Comma 9 3 3 2 4" xfId="10048" xr:uid="{00000000-0005-0000-0000-000040270000}"/>
    <cellStyle name="Comma 9 3 3 2_Dep_Judiciais-Contingências" xfId="10049" xr:uid="{00000000-0005-0000-0000-000041270000}"/>
    <cellStyle name="Comma 9 3 3 3" xfId="10050" xr:uid="{00000000-0005-0000-0000-000042270000}"/>
    <cellStyle name="Comma 9 3 3 3 2" xfId="10051" xr:uid="{00000000-0005-0000-0000-000043270000}"/>
    <cellStyle name="Comma 9 3 3 3_Dep_Judiciais-Contingências" xfId="10052" xr:uid="{00000000-0005-0000-0000-000044270000}"/>
    <cellStyle name="Comma 9 3 3 4" xfId="10053" xr:uid="{00000000-0005-0000-0000-000045270000}"/>
    <cellStyle name="Comma 9 3 3 5" xfId="10054" xr:uid="{00000000-0005-0000-0000-000046270000}"/>
    <cellStyle name="Comma 9 3 3_Dep_Judiciais-Contingências" xfId="10055" xr:uid="{00000000-0005-0000-0000-000047270000}"/>
    <cellStyle name="Comma 9 3 4" xfId="10056" xr:uid="{00000000-0005-0000-0000-000048270000}"/>
    <cellStyle name="Comma 9 3 4 2" xfId="10057" xr:uid="{00000000-0005-0000-0000-000049270000}"/>
    <cellStyle name="Comma 9 3 4 2 2" xfId="10058" xr:uid="{00000000-0005-0000-0000-00004A270000}"/>
    <cellStyle name="Comma 9 3 4 2_Dep_Judiciais-Contingências" xfId="10059" xr:uid="{00000000-0005-0000-0000-00004B270000}"/>
    <cellStyle name="Comma 9 3 4 3" xfId="10060" xr:uid="{00000000-0005-0000-0000-00004C270000}"/>
    <cellStyle name="Comma 9 3 4 4" xfId="10061" xr:uid="{00000000-0005-0000-0000-00004D270000}"/>
    <cellStyle name="Comma 9 3 4_Dep_Judiciais-Contingências" xfId="10062" xr:uid="{00000000-0005-0000-0000-00004E270000}"/>
    <cellStyle name="Comma 9 3 5" xfId="10063" xr:uid="{00000000-0005-0000-0000-00004F270000}"/>
    <cellStyle name="Comma 9 3 5 2" xfId="10064" xr:uid="{00000000-0005-0000-0000-000050270000}"/>
    <cellStyle name="Comma 9 3 5_Dep_Judiciais-Contingências" xfId="10065" xr:uid="{00000000-0005-0000-0000-000051270000}"/>
    <cellStyle name="Comma 9 3 6" xfId="10066" xr:uid="{00000000-0005-0000-0000-000052270000}"/>
    <cellStyle name="Comma 9 3 7" xfId="10067" xr:uid="{00000000-0005-0000-0000-000053270000}"/>
    <cellStyle name="Comma 9 3 8" xfId="10068" xr:uid="{00000000-0005-0000-0000-000054270000}"/>
    <cellStyle name="Comma 9 3_CZZ CONSOLIDADO" xfId="10069" xr:uid="{00000000-0005-0000-0000-000055270000}"/>
    <cellStyle name="Comma 9 4" xfId="10070" xr:uid="{00000000-0005-0000-0000-000056270000}"/>
    <cellStyle name="Comma 9_Base Partes Relacionadas" xfId="10071" xr:uid="{00000000-0005-0000-0000-000057270000}"/>
    <cellStyle name="Comma Cents" xfId="10072" xr:uid="{00000000-0005-0000-0000-000058270000}"/>
    <cellStyle name="Comma0" xfId="10073" xr:uid="{00000000-0005-0000-0000-000059270000}"/>
    <cellStyle name="Comma0 - Estilo1" xfId="10074" xr:uid="{00000000-0005-0000-0000-00005A270000}"/>
    <cellStyle name="Comma0 - Estilo2" xfId="10075" xr:uid="{00000000-0005-0000-0000-00005B270000}"/>
    <cellStyle name="Comma0 - Estilo2 2" xfId="10076" xr:uid="{00000000-0005-0000-0000-00005C270000}"/>
    <cellStyle name="Comma0 - Estilo2 2 2" xfId="10077" xr:uid="{00000000-0005-0000-0000-00005D270000}"/>
    <cellStyle name="Comma0 - Estilo2 2_BP - Raízen Combustíveis" xfId="10078" xr:uid="{00000000-0005-0000-0000-00005E270000}"/>
    <cellStyle name="Comma0 - Estilo2 3" xfId="10079" xr:uid="{00000000-0005-0000-0000-00005F270000}"/>
    <cellStyle name="Comma0 - Estilo2 3 2" xfId="10080" xr:uid="{00000000-0005-0000-0000-000060270000}"/>
    <cellStyle name="Comma0 - Estilo2 3_Display" xfId="10081" xr:uid="{00000000-0005-0000-0000-000061270000}"/>
    <cellStyle name="Comma0 - Estilo2 4" xfId="10082" xr:uid="{00000000-0005-0000-0000-000062270000}"/>
    <cellStyle name="Comma0 - Estilo2 5" xfId="10083" xr:uid="{00000000-0005-0000-0000-000063270000}"/>
    <cellStyle name="Comma0 - Estilo2 6" xfId="10084" xr:uid="{00000000-0005-0000-0000-000064270000}"/>
    <cellStyle name="Comma0 - Estilo2_13-Endividamento" xfId="10085" xr:uid="{00000000-0005-0000-0000-000065270000}"/>
    <cellStyle name="Comma0 - Estilo3" xfId="10086" xr:uid="{00000000-0005-0000-0000-000066270000}"/>
    <cellStyle name="Comma0 - Estilo3 2" xfId="10087" xr:uid="{00000000-0005-0000-0000-000067270000}"/>
    <cellStyle name="Comma0 - Estilo3 3" xfId="10088" xr:uid="{00000000-0005-0000-0000-000068270000}"/>
    <cellStyle name="Comma0 - Estilo3_BP - Raízen Combustíveis" xfId="10089" xr:uid="{00000000-0005-0000-0000-000069270000}"/>
    <cellStyle name="Comma0 - Modelo1" xfId="10090" xr:uid="{00000000-0005-0000-0000-00006A270000}"/>
    <cellStyle name="Comma0 - Modelo1 2" xfId="10091" xr:uid="{00000000-0005-0000-0000-00006B270000}"/>
    <cellStyle name="Comma0 - Modelo1 2 2" xfId="10092" xr:uid="{00000000-0005-0000-0000-00006C270000}"/>
    <cellStyle name="Comma0 - Modelo1 2_BP - Raízen Combustíveis" xfId="10093" xr:uid="{00000000-0005-0000-0000-00006D270000}"/>
    <cellStyle name="Comma0 - Modelo1 3" xfId="10094" xr:uid="{00000000-0005-0000-0000-00006E270000}"/>
    <cellStyle name="Comma0 - Modelo1 3 2" xfId="10095" xr:uid="{00000000-0005-0000-0000-00006F270000}"/>
    <cellStyle name="Comma0 - Modelo1 3_Display" xfId="10096" xr:uid="{00000000-0005-0000-0000-000070270000}"/>
    <cellStyle name="Comma0 - Modelo1 4" xfId="10097" xr:uid="{00000000-0005-0000-0000-000071270000}"/>
    <cellStyle name="Comma0 - Modelo1 5" xfId="10098" xr:uid="{00000000-0005-0000-0000-000072270000}"/>
    <cellStyle name="Comma0 - Modelo1_Base Partes Relacionadas" xfId="10099" xr:uid="{00000000-0005-0000-0000-000073270000}"/>
    <cellStyle name="Comma0 - Style1" xfId="10100" xr:uid="{00000000-0005-0000-0000-000074270000}"/>
    <cellStyle name="Comma0 - Style1 2" xfId="10101" xr:uid="{00000000-0005-0000-0000-000075270000}"/>
    <cellStyle name="Comma0 - Style1 2 2" xfId="10102" xr:uid="{00000000-0005-0000-0000-000076270000}"/>
    <cellStyle name="Comma0 - Style1 2_BP - Raízen Combustíveis" xfId="10103" xr:uid="{00000000-0005-0000-0000-000077270000}"/>
    <cellStyle name="Comma0 - Style1 3" xfId="10104" xr:uid="{00000000-0005-0000-0000-000078270000}"/>
    <cellStyle name="Comma0 - Style1 3 2" xfId="10105" xr:uid="{00000000-0005-0000-0000-000079270000}"/>
    <cellStyle name="Comma0 - Style1 3_Display" xfId="10106" xr:uid="{00000000-0005-0000-0000-00007A270000}"/>
    <cellStyle name="Comma0 - Style1 4" xfId="10107" xr:uid="{00000000-0005-0000-0000-00007B270000}"/>
    <cellStyle name="Comma0 - Style1 5" xfId="10108" xr:uid="{00000000-0005-0000-0000-00007C270000}"/>
    <cellStyle name="Comma0 - Style1_Base Partes Relacionadas" xfId="10109" xr:uid="{00000000-0005-0000-0000-00007D270000}"/>
    <cellStyle name="Comma0 - Style2" xfId="10110" xr:uid="{00000000-0005-0000-0000-00007E270000}"/>
    <cellStyle name="Comma0 2" xfId="10111" xr:uid="{00000000-0005-0000-0000-00007F270000}"/>
    <cellStyle name="Comma0 3" xfId="10112" xr:uid="{00000000-0005-0000-0000-000080270000}"/>
    <cellStyle name="Comma0 4" xfId="10113" xr:uid="{00000000-0005-0000-0000-000081270000}"/>
    <cellStyle name="Comma0 5" xfId="10114" xr:uid="{00000000-0005-0000-0000-000082270000}"/>
    <cellStyle name="Comma0 6" xfId="10115" xr:uid="{00000000-0005-0000-0000-000083270000}"/>
    <cellStyle name="Comma0 7" xfId="10116" xr:uid="{00000000-0005-0000-0000-000084270000}"/>
    <cellStyle name="Comma0 8" xfId="10117" xr:uid="{00000000-0005-0000-0000-000085270000}"/>
    <cellStyle name="Comma0 9" xfId="10118" xr:uid="{00000000-0005-0000-0000-000086270000}"/>
    <cellStyle name="Comma0_Antecipações B2BR 2007" xfId="10119" xr:uid="{00000000-0005-0000-0000-000087270000}"/>
    <cellStyle name="Comma1 - Estilo1" xfId="10120" xr:uid="{00000000-0005-0000-0000-000088270000}"/>
    <cellStyle name="Comma1 - Estilo1 2" xfId="10121" xr:uid="{00000000-0005-0000-0000-000089270000}"/>
    <cellStyle name="Comma1 - Estilo1 3" xfId="10122" xr:uid="{00000000-0005-0000-0000-00008A270000}"/>
    <cellStyle name="Comma1 - Estilo1_BP - Raízen Combustíveis" xfId="10123" xr:uid="{00000000-0005-0000-0000-00008B270000}"/>
    <cellStyle name="Comma1 - Modelo2" xfId="10124" xr:uid="{00000000-0005-0000-0000-00008C270000}"/>
    <cellStyle name="Comma1 - Modelo2 2" xfId="10125" xr:uid="{00000000-0005-0000-0000-00008D270000}"/>
    <cellStyle name="Comma1 - Modelo2 2 2" xfId="10126" xr:uid="{00000000-0005-0000-0000-00008E270000}"/>
    <cellStyle name="Comma1 - Modelo2 2_BP - Raízen Combustíveis" xfId="10127" xr:uid="{00000000-0005-0000-0000-00008F270000}"/>
    <cellStyle name="Comma1 - Modelo2 3" xfId="10128" xr:uid="{00000000-0005-0000-0000-000090270000}"/>
    <cellStyle name="Comma1 - Modelo2 3 2" xfId="10129" xr:uid="{00000000-0005-0000-0000-000091270000}"/>
    <cellStyle name="Comma1 - Modelo2 3_Display" xfId="10130" xr:uid="{00000000-0005-0000-0000-000092270000}"/>
    <cellStyle name="Comma1 - Modelo2 4" xfId="10131" xr:uid="{00000000-0005-0000-0000-000093270000}"/>
    <cellStyle name="Comma1 - Modelo2 5" xfId="10132" xr:uid="{00000000-0005-0000-0000-000094270000}"/>
    <cellStyle name="Comma1 - Modelo2_Base Partes Relacionadas" xfId="10133" xr:uid="{00000000-0005-0000-0000-000095270000}"/>
    <cellStyle name="Comma1 - Style1" xfId="10134" xr:uid="{00000000-0005-0000-0000-000096270000}"/>
    <cellStyle name="Comma1 - Style2" xfId="10135" xr:uid="{00000000-0005-0000-0000-000097270000}"/>
    <cellStyle name="Comma1 - Style2 2" xfId="10136" xr:uid="{00000000-0005-0000-0000-000098270000}"/>
    <cellStyle name="Comma1 - Style2 2 2" xfId="10137" xr:uid="{00000000-0005-0000-0000-000099270000}"/>
    <cellStyle name="Comma1 - Style2 2_BP - Raízen Combustíveis" xfId="10138" xr:uid="{00000000-0005-0000-0000-00009A270000}"/>
    <cellStyle name="Comma1 - Style2 3" xfId="10139" xr:uid="{00000000-0005-0000-0000-00009B270000}"/>
    <cellStyle name="Comma1 - Style2 3 2" xfId="10140" xr:uid="{00000000-0005-0000-0000-00009C270000}"/>
    <cellStyle name="Comma1 - Style2 3_Display" xfId="10141" xr:uid="{00000000-0005-0000-0000-00009D270000}"/>
    <cellStyle name="Comma1 - Style2 4" xfId="10142" xr:uid="{00000000-0005-0000-0000-00009E270000}"/>
    <cellStyle name="Comma1 - Style2 5" xfId="10143" xr:uid="{00000000-0005-0000-0000-00009F270000}"/>
    <cellStyle name="Comma1 - Style2_Base Partes Relacionadas" xfId="10144" xr:uid="{00000000-0005-0000-0000-0000A0270000}"/>
    <cellStyle name="Company Name" xfId="10145" xr:uid="{00000000-0005-0000-0000-0000A1270000}"/>
    <cellStyle name="Company Name 2" xfId="10146" xr:uid="{00000000-0005-0000-0000-0000A2270000}"/>
    <cellStyle name="Company Name 2 2" xfId="10147" xr:uid="{00000000-0005-0000-0000-0000A3270000}"/>
    <cellStyle name="Company Name 2_BP - Raízen Combustíveis" xfId="10148" xr:uid="{00000000-0005-0000-0000-0000A4270000}"/>
    <cellStyle name="Company Name 3" xfId="10149" xr:uid="{00000000-0005-0000-0000-0000A5270000}"/>
    <cellStyle name="Company Name 3 2" xfId="10150" xr:uid="{00000000-0005-0000-0000-0000A6270000}"/>
    <cellStyle name="Company Name 3_Display" xfId="10151" xr:uid="{00000000-0005-0000-0000-0000A7270000}"/>
    <cellStyle name="Company Name 4" xfId="10152" xr:uid="{00000000-0005-0000-0000-0000A8270000}"/>
    <cellStyle name="Company Name 5" xfId="10153" xr:uid="{00000000-0005-0000-0000-0000A9270000}"/>
    <cellStyle name="Company Name_Base Partes Relacionadas" xfId="10154" xr:uid="{00000000-0005-0000-0000-0000AA270000}"/>
    <cellStyle name="CompanyName" xfId="10155" xr:uid="{00000000-0005-0000-0000-0000AB270000}"/>
    <cellStyle name="CompanyName 2" xfId="10156" xr:uid="{00000000-0005-0000-0000-0000AC270000}"/>
    <cellStyle name="CompanyName 2 2" xfId="10157" xr:uid="{00000000-0005-0000-0000-0000AD270000}"/>
    <cellStyle name="CompanyName 2 2 2" xfId="10158" xr:uid="{00000000-0005-0000-0000-0000AE270000}"/>
    <cellStyle name="CompanyName 2 2 2 2" xfId="10159" xr:uid="{00000000-0005-0000-0000-0000AF270000}"/>
    <cellStyle name="CompanyName 2 2 2 3" xfId="10160" xr:uid="{00000000-0005-0000-0000-0000B0270000}"/>
    <cellStyle name="CompanyName 2 2 2 4" xfId="10161" xr:uid="{00000000-0005-0000-0000-0000B1270000}"/>
    <cellStyle name="CompanyName 2 2 3" xfId="10162" xr:uid="{00000000-0005-0000-0000-0000B2270000}"/>
    <cellStyle name="CompanyName 2 2 4" xfId="10163" xr:uid="{00000000-0005-0000-0000-0000B3270000}"/>
    <cellStyle name="CompanyName 2 2 5" xfId="10164" xr:uid="{00000000-0005-0000-0000-0000B4270000}"/>
    <cellStyle name="CompanyName 2 2_Display" xfId="10165" xr:uid="{00000000-0005-0000-0000-0000B5270000}"/>
    <cellStyle name="CompanyName 2 3" xfId="10166" xr:uid="{00000000-0005-0000-0000-0000B6270000}"/>
    <cellStyle name="CompanyName 2 4" xfId="10167" xr:uid="{00000000-0005-0000-0000-0000B7270000}"/>
    <cellStyle name="CompanyName 2 5" xfId="10168" xr:uid="{00000000-0005-0000-0000-0000B8270000}"/>
    <cellStyle name="CompanyName 2_BP - Raízen Combustíveis" xfId="10169" xr:uid="{00000000-0005-0000-0000-0000B9270000}"/>
    <cellStyle name="CompanyName 3" xfId="10170" xr:uid="{00000000-0005-0000-0000-0000BA270000}"/>
    <cellStyle name="CompanyName 4" xfId="10171" xr:uid="{00000000-0005-0000-0000-0000BB270000}"/>
    <cellStyle name="CompanyName 5" xfId="10172" xr:uid="{00000000-0005-0000-0000-0000BC270000}"/>
    <cellStyle name="CompanyName 6" xfId="10173" xr:uid="{00000000-0005-0000-0000-0000BD270000}"/>
    <cellStyle name="CompanyName_13-Endividamento" xfId="10174" xr:uid="{00000000-0005-0000-0000-0000BE270000}"/>
    <cellStyle name="Conferência" xfId="10175" xr:uid="{00000000-0005-0000-0000-0000BF270000}"/>
    <cellStyle name="Conta" xfId="10176" xr:uid="{00000000-0005-0000-0000-0000C0270000}"/>
    <cellStyle name="Copied" xfId="10177" xr:uid="{00000000-0005-0000-0000-0000C1270000}"/>
    <cellStyle name="Cor1" xfId="10178" xr:uid="{00000000-0005-0000-0000-0000C2270000}"/>
    <cellStyle name="Cor2" xfId="10179" xr:uid="{00000000-0005-0000-0000-0000C3270000}"/>
    <cellStyle name="Cor3" xfId="10180" xr:uid="{00000000-0005-0000-0000-0000C4270000}"/>
    <cellStyle name="Cor4" xfId="10181" xr:uid="{00000000-0005-0000-0000-0000C5270000}"/>
    <cellStyle name="Cor5" xfId="10182" xr:uid="{00000000-0005-0000-0000-0000C6270000}"/>
    <cellStyle name="Cor6" xfId="10183" xr:uid="{00000000-0005-0000-0000-0000C7270000}"/>
    <cellStyle name="Corpo" xfId="10184" xr:uid="{00000000-0005-0000-0000-0000C8270000}"/>
    <cellStyle name="Corpo 2" xfId="10185" xr:uid="{00000000-0005-0000-0000-0000C9270000}"/>
    <cellStyle name="Corpo_Apuração IR_CS Panarello" xfId="10186" xr:uid="{00000000-0005-0000-0000-0000CA270000}"/>
    <cellStyle name="Correcto" xfId="10187" xr:uid="{00000000-0005-0000-0000-0000CB270000}"/>
    <cellStyle name="COST1" xfId="10188" xr:uid="{00000000-0005-0000-0000-0000CC270000}"/>
    <cellStyle name="CRMBoldStyle" xfId="31966" xr:uid="{00000000-0005-0000-0000-0000DE7C0000}"/>
    <cellStyle name="CRMBottomBorderStyle" xfId="31968" xr:uid="{00000000-0005-0000-0000-0000E07C0000}"/>
    <cellStyle name="CRMTopBorderStyle" xfId="31967" xr:uid="{00000000-0005-0000-0000-0000DF7C0000}"/>
    <cellStyle name="Cruzeiros" xfId="10189" xr:uid="{00000000-0005-0000-0000-0000CD270000}"/>
    <cellStyle name="Curren - Estilo2" xfId="10190" xr:uid="{00000000-0005-0000-0000-0000CE270000}"/>
    <cellStyle name="Curren - Style2" xfId="10191" xr:uid="{00000000-0005-0000-0000-0000CF270000}"/>
    <cellStyle name="Curren - Style2 2" xfId="10192" xr:uid="{00000000-0005-0000-0000-0000D0270000}"/>
    <cellStyle name="Curren - Style2 2 2" xfId="10193" xr:uid="{00000000-0005-0000-0000-0000D1270000}"/>
    <cellStyle name="Curren - Style2 2_BP - Raízen Combustíveis" xfId="10194" xr:uid="{00000000-0005-0000-0000-0000D2270000}"/>
    <cellStyle name="Curren - Style2 3" xfId="10195" xr:uid="{00000000-0005-0000-0000-0000D3270000}"/>
    <cellStyle name="Curren - Style2 3 2" xfId="10196" xr:uid="{00000000-0005-0000-0000-0000D4270000}"/>
    <cellStyle name="Curren - Style2 3_Display" xfId="10197" xr:uid="{00000000-0005-0000-0000-0000D5270000}"/>
    <cellStyle name="Curren - Style2 4" xfId="10198" xr:uid="{00000000-0005-0000-0000-0000D6270000}"/>
    <cellStyle name="Curren - Style2 5" xfId="10199" xr:uid="{00000000-0005-0000-0000-0000D7270000}"/>
    <cellStyle name="Curren - Style2_Base Partes Relacionadas" xfId="10200" xr:uid="{00000000-0005-0000-0000-0000D8270000}"/>
    <cellStyle name="Currency" xfId="2" xr:uid="{00000000-0005-0000-0000-000002000000}"/>
    <cellStyle name="Currency [0]" xfId="3" xr:uid="{00000000-0005-0000-0000-000003000000}"/>
    <cellStyle name="Currency [0] 2" xfId="10201" xr:uid="{00000000-0005-0000-0000-0000D9270000}"/>
    <cellStyle name="Currency [0] 3" xfId="10202" xr:uid="{00000000-0005-0000-0000-0000DA270000}"/>
    <cellStyle name="Currency [0] 4" xfId="10203" xr:uid="{00000000-0005-0000-0000-0000DB270000}"/>
    <cellStyle name="Currency [0] 5" xfId="10204" xr:uid="{00000000-0005-0000-0000-0000DC270000}"/>
    <cellStyle name="Currency [0] 6" xfId="10205" xr:uid="{00000000-0005-0000-0000-0000DD270000}"/>
    <cellStyle name="Currency [0] 7" xfId="10206" xr:uid="{00000000-0005-0000-0000-0000DE270000}"/>
    <cellStyle name="Currency 0" xfId="10207" xr:uid="{00000000-0005-0000-0000-0000DF270000}"/>
    <cellStyle name="Currency 0.0" xfId="10208" xr:uid="{00000000-0005-0000-0000-0000E0270000}"/>
    <cellStyle name="Currency 0.00" xfId="10209" xr:uid="{00000000-0005-0000-0000-0000E1270000}"/>
    <cellStyle name="Currency 0.00 2" xfId="10210" xr:uid="{00000000-0005-0000-0000-0000E2270000}"/>
    <cellStyle name="Currency 0.00 3" xfId="10211" xr:uid="{00000000-0005-0000-0000-0000E3270000}"/>
    <cellStyle name="Currency 0.00 4" xfId="10212" xr:uid="{00000000-0005-0000-0000-0000E4270000}"/>
    <cellStyle name="Currency 0.00_BP - Raízen Combustíveis" xfId="10213" xr:uid="{00000000-0005-0000-0000-0000E5270000}"/>
    <cellStyle name="Currency 0.000" xfId="10214" xr:uid="{00000000-0005-0000-0000-0000E6270000}"/>
    <cellStyle name="Currency 0_Dep_Judiciais-Contingências" xfId="10215" xr:uid="{00000000-0005-0000-0000-0000E7270000}"/>
    <cellStyle name="Currency 13" xfId="10216" xr:uid="{00000000-0005-0000-0000-0000E8270000}"/>
    <cellStyle name="Currency 13 2" xfId="10217" xr:uid="{00000000-0005-0000-0000-0000E9270000}"/>
    <cellStyle name="Currency 13_BP - Raízen Combustíveis" xfId="10218" xr:uid="{00000000-0005-0000-0000-0000EA270000}"/>
    <cellStyle name="Currency 2" xfId="10219" xr:uid="{00000000-0005-0000-0000-0000EB270000}"/>
    <cellStyle name="Currency 2 2" xfId="10220" xr:uid="{00000000-0005-0000-0000-0000EC270000}"/>
    <cellStyle name="Currency 2 2 2" xfId="10221" xr:uid="{00000000-0005-0000-0000-0000ED270000}"/>
    <cellStyle name="Currency 2 2_BP - Raízen Combustíveis" xfId="10222" xr:uid="{00000000-0005-0000-0000-0000EE270000}"/>
    <cellStyle name="Currency 2 3" xfId="10223" xr:uid="{00000000-0005-0000-0000-0000EF270000}"/>
    <cellStyle name="Currency 2 4" xfId="10224" xr:uid="{00000000-0005-0000-0000-0000F0270000}"/>
    <cellStyle name="Currency 2 5" xfId="10225" xr:uid="{00000000-0005-0000-0000-0000F1270000}"/>
    <cellStyle name="Currency 2_Base Partes Relacionadas" xfId="10226" xr:uid="{00000000-0005-0000-0000-0000F2270000}"/>
    <cellStyle name="Currency 23" xfId="10227" xr:uid="{00000000-0005-0000-0000-0000F3270000}"/>
    <cellStyle name="Currency 23 2" xfId="10228" xr:uid="{00000000-0005-0000-0000-0000F4270000}"/>
    <cellStyle name="Currency 23_BP - Raízen Combustíveis" xfId="10229" xr:uid="{00000000-0005-0000-0000-0000F5270000}"/>
    <cellStyle name="Currency 24" xfId="10230" xr:uid="{00000000-0005-0000-0000-0000F6270000}"/>
    <cellStyle name="Currency 24 2" xfId="10231" xr:uid="{00000000-0005-0000-0000-0000F7270000}"/>
    <cellStyle name="Currency 24_BP - Raízen Combustíveis" xfId="10232" xr:uid="{00000000-0005-0000-0000-0000F8270000}"/>
    <cellStyle name="Currency 3" xfId="10233" xr:uid="{00000000-0005-0000-0000-0000F9270000}"/>
    <cellStyle name="Currency 3 2" xfId="10234" xr:uid="{00000000-0005-0000-0000-0000FA270000}"/>
    <cellStyle name="Currency 3 2 2" xfId="10235" xr:uid="{00000000-0005-0000-0000-0000FB270000}"/>
    <cellStyle name="Currency 3 2 2 2" xfId="10236" xr:uid="{00000000-0005-0000-0000-0000FC270000}"/>
    <cellStyle name="Currency 3 2 2 2 2" xfId="10237" xr:uid="{00000000-0005-0000-0000-0000FD270000}"/>
    <cellStyle name="Currency 3 2 2 2 2 2" xfId="10238" xr:uid="{00000000-0005-0000-0000-0000FE270000}"/>
    <cellStyle name="Currency 3 2 2 2 2 2 2" xfId="10239" xr:uid="{00000000-0005-0000-0000-0000FF270000}"/>
    <cellStyle name="Currency 3 2 2 2 2 2_Dep_Judiciais-Contingências" xfId="10240" xr:uid="{00000000-0005-0000-0000-000000280000}"/>
    <cellStyle name="Currency 3 2 2 2 2 3" xfId="10241" xr:uid="{00000000-0005-0000-0000-000001280000}"/>
    <cellStyle name="Currency 3 2 2 2 2 4" xfId="10242" xr:uid="{00000000-0005-0000-0000-000002280000}"/>
    <cellStyle name="Currency 3 2 2 2 2_Dep_Judiciais-Contingências" xfId="10243" xr:uid="{00000000-0005-0000-0000-000003280000}"/>
    <cellStyle name="Currency 3 2 2 2 3" xfId="10244" xr:uid="{00000000-0005-0000-0000-000004280000}"/>
    <cellStyle name="Currency 3 2 2 2 3 2" xfId="10245" xr:uid="{00000000-0005-0000-0000-000005280000}"/>
    <cellStyle name="Currency 3 2 2 2 3_Dep_Judiciais-Contingências" xfId="10246" xr:uid="{00000000-0005-0000-0000-000006280000}"/>
    <cellStyle name="Currency 3 2 2 2 4" xfId="10247" xr:uid="{00000000-0005-0000-0000-000007280000}"/>
    <cellStyle name="Currency 3 2 2 2 5" xfId="10248" xr:uid="{00000000-0005-0000-0000-000008280000}"/>
    <cellStyle name="Currency 3 2 2 2_Dep_Judiciais-Contingências" xfId="10249" xr:uid="{00000000-0005-0000-0000-000009280000}"/>
    <cellStyle name="Currency 3 2 2 3" xfId="10250" xr:uid="{00000000-0005-0000-0000-00000A280000}"/>
    <cellStyle name="Currency 3 2 2 3 2" xfId="10251" xr:uid="{00000000-0005-0000-0000-00000B280000}"/>
    <cellStyle name="Currency 3 2 2 3 2 2" xfId="10252" xr:uid="{00000000-0005-0000-0000-00000C280000}"/>
    <cellStyle name="Currency 3 2 2 3 2 2 2" xfId="10253" xr:uid="{00000000-0005-0000-0000-00000D280000}"/>
    <cellStyle name="Currency 3 2 2 3 2 2_Dep_Judiciais-Contingências" xfId="10254" xr:uid="{00000000-0005-0000-0000-00000E280000}"/>
    <cellStyle name="Currency 3 2 2 3 2 3" xfId="10255" xr:uid="{00000000-0005-0000-0000-00000F280000}"/>
    <cellStyle name="Currency 3 2 2 3 2 4" xfId="10256" xr:uid="{00000000-0005-0000-0000-000010280000}"/>
    <cellStyle name="Currency 3 2 2 3 2_Dep_Judiciais-Contingências" xfId="10257" xr:uid="{00000000-0005-0000-0000-000011280000}"/>
    <cellStyle name="Currency 3 2 2 3 3" xfId="10258" xr:uid="{00000000-0005-0000-0000-000012280000}"/>
    <cellStyle name="Currency 3 2 2 3 3 2" xfId="10259" xr:uid="{00000000-0005-0000-0000-000013280000}"/>
    <cellStyle name="Currency 3 2 2 3 3_Dep_Judiciais-Contingências" xfId="10260" xr:uid="{00000000-0005-0000-0000-000014280000}"/>
    <cellStyle name="Currency 3 2 2 3 4" xfId="10261" xr:uid="{00000000-0005-0000-0000-000015280000}"/>
    <cellStyle name="Currency 3 2 2 3 5" xfId="10262" xr:uid="{00000000-0005-0000-0000-000016280000}"/>
    <cellStyle name="Currency 3 2 2 3_Dep_Judiciais-Contingências" xfId="10263" xr:uid="{00000000-0005-0000-0000-000017280000}"/>
    <cellStyle name="Currency 3 2 2 4" xfId="10264" xr:uid="{00000000-0005-0000-0000-000018280000}"/>
    <cellStyle name="Currency 3 2 2 4 2" xfId="10265" xr:uid="{00000000-0005-0000-0000-000019280000}"/>
    <cellStyle name="Currency 3 2 2 4 2 2" xfId="10266" xr:uid="{00000000-0005-0000-0000-00001A280000}"/>
    <cellStyle name="Currency 3 2 2 4 2_Dep_Judiciais-Contingências" xfId="10267" xr:uid="{00000000-0005-0000-0000-00001B280000}"/>
    <cellStyle name="Currency 3 2 2 4 3" xfId="10268" xr:uid="{00000000-0005-0000-0000-00001C280000}"/>
    <cellStyle name="Currency 3 2 2 4 4" xfId="10269" xr:uid="{00000000-0005-0000-0000-00001D280000}"/>
    <cellStyle name="Currency 3 2 2 4_Dep_Judiciais-Contingências" xfId="10270" xr:uid="{00000000-0005-0000-0000-00001E280000}"/>
    <cellStyle name="Currency 3 2 2 5" xfId="10271" xr:uid="{00000000-0005-0000-0000-00001F280000}"/>
    <cellStyle name="Currency 3 2 2 5 2" xfId="10272" xr:uid="{00000000-0005-0000-0000-000020280000}"/>
    <cellStyle name="Currency 3 2 2 5_Dep_Judiciais-Contingências" xfId="10273" xr:uid="{00000000-0005-0000-0000-000021280000}"/>
    <cellStyle name="Currency 3 2 2 6" xfId="10274" xr:uid="{00000000-0005-0000-0000-000022280000}"/>
    <cellStyle name="Currency 3 2 2 7" xfId="10275" xr:uid="{00000000-0005-0000-0000-000023280000}"/>
    <cellStyle name="Currency 3 2 2_Dep_Judiciais-Contingências" xfId="10276" xr:uid="{00000000-0005-0000-0000-000024280000}"/>
    <cellStyle name="Currency 3 2_Dep_Judiciais-Contingências" xfId="10277" xr:uid="{00000000-0005-0000-0000-000025280000}"/>
    <cellStyle name="Currency 3 3" xfId="10278" xr:uid="{00000000-0005-0000-0000-000026280000}"/>
    <cellStyle name="Currency 3 3 2" xfId="10279" xr:uid="{00000000-0005-0000-0000-000027280000}"/>
    <cellStyle name="Currency 3 3 2 2" xfId="10280" xr:uid="{00000000-0005-0000-0000-000028280000}"/>
    <cellStyle name="Currency 3 3 2 2 2" xfId="10281" xr:uid="{00000000-0005-0000-0000-000029280000}"/>
    <cellStyle name="Currency 3 3 2 2 2 2" xfId="10282" xr:uid="{00000000-0005-0000-0000-00002A280000}"/>
    <cellStyle name="Currency 3 3 2 2 2 2 2" xfId="10283" xr:uid="{00000000-0005-0000-0000-00002B280000}"/>
    <cellStyle name="Currency 3 3 2 2 2 2_Dep_Judiciais-Contingências" xfId="10284" xr:uid="{00000000-0005-0000-0000-00002C280000}"/>
    <cellStyle name="Currency 3 3 2 2 2 3" xfId="10285" xr:uid="{00000000-0005-0000-0000-00002D280000}"/>
    <cellStyle name="Currency 3 3 2 2 2 4" xfId="10286" xr:uid="{00000000-0005-0000-0000-00002E280000}"/>
    <cellStyle name="Currency 3 3 2 2 2_Dep_Judiciais-Contingências" xfId="10287" xr:uid="{00000000-0005-0000-0000-00002F280000}"/>
    <cellStyle name="Currency 3 3 2 2 3" xfId="10288" xr:uid="{00000000-0005-0000-0000-000030280000}"/>
    <cellStyle name="Currency 3 3 2 2 3 2" xfId="10289" xr:uid="{00000000-0005-0000-0000-000031280000}"/>
    <cellStyle name="Currency 3 3 2 2 3_Dep_Judiciais-Contingências" xfId="10290" xr:uid="{00000000-0005-0000-0000-000032280000}"/>
    <cellStyle name="Currency 3 3 2 2 4" xfId="10291" xr:uid="{00000000-0005-0000-0000-000033280000}"/>
    <cellStyle name="Currency 3 3 2 2 5" xfId="10292" xr:uid="{00000000-0005-0000-0000-000034280000}"/>
    <cellStyle name="Currency 3 3 2 2_Dep_Judiciais-Contingências" xfId="10293" xr:uid="{00000000-0005-0000-0000-000035280000}"/>
    <cellStyle name="Currency 3 3 2 3" xfId="10294" xr:uid="{00000000-0005-0000-0000-000036280000}"/>
    <cellStyle name="Currency 3 3 2 3 2" xfId="10295" xr:uid="{00000000-0005-0000-0000-000037280000}"/>
    <cellStyle name="Currency 3 3 2 3 2 2" xfId="10296" xr:uid="{00000000-0005-0000-0000-000038280000}"/>
    <cellStyle name="Currency 3 3 2 3 2 2 2" xfId="10297" xr:uid="{00000000-0005-0000-0000-000039280000}"/>
    <cellStyle name="Currency 3 3 2 3 2 2_Dep_Judiciais-Contingências" xfId="10298" xr:uid="{00000000-0005-0000-0000-00003A280000}"/>
    <cellStyle name="Currency 3 3 2 3 2 3" xfId="10299" xr:uid="{00000000-0005-0000-0000-00003B280000}"/>
    <cellStyle name="Currency 3 3 2 3 2 4" xfId="10300" xr:uid="{00000000-0005-0000-0000-00003C280000}"/>
    <cellStyle name="Currency 3 3 2 3 2_Dep_Judiciais-Contingências" xfId="10301" xr:uid="{00000000-0005-0000-0000-00003D280000}"/>
    <cellStyle name="Currency 3 3 2 3 3" xfId="10302" xr:uid="{00000000-0005-0000-0000-00003E280000}"/>
    <cellStyle name="Currency 3 3 2 3 3 2" xfId="10303" xr:uid="{00000000-0005-0000-0000-00003F280000}"/>
    <cellStyle name="Currency 3 3 2 3 3_Dep_Judiciais-Contingências" xfId="10304" xr:uid="{00000000-0005-0000-0000-000040280000}"/>
    <cellStyle name="Currency 3 3 2 3 4" xfId="10305" xr:uid="{00000000-0005-0000-0000-000041280000}"/>
    <cellStyle name="Currency 3 3 2 3 5" xfId="10306" xr:uid="{00000000-0005-0000-0000-000042280000}"/>
    <cellStyle name="Currency 3 3 2 3_Dep_Judiciais-Contingências" xfId="10307" xr:uid="{00000000-0005-0000-0000-000043280000}"/>
    <cellStyle name="Currency 3 3 2 4" xfId="10308" xr:uid="{00000000-0005-0000-0000-000044280000}"/>
    <cellStyle name="Currency 3 3 2 4 2" xfId="10309" xr:uid="{00000000-0005-0000-0000-000045280000}"/>
    <cellStyle name="Currency 3 3 2 4 2 2" xfId="10310" xr:uid="{00000000-0005-0000-0000-000046280000}"/>
    <cellStyle name="Currency 3 3 2 4 2_Dep_Judiciais-Contingências" xfId="10311" xr:uid="{00000000-0005-0000-0000-000047280000}"/>
    <cellStyle name="Currency 3 3 2 4 3" xfId="10312" xr:uid="{00000000-0005-0000-0000-000048280000}"/>
    <cellStyle name="Currency 3 3 2 4 4" xfId="10313" xr:uid="{00000000-0005-0000-0000-000049280000}"/>
    <cellStyle name="Currency 3 3 2 4_Dep_Judiciais-Contingências" xfId="10314" xr:uid="{00000000-0005-0000-0000-00004A280000}"/>
    <cellStyle name="Currency 3 3 2 5" xfId="10315" xr:uid="{00000000-0005-0000-0000-00004B280000}"/>
    <cellStyle name="Currency 3 3 2 5 2" xfId="10316" xr:uid="{00000000-0005-0000-0000-00004C280000}"/>
    <cellStyle name="Currency 3 3 2 5_Dep_Judiciais-Contingências" xfId="10317" xr:uid="{00000000-0005-0000-0000-00004D280000}"/>
    <cellStyle name="Currency 3 3 2 6" xfId="10318" xr:uid="{00000000-0005-0000-0000-00004E280000}"/>
    <cellStyle name="Currency 3 3 2 7" xfId="10319" xr:uid="{00000000-0005-0000-0000-00004F280000}"/>
    <cellStyle name="Currency 3 3 2_Dep_Judiciais-Contingências" xfId="10320" xr:uid="{00000000-0005-0000-0000-000050280000}"/>
    <cellStyle name="Currency 3 3 3" xfId="10321" xr:uid="{00000000-0005-0000-0000-000051280000}"/>
    <cellStyle name="Currency 3 3 3 2" xfId="10322" xr:uid="{00000000-0005-0000-0000-000052280000}"/>
    <cellStyle name="Currency 3 3 3 2 2" xfId="10323" xr:uid="{00000000-0005-0000-0000-000053280000}"/>
    <cellStyle name="Currency 3 3 3 2 2 2" xfId="10324" xr:uid="{00000000-0005-0000-0000-000054280000}"/>
    <cellStyle name="Currency 3 3 3 2 2_Dep_Judiciais-Contingências" xfId="10325" xr:uid="{00000000-0005-0000-0000-000055280000}"/>
    <cellStyle name="Currency 3 3 3 2 3" xfId="10326" xr:uid="{00000000-0005-0000-0000-000056280000}"/>
    <cellStyle name="Currency 3 3 3 2 4" xfId="10327" xr:uid="{00000000-0005-0000-0000-000057280000}"/>
    <cellStyle name="Currency 3 3 3 2_Dep_Judiciais-Contingências" xfId="10328" xr:uid="{00000000-0005-0000-0000-000058280000}"/>
    <cellStyle name="Currency 3 3 3 3" xfId="10329" xr:uid="{00000000-0005-0000-0000-000059280000}"/>
    <cellStyle name="Currency 3 3 3 3 2" xfId="10330" xr:uid="{00000000-0005-0000-0000-00005A280000}"/>
    <cellStyle name="Currency 3 3 3 3_Dep_Judiciais-Contingências" xfId="10331" xr:uid="{00000000-0005-0000-0000-00005B280000}"/>
    <cellStyle name="Currency 3 3 3 4" xfId="10332" xr:uid="{00000000-0005-0000-0000-00005C280000}"/>
    <cellStyle name="Currency 3 3 3 5" xfId="10333" xr:uid="{00000000-0005-0000-0000-00005D280000}"/>
    <cellStyle name="Currency 3 3 3_Dep_Judiciais-Contingências" xfId="10334" xr:uid="{00000000-0005-0000-0000-00005E280000}"/>
    <cellStyle name="Currency 3 3 4" xfId="10335" xr:uid="{00000000-0005-0000-0000-00005F280000}"/>
    <cellStyle name="Currency 3 3 4 2" xfId="10336" xr:uid="{00000000-0005-0000-0000-000060280000}"/>
    <cellStyle name="Currency 3 3 4 2 2" xfId="10337" xr:uid="{00000000-0005-0000-0000-000061280000}"/>
    <cellStyle name="Currency 3 3 4 2 2 2" xfId="10338" xr:uid="{00000000-0005-0000-0000-000062280000}"/>
    <cellStyle name="Currency 3 3 4 2 2_Dep_Judiciais-Contingências" xfId="10339" xr:uid="{00000000-0005-0000-0000-000063280000}"/>
    <cellStyle name="Currency 3 3 4 2 3" xfId="10340" xr:uid="{00000000-0005-0000-0000-000064280000}"/>
    <cellStyle name="Currency 3 3 4 2 4" xfId="10341" xr:uid="{00000000-0005-0000-0000-000065280000}"/>
    <cellStyle name="Currency 3 3 4 2_Dep_Judiciais-Contingências" xfId="10342" xr:uid="{00000000-0005-0000-0000-000066280000}"/>
    <cellStyle name="Currency 3 3 4 3" xfId="10343" xr:uid="{00000000-0005-0000-0000-000067280000}"/>
    <cellStyle name="Currency 3 3 4 3 2" xfId="10344" xr:uid="{00000000-0005-0000-0000-000068280000}"/>
    <cellStyle name="Currency 3 3 4 3_Dep_Judiciais-Contingências" xfId="10345" xr:uid="{00000000-0005-0000-0000-000069280000}"/>
    <cellStyle name="Currency 3 3 4 4" xfId="10346" xr:uid="{00000000-0005-0000-0000-00006A280000}"/>
    <cellStyle name="Currency 3 3 4 5" xfId="10347" xr:uid="{00000000-0005-0000-0000-00006B280000}"/>
    <cellStyle name="Currency 3 3 4_Dep_Judiciais-Contingências" xfId="10348" xr:uid="{00000000-0005-0000-0000-00006C280000}"/>
    <cellStyle name="Currency 3 3 5" xfId="10349" xr:uid="{00000000-0005-0000-0000-00006D280000}"/>
    <cellStyle name="Currency 3 3 5 2" xfId="10350" xr:uid="{00000000-0005-0000-0000-00006E280000}"/>
    <cellStyle name="Currency 3 3 5 2 2" xfId="10351" xr:uid="{00000000-0005-0000-0000-00006F280000}"/>
    <cellStyle name="Currency 3 3 5 2_Dep_Judiciais-Contingências" xfId="10352" xr:uid="{00000000-0005-0000-0000-000070280000}"/>
    <cellStyle name="Currency 3 3 5 3" xfId="10353" xr:uid="{00000000-0005-0000-0000-000071280000}"/>
    <cellStyle name="Currency 3 3 5 4" xfId="10354" xr:uid="{00000000-0005-0000-0000-000072280000}"/>
    <cellStyle name="Currency 3 3 5_Dep_Judiciais-Contingências" xfId="10355" xr:uid="{00000000-0005-0000-0000-000073280000}"/>
    <cellStyle name="Currency 3 3 6" xfId="10356" xr:uid="{00000000-0005-0000-0000-000074280000}"/>
    <cellStyle name="Currency 3 3 6 2" xfId="10357" xr:uid="{00000000-0005-0000-0000-000075280000}"/>
    <cellStyle name="Currency 3 3 6_Dep_Judiciais-Contingências" xfId="10358" xr:uid="{00000000-0005-0000-0000-000076280000}"/>
    <cellStyle name="Currency 3 3 7" xfId="10359" xr:uid="{00000000-0005-0000-0000-000077280000}"/>
    <cellStyle name="Currency 3 3 8" xfId="10360" xr:uid="{00000000-0005-0000-0000-000078280000}"/>
    <cellStyle name="Currency 3 3 9" xfId="10361" xr:uid="{00000000-0005-0000-0000-000079280000}"/>
    <cellStyle name="Currency 3 3_Dep_Judiciais-Contingências" xfId="10362" xr:uid="{00000000-0005-0000-0000-00007A280000}"/>
    <cellStyle name="Currency 3 4" xfId="10363" xr:uid="{00000000-0005-0000-0000-00007B280000}"/>
    <cellStyle name="Currency 3 4 2" xfId="10364" xr:uid="{00000000-0005-0000-0000-00007C280000}"/>
    <cellStyle name="Currency 3 4 2 2" xfId="10365" xr:uid="{00000000-0005-0000-0000-00007D280000}"/>
    <cellStyle name="Currency 3 4 2 2 2" xfId="10366" xr:uid="{00000000-0005-0000-0000-00007E280000}"/>
    <cellStyle name="Currency 3 4 2 2 2 2" xfId="10367" xr:uid="{00000000-0005-0000-0000-00007F280000}"/>
    <cellStyle name="Currency 3 4 2 2 2 2 2" xfId="10368" xr:uid="{00000000-0005-0000-0000-000080280000}"/>
    <cellStyle name="Currency 3 4 2 2 2 2_Dep_Judiciais-Contingências" xfId="10369" xr:uid="{00000000-0005-0000-0000-000081280000}"/>
    <cellStyle name="Currency 3 4 2 2 2 3" xfId="10370" xr:uid="{00000000-0005-0000-0000-000082280000}"/>
    <cellStyle name="Currency 3 4 2 2 2 4" xfId="10371" xr:uid="{00000000-0005-0000-0000-000083280000}"/>
    <cellStyle name="Currency 3 4 2 2 2_Dep_Judiciais-Contingências" xfId="10372" xr:uid="{00000000-0005-0000-0000-000084280000}"/>
    <cellStyle name="Currency 3 4 2 2 3" xfId="10373" xr:uid="{00000000-0005-0000-0000-000085280000}"/>
    <cellStyle name="Currency 3 4 2 2 3 2" xfId="10374" xr:uid="{00000000-0005-0000-0000-000086280000}"/>
    <cellStyle name="Currency 3 4 2 2 3_Dep_Judiciais-Contingências" xfId="10375" xr:uid="{00000000-0005-0000-0000-000087280000}"/>
    <cellStyle name="Currency 3 4 2 2 4" xfId="10376" xr:uid="{00000000-0005-0000-0000-000088280000}"/>
    <cellStyle name="Currency 3 4 2 2 5" xfId="10377" xr:uid="{00000000-0005-0000-0000-000089280000}"/>
    <cellStyle name="Currency 3 4 2 2_Dep_Judiciais-Contingências" xfId="10378" xr:uid="{00000000-0005-0000-0000-00008A280000}"/>
    <cellStyle name="Currency 3 4 2 3" xfId="10379" xr:uid="{00000000-0005-0000-0000-00008B280000}"/>
    <cellStyle name="Currency 3 4 2 3 2" xfId="10380" xr:uid="{00000000-0005-0000-0000-00008C280000}"/>
    <cellStyle name="Currency 3 4 2 3 2 2" xfId="10381" xr:uid="{00000000-0005-0000-0000-00008D280000}"/>
    <cellStyle name="Currency 3 4 2 3 2 2 2" xfId="10382" xr:uid="{00000000-0005-0000-0000-00008E280000}"/>
    <cellStyle name="Currency 3 4 2 3 2 2_Dep_Judiciais-Contingências" xfId="10383" xr:uid="{00000000-0005-0000-0000-00008F280000}"/>
    <cellStyle name="Currency 3 4 2 3 2 3" xfId="10384" xr:uid="{00000000-0005-0000-0000-000090280000}"/>
    <cellStyle name="Currency 3 4 2 3 2 4" xfId="10385" xr:uid="{00000000-0005-0000-0000-000091280000}"/>
    <cellStyle name="Currency 3 4 2 3 2_Dep_Judiciais-Contingências" xfId="10386" xr:uid="{00000000-0005-0000-0000-000092280000}"/>
    <cellStyle name="Currency 3 4 2 3 3" xfId="10387" xr:uid="{00000000-0005-0000-0000-000093280000}"/>
    <cellStyle name="Currency 3 4 2 3 3 2" xfId="10388" xr:uid="{00000000-0005-0000-0000-000094280000}"/>
    <cellStyle name="Currency 3 4 2 3 3_Dep_Judiciais-Contingências" xfId="10389" xr:uid="{00000000-0005-0000-0000-000095280000}"/>
    <cellStyle name="Currency 3 4 2 3 4" xfId="10390" xr:uid="{00000000-0005-0000-0000-000096280000}"/>
    <cellStyle name="Currency 3 4 2 3 5" xfId="10391" xr:uid="{00000000-0005-0000-0000-000097280000}"/>
    <cellStyle name="Currency 3 4 2 3_Dep_Judiciais-Contingências" xfId="10392" xr:uid="{00000000-0005-0000-0000-000098280000}"/>
    <cellStyle name="Currency 3 4 2 4" xfId="10393" xr:uid="{00000000-0005-0000-0000-000099280000}"/>
    <cellStyle name="Currency 3 4 2 4 2" xfId="10394" xr:uid="{00000000-0005-0000-0000-00009A280000}"/>
    <cellStyle name="Currency 3 4 2 4 2 2" xfId="10395" xr:uid="{00000000-0005-0000-0000-00009B280000}"/>
    <cellStyle name="Currency 3 4 2 4 2_Dep_Judiciais-Contingências" xfId="10396" xr:uid="{00000000-0005-0000-0000-00009C280000}"/>
    <cellStyle name="Currency 3 4 2 4 3" xfId="10397" xr:uid="{00000000-0005-0000-0000-00009D280000}"/>
    <cellStyle name="Currency 3 4 2 4 4" xfId="10398" xr:uid="{00000000-0005-0000-0000-00009E280000}"/>
    <cellStyle name="Currency 3 4 2 4_Dep_Judiciais-Contingências" xfId="10399" xr:uid="{00000000-0005-0000-0000-00009F280000}"/>
    <cellStyle name="Currency 3 4 2 5" xfId="10400" xr:uid="{00000000-0005-0000-0000-0000A0280000}"/>
    <cellStyle name="Currency 3 4 2 5 2" xfId="10401" xr:uid="{00000000-0005-0000-0000-0000A1280000}"/>
    <cellStyle name="Currency 3 4 2 5_Dep_Judiciais-Contingências" xfId="10402" xr:uid="{00000000-0005-0000-0000-0000A2280000}"/>
    <cellStyle name="Currency 3 4 2 6" xfId="10403" xr:uid="{00000000-0005-0000-0000-0000A3280000}"/>
    <cellStyle name="Currency 3 4 2 7" xfId="10404" xr:uid="{00000000-0005-0000-0000-0000A4280000}"/>
    <cellStyle name="Currency 3 4 2_Dep_Judiciais-Contingências" xfId="10405" xr:uid="{00000000-0005-0000-0000-0000A5280000}"/>
    <cellStyle name="Currency 3 4 3" xfId="10406" xr:uid="{00000000-0005-0000-0000-0000A6280000}"/>
    <cellStyle name="Currency 3 4 3 2" xfId="10407" xr:uid="{00000000-0005-0000-0000-0000A7280000}"/>
    <cellStyle name="Currency 3 4 3 2 2" xfId="10408" xr:uid="{00000000-0005-0000-0000-0000A8280000}"/>
    <cellStyle name="Currency 3 4 3 2 2 2" xfId="10409" xr:uid="{00000000-0005-0000-0000-0000A9280000}"/>
    <cellStyle name="Currency 3 4 3 2 2_Dep_Judiciais-Contingências" xfId="10410" xr:uid="{00000000-0005-0000-0000-0000AA280000}"/>
    <cellStyle name="Currency 3 4 3 2 3" xfId="10411" xr:uid="{00000000-0005-0000-0000-0000AB280000}"/>
    <cellStyle name="Currency 3 4 3 2 4" xfId="10412" xr:uid="{00000000-0005-0000-0000-0000AC280000}"/>
    <cellStyle name="Currency 3 4 3 2_Dep_Judiciais-Contingências" xfId="10413" xr:uid="{00000000-0005-0000-0000-0000AD280000}"/>
    <cellStyle name="Currency 3 4 3 3" xfId="10414" xr:uid="{00000000-0005-0000-0000-0000AE280000}"/>
    <cellStyle name="Currency 3 4 3 3 2" xfId="10415" xr:uid="{00000000-0005-0000-0000-0000AF280000}"/>
    <cellStyle name="Currency 3 4 3 3_Dep_Judiciais-Contingências" xfId="10416" xr:uid="{00000000-0005-0000-0000-0000B0280000}"/>
    <cellStyle name="Currency 3 4 3 4" xfId="10417" xr:uid="{00000000-0005-0000-0000-0000B1280000}"/>
    <cellStyle name="Currency 3 4 3 5" xfId="10418" xr:uid="{00000000-0005-0000-0000-0000B2280000}"/>
    <cellStyle name="Currency 3 4 3_Dep_Judiciais-Contingências" xfId="10419" xr:uid="{00000000-0005-0000-0000-0000B3280000}"/>
    <cellStyle name="Currency 3 4 4" xfId="10420" xr:uid="{00000000-0005-0000-0000-0000B4280000}"/>
    <cellStyle name="Currency 3 4 4 2" xfId="10421" xr:uid="{00000000-0005-0000-0000-0000B5280000}"/>
    <cellStyle name="Currency 3 4 4 2 2" xfId="10422" xr:uid="{00000000-0005-0000-0000-0000B6280000}"/>
    <cellStyle name="Currency 3 4 4 2 2 2" xfId="10423" xr:uid="{00000000-0005-0000-0000-0000B7280000}"/>
    <cellStyle name="Currency 3 4 4 2 2_Dep_Judiciais-Contingências" xfId="10424" xr:uid="{00000000-0005-0000-0000-0000B8280000}"/>
    <cellStyle name="Currency 3 4 4 2 3" xfId="10425" xr:uid="{00000000-0005-0000-0000-0000B9280000}"/>
    <cellStyle name="Currency 3 4 4 2 4" xfId="10426" xr:uid="{00000000-0005-0000-0000-0000BA280000}"/>
    <cellStyle name="Currency 3 4 4 2_Dep_Judiciais-Contingências" xfId="10427" xr:uid="{00000000-0005-0000-0000-0000BB280000}"/>
    <cellStyle name="Currency 3 4 4 3" xfId="10428" xr:uid="{00000000-0005-0000-0000-0000BC280000}"/>
    <cellStyle name="Currency 3 4 4 3 2" xfId="10429" xr:uid="{00000000-0005-0000-0000-0000BD280000}"/>
    <cellStyle name="Currency 3 4 4 3_Dep_Judiciais-Contingências" xfId="10430" xr:uid="{00000000-0005-0000-0000-0000BE280000}"/>
    <cellStyle name="Currency 3 4 4 4" xfId="10431" xr:uid="{00000000-0005-0000-0000-0000BF280000}"/>
    <cellStyle name="Currency 3 4 4 5" xfId="10432" xr:uid="{00000000-0005-0000-0000-0000C0280000}"/>
    <cellStyle name="Currency 3 4 4_Dep_Judiciais-Contingências" xfId="10433" xr:uid="{00000000-0005-0000-0000-0000C1280000}"/>
    <cellStyle name="Currency 3 4 5" xfId="10434" xr:uid="{00000000-0005-0000-0000-0000C2280000}"/>
    <cellStyle name="Currency 3 4 5 2" xfId="10435" xr:uid="{00000000-0005-0000-0000-0000C3280000}"/>
    <cellStyle name="Currency 3 4 5 2 2" xfId="10436" xr:uid="{00000000-0005-0000-0000-0000C4280000}"/>
    <cellStyle name="Currency 3 4 5 2_Dep_Judiciais-Contingências" xfId="10437" xr:uid="{00000000-0005-0000-0000-0000C5280000}"/>
    <cellStyle name="Currency 3 4 5 3" xfId="10438" xr:uid="{00000000-0005-0000-0000-0000C6280000}"/>
    <cellStyle name="Currency 3 4 5 4" xfId="10439" xr:uid="{00000000-0005-0000-0000-0000C7280000}"/>
    <cellStyle name="Currency 3 4 5_Dep_Judiciais-Contingências" xfId="10440" xr:uid="{00000000-0005-0000-0000-0000C8280000}"/>
    <cellStyle name="Currency 3 4 6" xfId="10441" xr:uid="{00000000-0005-0000-0000-0000C9280000}"/>
    <cellStyle name="Currency 3 4 6 2" xfId="10442" xr:uid="{00000000-0005-0000-0000-0000CA280000}"/>
    <cellStyle name="Currency 3 4 6_Dep_Judiciais-Contingências" xfId="10443" xr:uid="{00000000-0005-0000-0000-0000CB280000}"/>
    <cellStyle name="Currency 3 4 7" xfId="10444" xr:uid="{00000000-0005-0000-0000-0000CC280000}"/>
    <cellStyle name="Currency 3 4 8" xfId="10445" xr:uid="{00000000-0005-0000-0000-0000CD280000}"/>
    <cellStyle name="Currency 3 4_Dep_Judiciais-Contingências" xfId="10446" xr:uid="{00000000-0005-0000-0000-0000CE280000}"/>
    <cellStyle name="Currency 3 5" xfId="10447" xr:uid="{00000000-0005-0000-0000-0000CF280000}"/>
    <cellStyle name="Currency 3 5 2" xfId="10448" xr:uid="{00000000-0005-0000-0000-0000D0280000}"/>
    <cellStyle name="Currency 3 5 2 2" xfId="10449" xr:uid="{00000000-0005-0000-0000-0000D1280000}"/>
    <cellStyle name="Currency 3 5 2 2 2" xfId="10450" xr:uid="{00000000-0005-0000-0000-0000D2280000}"/>
    <cellStyle name="Currency 3 5 2 2 2 2" xfId="10451" xr:uid="{00000000-0005-0000-0000-0000D3280000}"/>
    <cellStyle name="Currency 3 5 2 2 2 2 2" xfId="10452" xr:uid="{00000000-0005-0000-0000-0000D4280000}"/>
    <cellStyle name="Currency 3 5 2 2 2 2_Dep_Judiciais-Contingências" xfId="10453" xr:uid="{00000000-0005-0000-0000-0000D5280000}"/>
    <cellStyle name="Currency 3 5 2 2 2 3" xfId="10454" xr:uid="{00000000-0005-0000-0000-0000D6280000}"/>
    <cellStyle name="Currency 3 5 2 2 2 4" xfId="10455" xr:uid="{00000000-0005-0000-0000-0000D7280000}"/>
    <cellStyle name="Currency 3 5 2 2 2_Dep_Judiciais-Contingências" xfId="10456" xr:uid="{00000000-0005-0000-0000-0000D8280000}"/>
    <cellStyle name="Currency 3 5 2 2 3" xfId="10457" xr:uid="{00000000-0005-0000-0000-0000D9280000}"/>
    <cellStyle name="Currency 3 5 2 2 3 2" xfId="10458" xr:uid="{00000000-0005-0000-0000-0000DA280000}"/>
    <cellStyle name="Currency 3 5 2 2 3_Dep_Judiciais-Contingências" xfId="10459" xr:uid="{00000000-0005-0000-0000-0000DB280000}"/>
    <cellStyle name="Currency 3 5 2 2 4" xfId="10460" xr:uid="{00000000-0005-0000-0000-0000DC280000}"/>
    <cellStyle name="Currency 3 5 2 2 5" xfId="10461" xr:uid="{00000000-0005-0000-0000-0000DD280000}"/>
    <cellStyle name="Currency 3 5 2 2_Dep_Judiciais-Contingências" xfId="10462" xr:uid="{00000000-0005-0000-0000-0000DE280000}"/>
    <cellStyle name="Currency 3 5 2 3" xfId="10463" xr:uid="{00000000-0005-0000-0000-0000DF280000}"/>
    <cellStyle name="Currency 3 5 2 3 2" xfId="10464" xr:uid="{00000000-0005-0000-0000-0000E0280000}"/>
    <cellStyle name="Currency 3 5 2 3 2 2" xfId="10465" xr:uid="{00000000-0005-0000-0000-0000E1280000}"/>
    <cellStyle name="Currency 3 5 2 3 2 2 2" xfId="10466" xr:uid="{00000000-0005-0000-0000-0000E2280000}"/>
    <cellStyle name="Currency 3 5 2 3 2 2_Dep_Judiciais-Contingências" xfId="10467" xr:uid="{00000000-0005-0000-0000-0000E3280000}"/>
    <cellStyle name="Currency 3 5 2 3 2 3" xfId="10468" xr:uid="{00000000-0005-0000-0000-0000E4280000}"/>
    <cellStyle name="Currency 3 5 2 3 2 4" xfId="10469" xr:uid="{00000000-0005-0000-0000-0000E5280000}"/>
    <cellStyle name="Currency 3 5 2 3 2_Dep_Judiciais-Contingências" xfId="10470" xr:uid="{00000000-0005-0000-0000-0000E6280000}"/>
    <cellStyle name="Currency 3 5 2 3 3" xfId="10471" xr:uid="{00000000-0005-0000-0000-0000E7280000}"/>
    <cellStyle name="Currency 3 5 2 3 3 2" xfId="10472" xr:uid="{00000000-0005-0000-0000-0000E8280000}"/>
    <cellStyle name="Currency 3 5 2 3 3_Dep_Judiciais-Contingências" xfId="10473" xr:uid="{00000000-0005-0000-0000-0000E9280000}"/>
    <cellStyle name="Currency 3 5 2 3 4" xfId="10474" xr:uid="{00000000-0005-0000-0000-0000EA280000}"/>
    <cellStyle name="Currency 3 5 2 3 5" xfId="10475" xr:uid="{00000000-0005-0000-0000-0000EB280000}"/>
    <cellStyle name="Currency 3 5 2 3_Dep_Judiciais-Contingências" xfId="10476" xr:uid="{00000000-0005-0000-0000-0000EC280000}"/>
    <cellStyle name="Currency 3 5 2 4" xfId="10477" xr:uid="{00000000-0005-0000-0000-0000ED280000}"/>
    <cellStyle name="Currency 3 5 2 4 2" xfId="10478" xr:uid="{00000000-0005-0000-0000-0000EE280000}"/>
    <cellStyle name="Currency 3 5 2 4 2 2" xfId="10479" xr:uid="{00000000-0005-0000-0000-0000EF280000}"/>
    <cellStyle name="Currency 3 5 2 4 2_Dep_Judiciais-Contingências" xfId="10480" xr:uid="{00000000-0005-0000-0000-0000F0280000}"/>
    <cellStyle name="Currency 3 5 2 4 3" xfId="10481" xr:uid="{00000000-0005-0000-0000-0000F1280000}"/>
    <cellStyle name="Currency 3 5 2 4 4" xfId="10482" xr:uid="{00000000-0005-0000-0000-0000F2280000}"/>
    <cellStyle name="Currency 3 5 2 4_Dep_Judiciais-Contingências" xfId="10483" xr:uid="{00000000-0005-0000-0000-0000F3280000}"/>
    <cellStyle name="Currency 3 5 2 5" xfId="10484" xr:uid="{00000000-0005-0000-0000-0000F4280000}"/>
    <cellStyle name="Currency 3 5 2 5 2" xfId="10485" xr:uid="{00000000-0005-0000-0000-0000F5280000}"/>
    <cellStyle name="Currency 3 5 2 5_Dep_Judiciais-Contingências" xfId="10486" xr:uid="{00000000-0005-0000-0000-0000F6280000}"/>
    <cellStyle name="Currency 3 5 2 6" xfId="10487" xr:uid="{00000000-0005-0000-0000-0000F7280000}"/>
    <cellStyle name="Currency 3 5 2 7" xfId="10488" xr:uid="{00000000-0005-0000-0000-0000F8280000}"/>
    <cellStyle name="Currency 3 5 2_Dep_Judiciais-Contingências" xfId="10489" xr:uid="{00000000-0005-0000-0000-0000F9280000}"/>
    <cellStyle name="Currency 3 5 3" xfId="10490" xr:uid="{00000000-0005-0000-0000-0000FA280000}"/>
    <cellStyle name="Currency 3 5 3 2" xfId="10491" xr:uid="{00000000-0005-0000-0000-0000FB280000}"/>
    <cellStyle name="Currency 3 5 3 2 2" xfId="10492" xr:uid="{00000000-0005-0000-0000-0000FC280000}"/>
    <cellStyle name="Currency 3 5 3 2 2 2" xfId="10493" xr:uid="{00000000-0005-0000-0000-0000FD280000}"/>
    <cellStyle name="Currency 3 5 3 2 2_Dep_Judiciais-Contingências" xfId="10494" xr:uid="{00000000-0005-0000-0000-0000FE280000}"/>
    <cellStyle name="Currency 3 5 3 2 3" xfId="10495" xr:uid="{00000000-0005-0000-0000-0000FF280000}"/>
    <cellStyle name="Currency 3 5 3 2 4" xfId="10496" xr:uid="{00000000-0005-0000-0000-000000290000}"/>
    <cellStyle name="Currency 3 5 3 2_Dep_Judiciais-Contingências" xfId="10497" xr:uid="{00000000-0005-0000-0000-000001290000}"/>
    <cellStyle name="Currency 3 5 3 3" xfId="10498" xr:uid="{00000000-0005-0000-0000-000002290000}"/>
    <cellStyle name="Currency 3 5 3 3 2" xfId="10499" xr:uid="{00000000-0005-0000-0000-000003290000}"/>
    <cellStyle name="Currency 3 5 3 3_Dep_Judiciais-Contingências" xfId="10500" xr:uid="{00000000-0005-0000-0000-000004290000}"/>
    <cellStyle name="Currency 3 5 3 4" xfId="10501" xr:uid="{00000000-0005-0000-0000-000005290000}"/>
    <cellStyle name="Currency 3 5 3 5" xfId="10502" xr:uid="{00000000-0005-0000-0000-000006290000}"/>
    <cellStyle name="Currency 3 5 3_Dep_Judiciais-Contingências" xfId="10503" xr:uid="{00000000-0005-0000-0000-000007290000}"/>
    <cellStyle name="Currency 3 5 4" xfId="10504" xr:uid="{00000000-0005-0000-0000-000008290000}"/>
    <cellStyle name="Currency 3 5 4 2" xfId="10505" xr:uid="{00000000-0005-0000-0000-000009290000}"/>
    <cellStyle name="Currency 3 5 4 2 2" xfId="10506" xr:uid="{00000000-0005-0000-0000-00000A290000}"/>
    <cellStyle name="Currency 3 5 4 2 2 2" xfId="10507" xr:uid="{00000000-0005-0000-0000-00000B290000}"/>
    <cellStyle name="Currency 3 5 4 2 2_Dep_Judiciais-Contingências" xfId="10508" xr:uid="{00000000-0005-0000-0000-00000C290000}"/>
    <cellStyle name="Currency 3 5 4 2 3" xfId="10509" xr:uid="{00000000-0005-0000-0000-00000D290000}"/>
    <cellStyle name="Currency 3 5 4 2 4" xfId="10510" xr:uid="{00000000-0005-0000-0000-00000E290000}"/>
    <cellStyle name="Currency 3 5 4 2_Dep_Judiciais-Contingências" xfId="10511" xr:uid="{00000000-0005-0000-0000-00000F290000}"/>
    <cellStyle name="Currency 3 5 4 3" xfId="10512" xr:uid="{00000000-0005-0000-0000-000010290000}"/>
    <cellStyle name="Currency 3 5 4 3 2" xfId="10513" xr:uid="{00000000-0005-0000-0000-000011290000}"/>
    <cellStyle name="Currency 3 5 4 3_Dep_Judiciais-Contingências" xfId="10514" xr:uid="{00000000-0005-0000-0000-000012290000}"/>
    <cellStyle name="Currency 3 5 4 4" xfId="10515" xr:uid="{00000000-0005-0000-0000-000013290000}"/>
    <cellStyle name="Currency 3 5 4 5" xfId="10516" xr:uid="{00000000-0005-0000-0000-000014290000}"/>
    <cellStyle name="Currency 3 5 4_Dep_Judiciais-Contingências" xfId="10517" xr:uid="{00000000-0005-0000-0000-000015290000}"/>
    <cellStyle name="Currency 3 5 5" xfId="10518" xr:uid="{00000000-0005-0000-0000-000016290000}"/>
    <cellStyle name="Currency 3 5 5 2" xfId="10519" xr:uid="{00000000-0005-0000-0000-000017290000}"/>
    <cellStyle name="Currency 3 5 5 2 2" xfId="10520" xr:uid="{00000000-0005-0000-0000-000018290000}"/>
    <cellStyle name="Currency 3 5 5 2_Dep_Judiciais-Contingências" xfId="10521" xr:uid="{00000000-0005-0000-0000-000019290000}"/>
    <cellStyle name="Currency 3 5 5 3" xfId="10522" xr:uid="{00000000-0005-0000-0000-00001A290000}"/>
    <cellStyle name="Currency 3 5 5 4" xfId="10523" xr:uid="{00000000-0005-0000-0000-00001B290000}"/>
    <cellStyle name="Currency 3 5 5_Dep_Judiciais-Contingências" xfId="10524" xr:uid="{00000000-0005-0000-0000-00001C290000}"/>
    <cellStyle name="Currency 3 5 6" xfId="10525" xr:uid="{00000000-0005-0000-0000-00001D290000}"/>
    <cellStyle name="Currency 3 5 6 2" xfId="10526" xr:uid="{00000000-0005-0000-0000-00001E290000}"/>
    <cellStyle name="Currency 3 5 6_Dep_Judiciais-Contingências" xfId="10527" xr:uid="{00000000-0005-0000-0000-00001F290000}"/>
    <cellStyle name="Currency 3 5 7" xfId="10528" xr:uid="{00000000-0005-0000-0000-000020290000}"/>
    <cellStyle name="Currency 3 5 8" xfId="10529" xr:uid="{00000000-0005-0000-0000-000021290000}"/>
    <cellStyle name="Currency 3 5_Dep_Judiciais-Contingências" xfId="10530" xr:uid="{00000000-0005-0000-0000-000022290000}"/>
    <cellStyle name="Currency 3 6" xfId="10531" xr:uid="{00000000-0005-0000-0000-000023290000}"/>
    <cellStyle name="Currency 3_Dep_Judiciais-Contingências" xfId="10532" xr:uid="{00000000-0005-0000-0000-000024290000}"/>
    <cellStyle name="Currency 33" xfId="10533" xr:uid="{00000000-0005-0000-0000-000025290000}"/>
    <cellStyle name="Currency 33 2" xfId="10534" xr:uid="{00000000-0005-0000-0000-000026290000}"/>
    <cellStyle name="Currency 33_BP - Raízen Combustíveis" xfId="10535" xr:uid="{00000000-0005-0000-0000-000027290000}"/>
    <cellStyle name="Currency 38" xfId="10536" xr:uid="{00000000-0005-0000-0000-000028290000}"/>
    <cellStyle name="Currency 38 2" xfId="10537" xr:uid="{00000000-0005-0000-0000-000029290000}"/>
    <cellStyle name="Currency 38_BP - Raízen Combustíveis" xfId="10538" xr:uid="{00000000-0005-0000-0000-00002A290000}"/>
    <cellStyle name="Currency 39" xfId="10539" xr:uid="{00000000-0005-0000-0000-00002B290000}"/>
    <cellStyle name="Currency 39 2" xfId="10540" xr:uid="{00000000-0005-0000-0000-00002C290000}"/>
    <cellStyle name="Currency 39_BP - Raízen Combustíveis" xfId="10541" xr:uid="{00000000-0005-0000-0000-00002D290000}"/>
    <cellStyle name="Currency 4" xfId="10542" xr:uid="{00000000-0005-0000-0000-00002E290000}"/>
    <cellStyle name="Currency 4 2" xfId="10543" xr:uid="{00000000-0005-0000-0000-00002F290000}"/>
    <cellStyle name="Currency 4 3" xfId="10544" xr:uid="{00000000-0005-0000-0000-000030290000}"/>
    <cellStyle name="Currency 4_Display" xfId="10545" xr:uid="{00000000-0005-0000-0000-000031290000}"/>
    <cellStyle name="Currency 5" xfId="10546" xr:uid="{00000000-0005-0000-0000-000032290000}"/>
    <cellStyle name="Currency 5 2" xfId="10547" xr:uid="{00000000-0005-0000-0000-000033290000}"/>
    <cellStyle name="Currency 5 3" xfId="10548" xr:uid="{00000000-0005-0000-0000-000034290000}"/>
    <cellStyle name="Currency 5 4" xfId="10549" xr:uid="{00000000-0005-0000-0000-000035290000}"/>
    <cellStyle name="Currency 5_Base Partes Relacionadas" xfId="10550" xr:uid="{00000000-0005-0000-0000-000036290000}"/>
    <cellStyle name="Currency 6" xfId="10551" xr:uid="{00000000-0005-0000-0000-000037290000}"/>
    <cellStyle name="Currency 7" xfId="10552" xr:uid="{00000000-0005-0000-0000-000038290000}"/>
    <cellStyle name="Currency 8" xfId="10553" xr:uid="{00000000-0005-0000-0000-000039290000}"/>
    <cellStyle name="Currency 9" xfId="10554" xr:uid="{00000000-0005-0000-0000-00003A290000}"/>
    <cellStyle name="Currency0" xfId="10555" xr:uid="{00000000-0005-0000-0000-00003B290000}"/>
    <cellStyle name="Currency0 2" xfId="10556" xr:uid="{00000000-0005-0000-0000-00003C290000}"/>
    <cellStyle name="Currency0 3" xfId="10557" xr:uid="{00000000-0005-0000-0000-00003D290000}"/>
    <cellStyle name="Currency0 4" xfId="10558" xr:uid="{00000000-0005-0000-0000-00003E290000}"/>
    <cellStyle name="Currency0_Base Partes Relacionadas" xfId="10559" xr:uid="{00000000-0005-0000-0000-00003F290000}"/>
    <cellStyle name="DadosExternos" xfId="10560" xr:uid="{00000000-0005-0000-0000-000040290000}"/>
    <cellStyle name="Dash" xfId="10561" xr:uid="{00000000-0005-0000-0000-000041290000}"/>
    <cellStyle name="Dash 2" xfId="10562" xr:uid="{00000000-0005-0000-0000-000042290000}"/>
    <cellStyle name="Dash 2 2" xfId="10563" xr:uid="{00000000-0005-0000-0000-000043290000}"/>
    <cellStyle name="Dash 2 2 2" xfId="10564" xr:uid="{00000000-0005-0000-0000-000044290000}"/>
    <cellStyle name="Dash 2 2 2 2" xfId="10565" xr:uid="{00000000-0005-0000-0000-000045290000}"/>
    <cellStyle name="Dash 2 2 2 3" xfId="10566" xr:uid="{00000000-0005-0000-0000-000046290000}"/>
    <cellStyle name="Dash 2 2 2 4" xfId="10567" xr:uid="{00000000-0005-0000-0000-000047290000}"/>
    <cellStyle name="Dash 2 2 3" xfId="10568" xr:uid="{00000000-0005-0000-0000-000048290000}"/>
    <cellStyle name="Dash 2 2 4" xfId="10569" xr:uid="{00000000-0005-0000-0000-000049290000}"/>
    <cellStyle name="Dash 2 2 5" xfId="10570" xr:uid="{00000000-0005-0000-0000-00004A290000}"/>
    <cellStyle name="Dash 2 2_Display" xfId="10571" xr:uid="{00000000-0005-0000-0000-00004B290000}"/>
    <cellStyle name="Dash 2 3" xfId="10572" xr:uid="{00000000-0005-0000-0000-00004C290000}"/>
    <cellStyle name="Dash 2 4" xfId="10573" xr:uid="{00000000-0005-0000-0000-00004D290000}"/>
    <cellStyle name="Dash 2 5" xfId="10574" xr:uid="{00000000-0005-0000-0000-00004E290000}"/>
    <cellStyle name="Dash 2_BP - Raízen Combustíveis" xfId="10575" xr:uid="{00000000-0005-0000-0000-00004F290000}"/>
    <cellStyle name="Dash 3" xfId="10576" xr:uid="{00000000-0005-0000-0000-000050290000}"/>
    <cellStyle name="Dash 4" xfId="10577" xr:uid="{00000000-0005-0000-0000-000051290000}"/>
    <cellStyle name="Dash 5" xfId="10578" xr:uid="{00000000-0005-0000-0000-000052290000}"/>
    <cellStyle name="Dash 6" xfId="10579" xr:uid="{00000000-0005-0000-0000-000053290000}"/>
    <cellStyle name="Dash_13-Endividamento" xfId="10580" xr:uid="{00000000-0005-0000-0000-000054290000}"/>
    <cellStyle name="Data" xfId="10581" xr:uid="{00000000-0005-0000-0000-000055290000}"/>
    <cellStyle name="Data 2" xfId="10582" xr:uid="{00000000-0005-0000-0000-000056290000}"/>
    <cellStyle name="Data_BP - Raízen Combustíveis" xfId="10583" xr:uid="{00000000-0005-0000-0000-000057290000}"/>
    <cellStyle name="Date" xfId="10584" xr:uid="{00000000-0005-0000-0000-000058290000}"/>
    <cellStyle name="Date - Estilo3" xfId="10585" xr:uid="{00000000-0005-0000-0000-000059290000}"/>
    <cellStyle name="Date 10" xfId="10586" xr:uid="{00000000-0005-0000-0000-00005A290000}"/>
    <cellStyle name="Date 11" xfId="10587" xr:uid="{00000000-0005-0000-0000-00005B290000}"/>
    <cellStyle name="Date 12" xfId="10588" xr:uid="{00000000-0005-0000-0000-00005C290000}"/>
    <cellStyle name="Date 13" xfId="10589" xr:uid="{00000000-0005-0000-0000-00005D290000}"/>
    <cellStyle name="Date 14" xfId="10590" xr:uid="{00000000-0005-0000-0000-00005E290000}"/>
    <cellStyle name="Date 15" xfId="10591" xr:uid="{00000000-0005-0000-0000-00005F290000}"/>
    <cellStyle name="Date 16" xfId="10592" xr:uid="{00000000-0005-0000-0000-000060290000}"/>
    <cellStyle name="Date 17" xfId="10593" xr:uid="{00000000-0005-0000-0000-000061290000}"/>
    <cellStyle name="Date 18" xfId="10594" xr:uid="{00000000-0005-0000-0000-000062290000}"/>
    <cellStyle name="Date 19" xfId="10595" xr:uid="{00000000-0005-0000-0000-000063290000}"/>
    <cellStyle name="Date 2" xfId="10596" xr:uid="{00000000-0005-0000-0000-000064290000}"/>
    <cellStyle name="Date 2 2" xfId="10597" xr:uid="{00000000-0005-0000-0000-000065290000}"/>
    <cellStyle name="Date 2 3" xfId="10598" xr:uid="{00000000-0005-0000-0000-000066290000}"/>
    <cellStyle name="Date 2_Display" xfId="10599" xr:uid="{00000000-0005-0000-0000-000067290000}"/>
    <cellStyle name="Date 20" xfId="10600" xr:uid="{00000000-0005-0000-0000-000068290000}"/>
    <cellStyle name="Date 21" xfId="10601" xr:uid="{00000000-0005-0000-0000-000069290000}"/>
    <cellStyle name="Date 3" xfId="10602" xr:uid="{00000000-0005-0000-0000-00006A290000}"/>
    <cellStyle name="Date 4" xfId="10603" xr:uid="{00000000-0005-0000-0000-00006B290000}"/>
    <cellStyle name="Date 5" xfId="10604" xr:uid="{00000000-0005-0000-0000-00006C290000}"/>
    <cellStyle name="Date 6" xfId="10605" xr:uid="{00000000-0005-0000-0000-00006D290000}"/>
    <cellStyle name="Date 7" xfId="10606" xr:uid="{00000000-0005-0000-0000-00006E290000}"/>
    <cellStyle name="Date 8" xfId="10607" xr:uid="{00000000-0005-0000-0000-00006F290000}"/>
    <cellStyle name="Date 9" xfId="10608" xr:uid="{00000000-0005-0000-0000-000070290000}"/>
    <cellStyle name="Date Aligned" xfId="10609" xr:uid="{00000000-0005-0000-0000-000071290000}"/>
    <cellStyle name="Date_Balancete 122007" xfId="10610" xr:uid="{00000000-0005-0000-0000-000072290000}"/>
    <cellStyle name="Dezimal [0]_Buch_Bel" xfId="10611" xr:uid="{00000000-0005-0000-0000-000073290000}"/>
    <cellStyle name="Dezimal_Buch_Bel" xfId="10612" xr:uid="{00000000-0005-0000-0000-000074290000}"/>
    <cellStyle name="Dia" xfId="10613" xr:uid="{00000000-0005-0000-0000-000075290000}"/>
    <cellStyle name="Dia 2" xfId="10614" xr:uid="{00000000-0005-0000-0000-000076290000}"/>
    <cellStyle name="Dia 3" xfId="10615" xr:uid="{00000000-0005-0000-0000-000077290000}"/>
    <cellStyle name="Dia 4" xfId="10616" xr:uid="{00000000-0005-0000-0000-000078290000}"/>
    <cellStyle name="Dia_Base Partes Relacionadas" xfId="10617" xr:uid="{00000000-0005-0000-0000-000079290000}"/>
    <cellStyle name="divisao" xfId="10618" xr:uid="{00000000-0005-0000-0000-00007A290000}"/>
    <cellStyle name="Dollar" xfId="10619" xr:uid="{00000000-0005-0000-0000-00007B290000}"/>
    <cellStyle name="Dollar 2" xfId="10620" xr:uid="{00000000-0005-0000-0000-00007C290000}"/>
    <cellStyle name="Dollar 2 2" xfId="10621" xr:uid="{00000000-0005-0000-0000-00007D290000}"/>
    <cellStyle name="Dollar 2 2 2" xfId="10622" xr:uid="{00000000-0005-0000-0000-00007E290000}"/>
    <cellStyle name="Dollar 2 2 2 2" xfId="10623" xr:uid="{00000000-0005-0000-0000-00007F290000}"/>
    <cellStyle name="Dollar 2 2 2 3" xfId="10624" xr:uid="{00000000-0005-0000-0000-000080290000}"/>
    <cellStyle name="Dollar 2 2 2 4" xfId="10625" xr:uid="{00000000-0005-0000-0000-000081290000}"/>
    <cellStyle name="Dollar 2 2 3" xfId="10626" xr:uid="{00000000-0005-0000-0000-000082290000}"/>
    <cellStyle name="Dollar 2 2 4" xfId="10627" xr:uid="{00000000-0005-0000-0000-000083290000}"/>
    <cellStyle name="Dollar 2 2 5" xfId="10628" xr:uid="{00000000-0005-0000-0000-000084290000}"/>
    <cellStyle name="Dollar 2 2_Display" xfId="10629" xr:uid="{00000000-0005-0000-0000-000085290000}"/>
    <cellStyle name="Dollar 2 3" xfId="10630" xr:uid="{00000000-0005-0000-0000-000086290000}"/>
    <cellStyle name="Dollar 2 4" xfId="10631" xr:uid="{00000000-0005-0000-0000-000087290000}"/>
    <cellStyle name="Dollar 2 5" xfId="10632" xr:uid="{00000000-0005-0000-0000-000088290000}"/>
    <cellStyle name="Dollar 2_BP - Raízen Combustíveis" xfId="10633" xr:uid="{00000000-0005-0000-0000-000089290000}"/>
    <cellStyle name="Dollar 3" xfId="10634" xr:uid="{00000000-0005-0000-0000-00008A290000}"/>
    <cellStyle name="Dollar 4" xfId="10635" xr:uid="{00000000-0005-0000-0000-00008B290000}"/>
    <cellStyle name="Dollar 5" xfId="10636" xr:uid="{00000000-0005-0000-0000-00008C290000}"/>
    <cellStyle name="Dollar 6" xfId="10637" xr:uid="{00000000-0005-0000-0000-00008D290000}"/>
    <cellStyle name="Dollar_13-Endividamento" xfId="10638" xr:uid="{00000000-0005-0000-0000-00008E290000}"/>
    <cellStyle name="Dotted Line" xfId="10639" xr:uid="{00000000-0005-0000-0000-00008F290000}"/>
    <cellStyle name="Dziesi?tny [0]_6455 Deferred taxation-PAS &amp; USGAAP" xfId="10640" xr:uid="{00000000-0005-0000-0000-000090290000}"/>
    <cellStyle name="Dziesi?tny_6455 Deferred taxation-PAS &amp; USGAAP" xfId="10641" xr:uid="{00000000-0005-0000-0000-000091290000}"/>
    <cellStyle name="Dziesiętny [0]_6455 Deferred taxation-PAS &amp; USGAAP" xfId="10642" xr:uid="{00000000-0005-0000-0000-000092290000}"/>
    <cellStyle name="Dziesiętny_6455 Deferred taxation-PAS &amp; USGAAP" xfId="10643" xr:uid="{00000000-0005-0000-0000-000093290000}"/>
    <cellStyle name="èKøÿÿ|$0‹õ¥¥¥¥‹E" xfId="10644" xr:uid="{00000000-0005-0000-0000-000094290000}"/>
    <cellStyle name="Eliana" xfId="10645" xr:uid="{00000000-0005-0000-0000-000095290000}"/>
    <cellStyle name="Eliana 2" xfId="10646" xr:uid="{00000000-0005-0000-0000-000096290000}"/>
    <cellStyle name="Eliana_BP - Raízen Combustíveis" xfId="10647" xr:uid="{00000000-0005-0000-0000-000097290000}"/>
    <cellStyle name="Encabez1" xfId="10648" xr:uid="{00000000-0005-0000-0000-000098290000}"/>
    <cellStyle name="Encabez1 2" xfId="10649" xr:uid="{00000000-0005-0000-0000-000099290000}"/>
    <cellStyle name="Encabez1 3" xfId="10650" xr:uid="{00000000-0005-0000-0000-00009A290000}"/>
    <cellStyle name="Encabez1 4" xfId="10651" xr:uid="{00000000-0005-0000-0000-00009B290000}"/>
    <cellStyle name="Encabez1_Base Partes Relacionadas" xfId="10652" xr:uid="{00000000-0005-0000-0000-00009C290000}"/>
    <cellStyle name="Encabez2" xfId="10653" xr:uid="{00000000-0005-0000-0000-00009D290000}"/>
    <cellStyle name="Encabez2 2" xfId="10654" xr:uid="{00000000-0005-0000-0000-00009E290000}"/>
    <cellStyle name="Encabez2 3" xfId="10655" xr:uid="{00000000-0005-0000-0000-00009F290000}"/>
    <cellStyle name="Encabez2 4" xfId="10656" xr:uid="{00000000-0005-0000-0000-0000A0290000}"/>
    <cellStyle name="Encabez2_Base Partes Relacionadas" xfId="10657" xr:uid="{00000000-0005-0000-0000-0000A1290000}"/>
    <cellStyle name="Ênfase1 10" xfId="10658" xr:uid="{00000000-0005-0000-0000-0000A2290000}"/>
    <cellStyle name="Ênfase1 10 2" xfId="10659" xr:uid="{00000000-0005-0000-0000-0000A3290000}"/>
    <cellStyle name="Ênfase1 10 3" xfId="10660" xr:uid="{00000000-0005-0000-0000-0000A4290000}"/>
    <cellStyle name="Ênfase1 10_Dep_Judiciais-Contingências" xfId="10661" xr:uid="{00000000-0005-0000-0000-0000A5290000}"/>
    <cellStyle name="Ênfase1 11" xfId="10662" xr:uid="{00000000-0005-0000-0000-0000A6290000}"/>
    <cellStyle name="Ênfase1 11 2" xfId="10663" xr:uid="{00000000-0005-0000-0000-0000A7290000}"/>
    <cellStyle name="Ênfase1 11_Dep_Judiciais-Contingências" xfId="10664" xr:uid="{00000000-0005-0000-0000-0000A8290000}"/>
    <cellStyle name="Ênfase1 12" xfId="10665" xr:uid="{00000000-0005-0000-0000-0000A9290000}"/>
    <cellStyle name="Ênfase1 13" xfId="10666" xr:uid="{00000000-0005-0000-0000-0000AA290000}"/>
    <cellStyle name="Ênfase1 14" xfId="10667" xr:uid="{00000000-0005-0000-0000-0000AB290000}"/>
    <cellStyle name="Ênfase1 15" xfId="10668" xr:uid="{00000000-0005-0000-0000-0000AC290000}"/>
    <cellStyle name="Ênfase1 16" xfId="10669" xr:uid="{00000000-0005-0000-0000-0000AD290000}"/>
    <cellStyle name="Ênfase1 17" xfId="10670" xr:uid="{00000000-0005-0000-0000-0000AE290000}"/>
    <cellStyle name="Ênfase1 2" xfId="10671" xr:uid="{00000000-0005-0000-0000-0000AF290000}"/>
    <cellStyle name="Ênfase1 2 2" xfId="10672" xr:uid="{00000000-0005-0000-0000-0000B0290000}"/>
    <cellStyle name="Ênfase1 2 2 2" xfId="10673" xr:uid="{00000000-0005-0000-0000-0000B1290000}"/>
    <cellStyle name="Ênfase1 2 2 3" xfId="10674" xr:uid="{00000000-0005-0000-0000-0000B2290000}"/>
    <cellStyle name="Ênfase1 2 2 4" xfId="10675" xr:uid="{00000000-0005-0000-0000-0000B3290000}"/>
    <cellStyle name="Ênfase1 2 2_BP - Raízen Combustíveis" xfId="10676" xr:uid="{00000000-0005-0000-0000-0000B4290000}"/>
    <cellStyle name="Ênfase1 2 3" xfId="10677" xr:uid="{00000000-0005-0000-0000-0000B5290000}"/>
    <cellStyle name="Ênfase1 2 3 2" xfId="10678" xr:uid="{00000000-0005-0000-0000-0000B6290000}"/>
    <cellStyle name="Ênfase1 2 3 3" xfId="10679" xr:uid="{00000000-0005-0000-0000-0000B7290000}"/>
    <cellStyle name="Ênfase1 2 3 4" xfId="10680" xr:uid="{00000000-0005-0000-0000-0000B8290000}"/>
    <cellStyle name="Ênfase1 2 3_BP - Raízen Combustíveis" xfId="10681" xr:uid="{00000000-0005-0000-0000-0000B9290000}"/>
    <cellStyle name="Ênfase1 2 4" xfId="10682" xr:uid="{00000000-0005-0000-0000-0000BA290000}"/>
    <cellStyle name="Ênfase1 2 4 2" xfId="10683" xr:uid="{00000000-0005-0000-0000-0000BB290000}"/>
    <cellStyle name="Ênfase1 2 4 3" xfId="10684" xr:uid="{00000000-0005-0000-0000-0000BC290000}"/>
    <cellStyle name="Ênfase1 2 4 4" xfId="10685" xr:uid="{00000000-0005-0000-0000-0000BD290000}"/>
    <cellStyle name="Ênfase1 2 4_BP - Raízen Combustíveis" xfId="10686" xr:uid="{00000000-0005-0000-0000-0000BE290000}"/>
    <cellStyle name="Ênfase1 2 5" xfId="10687" xr:uid="{00000000-0005-0000-0000-0000BF290000}"/>
    <cellStyle name="Ênfase1 2 5 2" xfId="10688" xr:uid="{00000000-0005-0000-0000-0000C0290000}"/>
    <cellStyle name="Ênfase1 2 5 3" xfId="10689" xr:uid="{00000000-0005-0000-0000-0000C1290000}"/>
    <cellStyle name="Ênfase1 2 5_BP - Raízen Combustíveis" xfId="10690" xr:uid="{00000000-0005-0000-0000-0000C2290000}"/>
    <cellStyle name="Ênfase1 2 6" xfId="10691" xr:uid="{00000000-0005-0000-0000-0000C3290000}"/>
    <cellStyle name="Ênfase1 2 6 2" xfId="10692" xr:uid="{00000000-0005-0000-0000-0000C4290000}"/>
    <cellStyle name="Ênfase1 2 6_BP - Raízen Combustíveis" xfId="10693" xr:uid="{00000000-0005-0000-0000-0000C5290000}"/>
    <cellStyle name="Ênfase1 2 7" xfId="10694" xr:uid="{00000000-0005-0000-0000-0000C6290000}"/>
    <cellStyle name="Ênfase1 2 7 2" xfId="10695" xr:uid="{00000000-0005-0000-0000-0000C7290000}"/>
    <cellStyle name="Ênfase1 2 7_Display" xfId="10696" xr:uid="{00000000-0005-0000-0000-0000C8290000}"/>
    <cellStyle name="Ênfase1 2 8" xfId="10697" xr:uid="{00000000-0005-0000-0000-0000C9290000}"/>
    <cellStyle name="Ênfase1 2 9" xfId="10698" xr:uid="{00000000-0005-0000-0000-0000CA290000}"/>
    <cellStyle name="Ênfase1 2_11_Combinação de neg. Zanin" xfId="10699" xr:uid="{00000000-0005-0000-0000-0000CB290000}"/>
    <cellStyle name="Ênfase1 3" xfId="10700" xr:uid="{00000000-0005-0000-0000-0000CC290000}"/>
    <cellStyle name="Ênfase1 3 2" xfId="10701" xr:uid="{00000000-0005-0000-0000-0000CD290000}"/>
    <cellStyle name="Ênfase1 3 2 2" xfId="10702" xr:uid="{00000000-0005-0000-0000-0000CE290000}"/>
    <cellStyle name="Ênfase1 3 2 3" xfId="10703" xr:uid="{00000000-0005-0000-0000-0000CF290000}"/>
    <cellStyle name="Ênfase1 3 2 4" xfId="10704" xr:uid="{00000000-0005-0000-0000-0000D0290000}"/>
    <cellStyle name="Ênfase1 3 2_BP - Raízen Combustíveis" xfId="10705" xr:uid="{00000000-0005-0000-0000-0000D1290000}"/>
    <cellStyle name="Ênfase1 3 3" xfId="10706" xr:uid="{00000000-0005-0000-0000-0000D2290000}"/>
    <cellStyle name="Ênfase1 3 3 2" xfId="10707" xr:uid="{00000000-0005-0000-0000-0000D3290000}"/>
    <cellStyle name="Ênfase1 3 3_BP - Raízen Combustíveis" xfId="10708" xr:uid="{00000000-0005-0000-0000-0000D4290000}"/>
    <cellStyle name="Ênfase1 3 4" xfId="10709" xr:uid="{00000000-0005-0000-0000-0000D5290000}"/>
    <cellStyle name="Ênfase1 3 4 2" xfId="10710" xr:uid="{00000000-0005-0000-0000-0000D6290000}"/>
    <cellStyle name="Ênfase1 3 4_Display" xfId="10711" xr:uid="{00000000-0005-0000-0000-0000D7290000}"/>
    <cellStyle name="Ênfase1 3 5" xfId="10712" xr:uid="{00000000-0005-0000-0000-0000D8290000}"/>
    <cellStyle name="Ênfase1 3 6" xfId="10713" xr:uid="{00000000-0005-0000-0000-0000D9290000}"/>
    <cellStyle name="Ênfase1 3_13-Endividamento" xfId="10714" xr:uid="{00000000-0005-0000-0000-0000DA290000}"/>
    <cellStyle name="Ênfase1 4" xfId="10715" xr:uid="{00000000-0005-0000-0000-0000DB290000}"/>
    <cellStyle name="Ênfase1 4 2" xfId="10716" xr:uid="{00000000-0005-0000-0000-0000DC290000}"/>
    <cellStyle name="Ênfase1 4 2 2" xfId="10717" xr:uid="{00000000-0005-0000-0000-0000DD290000}"/>
    <cellStyle name="Ênfase1 4 2 3" xfId="10718" xr:uid="{00000000-0005-0000-0000-0000DE290000}"/>
    <cellStyle name="Ênfase1 4 2 4" xfId="10719" xr:uid="{00000000-0005-0000-0000-0000DF290000}"/>
    <cellStyle name="Ênfase1 4 2_BP - Raízen Combustíveis" xfId="10720" xr:uid="{00000000-0005-0000-0000-0000E0290000}"/>
    <cellStyle name="Ênfase1 4 3" xfId="10721" xr:uid="{00000000-0005-0000-0000-0000E1290000}"/>
    <cellStyle name="Ênfase1 4 3 2" xfId="10722" xr:uid="{00000000-0005-0000-0000-0000E2290000}"/>
    <cellStyle name="Ênfase1 4 3_BP - Raízen Combustíveis" xfId="10723" xr:uid="{00000000-0005-0000-0000-0000E3290000}"/>
    <cellStyle name="Ênfase1 4 4" xfId="10724" xr:uid="{00000000-0005-0000-0000-0000E4290000}"/>
    <cellStyle name="Ênfase1 4 4 2" xfId="10725" xr:uid="{00000000-0005-0000-0000-0000E5290000}"/>
    <cellStyle name="Ênfase1 4 4_Display" xfId="10726" xr:uid="{00000000-0005-0000-0000-0000E6290000}"/>
    <cellStyle name="Ênfase1 4 5" xfId="10727" xr:uid="{00000000-0005-0000-0000-0000E7290000}"/>
    <cellStyle name="Ênfase1 4 6" xfId="10728" xr:uid="{00000000-0005-0000-0000-0000E8290000}"/>
    <cellStyle name="Ênfase1 4_13-Endividamento" xfId="10729" xr:uid="{00000000-0005-0000-0000-0000E9290000}"/>
    <cellStyle name="Ênfase1 5" xfId="10730" xr:uid="{00000000-0005-0000-0000-0000EA290000}"/>
    <cellStyle name="Ênfase1 5 2" xfId="10731" xr:uid="{00000000-0005-0000-0000-0000EB290000}"/>
    <cellStyle name="Ênfase1 5 2 2" xfId="10732" xr:uid="{00000000-0005-0000-0000-0000EC290000}"/>
    <cellStyle name="Ênfase1 5 2 3" xfId="10733" xr:uid="{00000000-0005-0000-0000-0000ED290000}"/>
    <cellStyle name="Ênfase1 5 2 4" xfId="10734" xr:uid="{00000000-0005-0000-0000-0000EE290000}"/>
    <cellStyle name="Ênfase1 5 2_BP - Raízen Combustíveis" xfId="10735" xr:uid="{00000000-0005-0000-0000-0000EF290000}"/>
    <cellStyle name="Ênfase1 5 3" xfId="10736" xr:uid="{00000000-0005-0000-0000-0000F0290000}"/>
    <cellStyle name="Ênfase1 5 3 2" xfId="10737" xr:uid="{00000000-0005-0000-0000-0000F1290000}"/>
    <cellStyle name="Ênfase1 5 3_BP - Raízen Combustíveis" xfId="10738" xr:uid="{00000000-0005-0000-0000-0000F2290000}"/>
    <cellStyle name="Ênfase1 5 4" xfId="10739" xr:uid="{00000000-0005-0000-0000-0000F3290000}"/>
    <cellStyle name="Ênfase1 5 4 2" xfId="10740" xr:uid="{00000000-0005-0000-0000-0000F4290000}"/>
    <cellStyle name="Ênfase1 5 4_Display" xfId="10741" xr:uid="{00000000-0005-0000-0000-0000F5290000}"/>
    <cellStyle name="Ênfase1 5 5" xfId="10742" xr:uid="{00000000-0005-0000-0000-0000F6290000}"/>
    <cellStyle name="Ênfase1 5 6" xfId="10743" xr:uid="{00000000-0005-0000-0000-0000F7290000}"/>
    <cellStyle name="Ênfase1 5_13-Endividamento" xfId="10744" xr:uid="{00000000-0005-0000-0000-0000F8290000}"/>
    <cellStyle name="Ênfase1 6" xfId="10745" xr:uid="{00000000-0005-0000-0000-0000F9290000}"/>
    <cellStyle name="Ênfase1 6 2" xfId="10746" xr:uid="{00000000-0005-0000-0000-0000FA290000}"/>
    <cellStyle name="Ênfase1 6 2 2" xfId="10747" xr:uid="{00000000-0005-0000-0000-0000FB290000}"/>
    <cellStyle name="Ênfase1 6 2 3" xfId="10748" xr:uid="{00000000-0005-0000-0000-0000FC290000}"/>
    <cellStyle name="Ênfase1 6 2 4" xfId="10749" xr:uid="{00000000-0005-0000-0000-0000FD290000}"/>
    <cellStyle name="Ênfase1 6 2_BP - Raízen Combustíveis" xfId="10750" xr:uid="{00000000-0005-0000-0000-0000FE290000}"/>
    <cellStyle name="Ênfase1 6 3" xfId="10751" xr:uid="{00000000-0005-0000-0000-0000FF290000}"/>
    <cellStyle name="Ênfase1 6 3 2" xfId="10752" xr:uid="{00000000-0005-0000-0000-0000002A0000}"/>
    <cellStyle name="Ênfase1 6 3_BP - Raízen Combustíveis" xfId="10753" xr:uid="{00000000-0005-0000-0000-0000012A0000}"/>
    <cellStyle name="Ênfase1 6 4" xfId="10754" xr:uid="{00000000-0005-0000-0000-0000022A0000}"/>
    <cellStyle name="Ênfase1 6 4 2" xfId="10755" xr:uid="{00000000-0005-0000-0000-0000032A0000}"/>
    <cellStyle name="Ênfase1 6 4_Display" xfId="10756" xr:uid="{00000000-0005-0000-0000-0000042A0000}"/>
    <cellStyle name="Ênfase1 6 5" xfId="10757" xr:uid="{00000000-0005-0000-0000-0000052A0000}"/>
    <cellStyle name="Ênfase1 6 6" xfId="10758" xr:uid="{00000000-0005-0000-0000-0000062A0000}"/>
    <cellStyle name="Ênfase1 6_13-Endividamento" xfId="10759" xr:uid="{00000000-0005-0000-0000-0000072A0000}"/>
    <cellStyle name="Ênfase1 7" xfId="10760" xr:uid="{00000000-0005-0000-0000-0000082A0000}"/>
    <cellStyle name="Ênfase1 7 2" xfId="10761" xr:uid="{00000000-0005-0000-0000-0000092A0000}"/>
    <cellStyle name="Ênfase1 7 2 2" xfId="10762" xr:uid="{00000000-0005-0000-0000-00000A2A0000}"/>
    <cellStyle name="Ênfase1 7 2 3" xfId="10763" xr:uid="{00000000-0005-0000-0000-00000B2A0000}"/>
    <cellStyle name="Ênfase1 7 2 4" xfId="10764" xr:uid="{00000000-0005-0000-0000-00000C2A0000}"/>
    <cellStyle name="Ênfase1 7 2 5" xfId="10765" xr:uid="{00000000-0005-0000-0000-00000D2A0000}"/>
    <cellStyle name="Ênfase1 7 2 6" xfId="10766" xr:uid="{00000000-0005-0000-0000-00000E2A0000}"/>
    <cellStyle name="Ênfase1 7 2_BP - Raízen Combustíveis" xfId="10767" xr:uid="{00000000-0005-0000-0000-00000F2A0000}"/>
    <cellStyle name="Ênfase1 7 3" xfId="10768" xr:uid="{00000000-0005-0000-0000-0000102A0000}"/>
    <cellStyle name="Ênfase1 7 3 2" xfId="10769" xr:uid="{00000000-0005-0000-0000-0000112A0000}"/>
    <cellStyle name="Ênfase1 7 3_BP - Raízen Combustíveis" xfId="10770" xr:uid="{00000000-0005-0000-0000-0000122A0000}"/>
    <cellStyle name="Ênfase1 7 4" xfId="10771" xr:uid="{00000000-0005-0000-0000-0000132A0000}"/>
    <cellStyle name="Ênfase1 7 4 2" xfId="10772" xr:uid="{00000000-0005-0000-0000-0000142A0000}"/>
    <cellStyle name="Ênfase1 7 4_Display" xfId="10773" xr:uid="{00000000-0005-0000-0000-0000152A0000}"/>
    <cellStyle name="Ênfase1 7 5" xfId="10774" xr:uid="{00000000-0005-0000-0000-0000162A0000}"/>
    <cellStyle name="Ênfase1 7 6" xfId="10775" xr:uid="{00000000-0005-0000-0000-0000172A0000}"/>
    <cellStyle name="Ênfase1 7 7" xfId="10776" xr:uid="{00000000-0005-0000-0000-0000182A0000}"/>
    <cellStyle name="Ênfase1 7_13-Endividamento" xfId="10777" xr:uid="{00000000-0005-0000-0000-0000192A0000}"/>
    <cellStyle name="Ênfase1 8" xfId="10778" xr:uid="{00000000-0005-0000-0000-00001A2A0000}"/>
    <cellStyle name="Ênfase1 8 2" xfId="10779" xr:uid="{00000000-0005-0000-0000-00001B2A0000}"/>
    <cellStyle name="Ênfase1 8 3" xfId="10780" xr:uid="{00000000-0005-0000-0000-00001C2A0000}"/>
    <cellStyle name="Ênfase1 8 4" xfId="10781" xr:uid="{00000000-0005-0000-0000-00001D2A0000}"/>
    <cellStyle name="Ênfase1 8_BP - Raízen Combustíveis" xfId="10782" xr:uid="{00000000-0005-0000-0000-00001E2A0000}"/>
    <cellStyle name="Ênfase1 9" xfId="10783" xr:uid="{00000000-0005-0000-0000-00001F2A0000}"/>
    <cellStyle name="Ênfase1 9 2" xfId="10784" xr:uid="{00000000-0005-0000-0000-0000202A0000}"/>
    <cellStyle name="Ênfase1 9 3" xfId="10785" xr:uid="{00000000-0005-0000-0000-0000212A0000}"/>
    <cellStyle name="Ênfase1 9 4" xfId="10786" xr:uid="{00000000-0005-0000-0000-0000222A0000}"/>
    <cellStyle name="Ênfase2 10" xfId="10787" xr:uid="{00000000-0005-0000-0000-0000232A0000}"/>
    <cellStyle name="Ênfase2 10 2" xfId="10788" xr:uid="{00000000-0005-0000-0000-0000242A0000}"/>
    <cellStyle name="Ênfase2 10 3" xfId="10789" xr:uid="{00000000-0005-0000-0000-0000252A0000}"/>
    <cellStyle name="Ênfase2 10_Dep_Judiciais-Contingências" xfId="10790" xr:uid="{00000000-0005-0000-0000-0000262A0000}"/>
    <cellStyle name="Ênfase2 11" xfId="10791" xr:uid="{00000000-0005-0000-0000-0000272A0000}"/>
    <cellStyle name="Ênfase2 11 2" xfId="10792" xr:uid="{00000000-0005-0000-0000-0000282A0000}"/>
    <cellStyle name="Ênfase2 11_Dep_Judiciais-Contingências" xfId="10793" xr:uid="{00000000-0005-0000-0000-0000292A0000}"/>
    <cellStyle name="Ênfase2 12" xfId="10794" xr:uid="{00000000-0005-0000-0000-00002A2A0000}"/>
    <cellStyle name="Ênfase2 13" xfId="10795" xr:uid="{00000000-0005-0000-0000-00002B2A0000}"/>
    <cellStyle name="Ênfase2 14" xfId="10796" xr:uid="{00000000-0005-0000-0000-00002C2A0000}"/>
    <cellStyle name="Ênfase2 15" xfId="10797" xr:uid="{00000000-0005-0000-0000-00002D2A0000}"/>
    <cellStyle name="Ênfase2 16" xfId="10798" xr:uid="{00000000-0005-0000-0000-00002E2A0000}"/>
    <cellStyle name="Ênfase2 17" xfId="10799" xr:uid="{00000000-0005-0000-0000-00002F2A0000}"/>
    <cellStyle name="Ênfase2 2" xfId="10800" xr:uid="{00000000-0005-0000-0000-0000302A0000}"/>
    <cellStyle name="Ênfase2 2 2" xfId="10801" xr:uid="{00000000-0005-0000-0000-0000312A0000}"/>
    <cellStyle name="Ênfase2 2 2 2" xfId="10802" xr:uid="{00000000-0005-0000-0000-0000322A0000}"/>
    <cellStyle name="Ênfase2 2 2 3" xfId="10803" xr:uid="{00000000-0005-0000-0000-0000332A0000}"/>
    <cellStyle name="Ênfase2 2 2 4" xfId="10804" xr:uid="{00000000-0005-0000-0000-0000342A0000}"/>
    <cellStyle name="Ênfase2 2 2_BP - Raízen Combustíveis" xfId="10805" xr:uid="{00000000-0005-0000-0000-0000352A0000}"/>
    <cellStyle name="Ênfase2 2 3" xfId="10806" xr:uid="{00000000-0005-0000-0000-0000362A0000}"/>
    <cellStyle name="Ênfase2 2 3 2" xfId="10807" xr:uid="{00000000-0005-0000-0000-0000372A0000}"/>
    <cellStyle name="Ênfase2 2 3 3" xfId="10808" xr:uid="{00000000-0005-0000-0000-0000382A0000}"/>
    <cellStyle name="Ênfase2 2 3 4" xfId="10809" xr:uid="{00000000-0005-0000-0000-0000392A0000}"/>
    <cellStyle name="Ênfase2 2 3_BP - Raízen Combustíveis" xfId="10810" xr:uid="{00000000-0005-0000-0000-00003A2A0000}"/>
    <cellStyle name="Ênfase2 2 4" xfId="10811" xr:uid="{00000000-0005-0000-0000-00003B2A0000}"/>
    <cellStyle name="Ênfase2 2 4 2" xfId="10812" xr:uid="{00000000-0005-0000-0000-00003C2A0000}"/>
    <cellStyle name="Ênfase2 2 4 3" xfId="10813" xr:uid="{00000000-0005-0000-0000-00003D2A0000}"/>
    <cellStyle name="Ênfase2 2 4 4" xfId="10814" xr:uid="{00000000-0005-0000-0000-00003E2A0000}"/>
    <cellStyle name="Ênfase2 2 4_BP - Raízen Combustíveis" xfId="10815" xr:uid="{00000000-0005-0000-0000-00003F2A0000}"/>
    <cellStyle name="Ênfase2 2 5" xfId="10816" xr:uid="{00000000-0005-0000-0000-0000402A0000}"/>
    <cellStyle name="Ênfase2 2 5 2" xfId="10817" xr:uid="{00000000-0005-0000-0000-0000412A0000}"/>
    <cellStyle name="Ênfase2 2 5 3" xfId="10818" xr:uid="{00000000-0005-0000-0000-0000422A0000}"/>
    <cellStyle name="Ênfase2 2 5_BP - Raízen Combustíveis" xfId="10819" xr:uid="{00000000-0005-0000-0000-0000432A0000}"/>
    <cellStyle name="Ênfase2 2 6" xfId="10820" xr:uid="{00000000-0005-0000-0000-0000442A0000}"/>
    <cellStyle name="Ênfase2 2 6 2" xfId="10821" xr:uid="{00000000-0005-0000-0000-0000452A0000}"/>
    <cellStyle name="Ênfase2 2 6_BP - Raízen Combustíveis" xfId="10822" xr:uid="{00000000-0005-0000-0000-0000462A0000}"/>
    <cellStyle name="Ênfase2 2 7" xfId="10823" xr:uid="{00000000-0005-0000-0000-0000472A0000}"/>
    <cellStyle name="Ênfase2 2 7 2" xfId="10824" xr:uid="{00000000-0005-0000-0000-0000482A0000}"/>
    <cellStyle name="Ênfase2 2 7_Display" xfId="10825" xr:uid="{00000000-0005-0000-0000-0000492A0000}"/>
    <cellStyle name="Ênfase2 2 8" xfId="10826" xr:uid="{00000000-0005-0000-0000-00004A2A0000}"/>
    <cellStyle name="Ênfase2 2 9" xfId="10827" xr:uid="{00000000-0005-0000-0000-00004B2A0000}"/>
    <cellStyle name="Ênfase2 2_11_Combinação de neg. Zanin" xfId="10828" xr:uid="{00000000-0005-0000-0000-00004C2A0000}"/>
    <cellStyle name="Ênfase2 3" xfId="10829" xr:uid="{00000000-0005-0000-0000-00004D2A0000}"/>
    <cellStyle name="Ênfase2 3 2" xfId="10830" xr:uid="{00000000-0005-0000-0000-00004E2A0000}"/>
    <cellStyle name="Ênfase2 3 2 2" xfId="10831" xr:uid="{00000000-0005-0000-0000-00004F2A0000}"/>
    <cellStyle name="Ênfase2 3 2 3" xfId="10832" xr:uid="{00000000-0005-0000-0000-0000502A0000}"/>
    <cellStyle name="Ênfase2 3 2 4" xfId="10833" xr:uid="{00000000-0005-0000-0000-0000512A0000}"/>
    <cellStyle name="Ênfase2 3 2_BP - Raízen Combustíveis" xfId="10834" xr:uid="{00000000-0005-0000-0000-0000522A0000}"/>
    <cellStyle name="Ênfase2 3 3" xfId="10835" xr:uid="{00000000-0005-0000-0000-0000532A0000}"/>
    <cellStyle name="Ênfase2 3 3 2" xfId="10836" xr:uid="{00000000-0005-0000-0000-0000542A0000}"/>
    <cellStyle name="Ênfase2 3 3_BP - Raízen Combustíveis" xfId="10837" xr:uid="{00000000-0005-0000-0000-0000552A0000}"/>
    <cellStyle name="Ênfase2 3 4" xfId="10838" xr:uid="{00000000-0005-0000-0000-0000562A0000}"/>
    <cellStyle name="Ênfase2 3 4 2" xfId="10839" xr:uid="{00000000-0005-0000-0000-0000572A0000}"/>
    <cellStyle name="Ênfase2 3 4_Display" xfId="10840" xr:uid="{00000000-0005-0000-0000-0000582A0000}"/>
    <cellStyle name="Ênfase2 3 5" xfId="10841" xr:uid="{00000000-0005-0000-0000-0000592A0000}"/>
    <cellStyle name="Ênfase2 3 6" xfId="10842" xr:uid="{00000000-0005-0000-0000-00005A2A0000}"/>
    <cellStyle name="Ênfase2 3_13-Endividamento" xfId="10843" xr:uid="{00000000-0005-0000-0000-00005B2A0000}"/>
    <cellStyle name="Ênfase2 4" xfId="10844" xr:uid="{00000000-0005-0000-0000-00005C2A0000}"/>
    <cellStyle name="Ênfase2 4 2" xfId="10845" xr:uid="{00000000-0005-0000-0000-00005D2A0000}"/>
    <cellStyle name="Ênfase2 4 2 2" xfId="10846" xr:uid="{00000000-0005-0000-0000-00005E2A0000}"/>
    <cellStyle name="Ênfase2 4 2 3" xfId="10847" xr:uid="{00000000-0005-0000-0000-00005F2A0000}"/>
    <cellStyle name="Ênfase2 4 2 4" xfId="10848" xr:uid="{00000000-0005-0000-0000-0000602A0000}"/>
    <cellStyle name="Ênfase2 4 2_BP - Raízen Combustíveis" xfId="10849" xr:uid="{00000000-0005-0000-0000-0000612A0000}"/>
    <cellStyle name="Ênfase2 4 3" xfId="10850" xr:uid="{00000000-0005-0000-0000-0000622A0000}"/>
    <cellStyle name="Ênfase2 4 3 2" xfId="10851" xr:uid="{00000000-0005-0000-0000-0000632A0000}"/>
    <cellStyle name="Ênfase2 4 3_BP - Raízen Combustíveis" xfId="10852" xr:uid="{00000000-0005-0000-0000-0000642A0000}"/>
    <cellStyle name="Ênfase2 4 4" xfId="10853" xr:uid="{00000000-0005-0000-0000-0000652A0000}"/>
    <cellStyle name="Ênfase2 4 4 2" xfId="10854" xr:uid="{00000000-0005-0000-0000-0000662A0000}"/>
    <cellStyle name="Ênfase2 4 4_Display" xfId="10855" xr:uid="{00000000-0005-0000-0000-0000672A0000}"/>
    <cellStyle name="Ênfase2 4 5" xfId="10856" xr:uid="{00000000-0005-0000-0000-0000682A0000}"/>
    <cellStyle name="Ênfase2 4 6" xfId="10857" xr:uid="{00000000-0005-0000-0000-0000692A0000}"/>
    <cellStyle name="Ênfase2 4_13-Endividamento" xfId="10858" xr:uid="{00000000-0005-0000-0000-00006A2A0000}"/>
    <cellStyle name="Ênfase2 5" xfId="10859" xr:uid="{00000000-0005-0000-0000-00006B2A0000}"/>
    <cellStyle name="Ênfase2 5 2" xfId="10860" xr:uid="{00000000-0005-0000-0000-00006C2A0000}"/>
    <cellStyle name="Ênfase2 5 2 2" xfId="10861" xr:uid="{00000000-0005-0000-0000-00006D2A0000}"/>
    <cellStyle name="Ênfase2 5 2 3" xfId="10862" xr:uid="{00000000-0005-0000-0000-00006E2A0000}"/>
    <cellStyle name="Ênfase2 5 2 4" xfId="10863" xr:uid="{00000000-0005-0000-0000-00006F2A0000}"/>
    <cellStyle name="Ênfase2 5 2_BP - Raízen Combustíveis" xfId="10864" xr:uid="{00000000-0005-0000-0000-0000702A0000}"/>
    <cellStyle name="Ênfase2 5 3" xfId="10865" xr:uid="{00000000-0005-0000-0000-0000712A0000}"/>
    <cellStyle name="Ênfase2 5 3 2" xfId="10866" xr:uid="{00000000-0005-0000-0000-0000722A0000}"/>
    <cellStyle name="Ênfase2 5 3_BP - Raízen Combustíveis" xfId="10867" xr:uid="{00000000-0005-0000-0000-0000732A0000}"/>
    <cellStyle name="Ênfase2 5 4" xfId="10868" xr:uid="{00000000-0005-0000-0000-0000742A0000}"/>
    <cellStyle name="Ênfase2 5 4 2" xfId="10869" xr:uid="{00000000-0005-0000-0000-0000752A0000}"/>
    <cellStyle name="Ênfase2 5 4_Display" xfId="10870" xr:uid="{00000000-0005-0000-0000-0000762A0000}"/>
    <cellStyle name="Ênfase2 5 5" xfId="10871" xr:uid="{00000000-0005-0000-0000-0000772A0000}"/>
    <cellStyle name="Ênfase2 5 6" xfId="10872" xr:uid="{00000000-0005-0000-0000-0000782A0000}"/>
    <cellStyle name="Ênfase2 5_13-Endividamento" xfId="10873" xr:uid="{00000000-0005-0000-0000-0000792A0000}"/>
    <cellStyle name="Ênfase2 6" xfId="10874" xr:uid="{00000000-0005-0000-0000-00007A2A0000}"/>
    <cellStyle name="Ênfase2 6 2" xfId="10875" xr:uid="{00000000-0005-0000-0000-00007B2A0000}"/>
    <cellStyle name="Ênfase2 6 2 2" xfId="10876" xr:uid="{00000000-0005-0000-0000-00007C2A0000}"/>
    <cellStyle name="Ênfase2 6 2 3" xfId="10877" xr:uid="{00000000-0005-0000-0000-00007D2A0000}"/>
    <cellStyle name="Ênfase2 6 2 4" xfId="10878" xr:uid="{00000000-0005-0000-0000-00007E2A0000}"/>
    <cellStyle name="Ênfase2 6 2_BP - Raízen Combustíveis" xfId="10879" xr:uid="{00000000-0005-0000-0000-00007F2A0000}"/>
    <cellStyle name="Ênfase2 6 3" xfId="10880" xr:uid="{00000000-0005-0000-0000-0000802A0000}"/>
    <cellStyle name="Ênfase2 6 3 2" xfId="10881" xr:uid="{00000000-0005-0000-0000-0000812A0000}"/>
    <cellStyle name="Ênfase2 6 3_BP - Raízen Combustíveis" xfId="10882" xr:uid="{00000000-0005-0000-0000-0000822A0000}"/>
    <cellStyle name="Ênfase2 6 4" xfId="10883" xr:uid="{00000000-0005-0000-0000-0000832A0000}"/>
    <cellStyle name="Ênfase2 6 4 2" xfId="10884" xr:uid="{00000000-0005-0000-0000-0000842A0000}"/>
    <cellStyle name="Ênfase2 6 4_Display" xfId="10885" xr:uid="{00000000-0005-0000-0000-0000852A0000}"/>
    <cellStyle name="Ênfase2 6 5" xfId="10886" xr:uid="{00000000-0005-0000-0000-0000862A0000}"/>
    <cellStyle name="Ênfase2 6 6" xfId="10887" xr:uid="{00000000-0005-0000-0000-0000872A0000}"/>
    <cellStyle name="Ênfase2 6_13-Endividamento" xfId="10888" xr:uid="{00000000-0005-0000-0000-0000882A0000}"/>
    <cellStyle name="Ênfase2 7" xfId="10889" xr:uid="{00000000-0005-0000-0000-0000892A0000}"/>
    <cellStyle name="Ênfase2 7 2" xfId="10890" xr:uid="{00000000-0005-0000-0000-00008A2A0000}"/>
    <cellStyle name="Ênfase2 7 2 2" xfId="10891" xr:uid="{00000000-0005-0000-0000-00008B2A0000}"/>
    <cellStyle name="Ênfase2 7 2 3" xfId="10892" xr:uid="{00000000-0005-0000-0000-00008C2A0000}"/>
    <cellStyle name="Ênfase2 7 2 4" xfId="10893" xr:uid="{00000000-0005-0000-0000-00008D2A0000}"/>
    <cellStyle name="Ênfase2 7 2 5" xfId="10894" xr:uid="{00000000-0005-0000-0000-00008E2A0000}"/>
    <cellStyle name="Ênfase2 7 2 6" xfId="10895" xr:uid="{00000000-0005-0000-0000-00008F2A0000}"/>
    <cellStyle name="Ênfase2 7 2_BP - Raízen Combustíveis" xfId="10896" xr:uid="{00000000-0005-0000-0000-0000902A0000}"/>
    <cellStyle name="Ênfase2 7 3" xfId="10897" xr:uid="{00000000-0005-0000-0000-0000912A0000}"/>
    <cellStyle name="Ênfase2 7 3 2" xfId="10898" xr:uid="{00000000-0005-0000-0000-0000922A0000}"/>
    <cellStyle name="Ênfase2 7 3_BP - Raízen Combustíveis" xfId="10899" xr:uid="{00000000-0005-0000-0000-0000932A0000}"/>
    <cellStyle name="Ênfase2 7 4" xfId="10900" xr:uid="{00000000-0005-0000-0000-0000942A0000}"/>
    <cellStyle name="Ênfase2 7 4 2" xfId="10901" xr:uid="{00000000-0005-0000-0000-0000952A0000}"/>
    <cellStyle name="Ênfase2 7 4_Display" xfId="10902" xr:uid="{00000000-0005-0000-0000-0000962A0000}"/>
    <cellStyle name="Ênfase2 7 5" xfId="10903" xr:uid="{00000000-0005-0000-0000-0000972A0000}"/>
    <cellStyle name="Ênfase2 7 6" xfId="10904" xr:uid="{00000000-0005-0000-0000-0000982A0000}"/>
    <cellStyle name="Ênfase2 7_13-Endividamento" xfId="10905" xr:uid="{00000000-0005-0000-0000-0000992A0000}"/>
    <cellStyle name="Ênfase2 8" xfId="10906" xr:uid="{00000000-0005-0000-0000-00009A2A0000}"/>
    <cellStyle name="Ênfase2 8 2" xfId="10907" xr:uid="{00000000-0005-0000-0000-00009B2A0000}"/>
    <cellStyle name="Ênfase2 8 3" xfId="10908" xr:uid="{00000000-0005-0000-0000-00009C2A0000}"/>
    <cellStyle name="Ênfase2 8 4" xfId="10909" xr:uid="{00000000-0005-0000-0000-00009D2A0000}"/>
    <cellStyle name="Ênfase2 8_BP - Raízen Combustíveis" xfId="10910" xr:uid="{00000000-0005-0000-0000-00009E2A0000}"/>
    <cellStyle name="Ênfase2 9" xfId="10911" xr:uid="{00000000-0005-0000-0000-00009F2A0000}"/>
    <cellStyle name="Ênfase2 9 2" xfId="10912" xr:uid="{00000000-0005-0000-0000-0000A02A0000}"/>
    <cellStyle name="Ênfase2 9 3" xfId="10913" xr:uid="{00000000-0005-0000-0000-0000A12A0000}"/>
    <cellStyle name="Ênfase2 9 4" xfId="10914" xr:uid="{00000000-0005-0000-0000-0000A22A0000}"/>
    <cellStyle name="Ênfase3 10" xfId="10915" xr:uid="{00000000-0005-0000-0000-0000A32A0000}"/>
    <cellStyle name="Ênfase3 10 2" xfId="10916" xr:uid="{00000000-0005-0000-0000-0000A42A0000}"/>
    <cellStyle name="Ênfase3 10 3" xfId="10917" xr:uid="{00000000-0005-0000-0000-0000A52A0000}"/>
    <cellStyle name="Ênfase3 10_Dep_Judiciais-Contingências" xfId="10918" xr:uid="{00000000-0005-0000-0000-0000A62A0000}"/>
    <cellStyle name="Ênfase3 11" xfId="10919" xr:uid="{00000000-0005-0000-0000-0000A72A0000}"/>
    <cellStyle name="Ênfase3 11 2" xfId="10920" xr:uid="{00000000-0005-0000-0000-0000A82A0000}"/>
    <cellStyle name="Ênfase3 11_Dep_Judiciais-Contingências" xfId="10921" xr:uid="{00000000-0005-0000-0000-0000A92A0000}"/>
    <cellStyle name="Ênfase3 12" xfId="10922" xr:uid="{00000000-0005-0000-0000-0000AA2A0000}"/>
    <cellStyle name="Ênfase3 13" xfId="10923" xr:uid="{00000000-0005-0000-0000-0000AB2A0000}"/>
    <cellStyle name="Ênfase3 14" xfId="10924" xr:uid="{00000000-0005-0000-0000-0000AC2A0000}"/>
    <cellStyle name="Ênfase3 15" xfId="10925" xr:uid="{00000000-0005-0000-0000-0000AD2A0000}"/>
    <cellStyle name="Ênfase3 16" xfId="10926" xr:uid="{00000000-0005-0000-0000-0000AE2A0000}"/>
    <cellStyle name="Ênfase3 17" xfId="10927" xr:uid="{00000000-0005-0000-0000-0000AF2A0000}"/>
    <cellStyle name="Ênfase3 2" xfId="10928" xr:uid="{00000000-0005-0000-0000-0000B02A0000}"/>
    <cellStyle name="Ênfase3 2 2" xfId="10929" xr:uid="{00000000-0005-0000-0000-0000B12A0000}"/>
    <cellStyle name="Ênfase3 2 2 2" xfId="10930" xr:uid="{00000000-0005-0000-0000-0000B22A0000}"/>
    <cellStyle name="Ênfase3 2 2 3" xfId="10931" xr:uid="{00000000-0005-0000-0000-0000B32A0000}"/>
    <cellStyle name="Ênfase3 2 2 4" xfId="10932" xr:uid="{00000000-0005-0000-0000-0000B42A0000}"/>
    <cellStyle name="Ênfase3 2 2_BP - Raízen Combustíveis" xfId="10933" xr:uid="{00000000-0005-0000-0000-0000B52A0000}"/>
    <cellStyle name="Ênfase3 2 3" xfId="10934" xr:uid="{00000000-0005-0000-0000-0000B62A0000}"/>
    <cellStyle name="Ênfase3 2 3 2" xfId="10935" xr:uid="{00000000-0005-0000-0000-0000B72A0000}"/>
    <cellStyle name="Ênfase3 2 3 3" xfId="10936" xr:uid="{00000000-0005-0000-0000-0000B82A0000}"/>
    <cellStyle name="Ênfase3 2 3 4" xfId="10937" xr:uid="{00000000-0005-0000-0000-0000B92A0000}"/>
    <cellStyle name="Ênfase3 2 3_BP - Raízen Combustíveis" xfId="10938" xr:uid="{00000000-0005-0000-0000-0000BA2A0000}"/>
    <cellStyle name="Ênfase3 2 4" xfId="10939" xr:uid="{00000000-0005-0000-0000-0000BB2A0000}"/>
    <cellStyle name="Ênfase3 2 4 2" xfId="10940" xr:uid="{00000000-0005-0000-0000-0000BC2A0000}"/>
    <cellStyle name="Ênfase3 2 4 3" xfId="10941" xr:uid="{00000000-0005-0000-0000-0000BD2A0000}"/>
    <cellStyle name="Ênfase3 2 4 4" xfId="10942" xr:uid="{00000000-0005-0000-0000-0000BE2A0000}"/>
    <cellStyle name="Ênfase3 2 4_BP - Raízen Combustíveis" xfId="10943" xr:uid="{00000000-0005-0000-0000-0000BF2A0000}"/>
    <cellStyle name="Ênfase3 2 5" xfId="10944" xr:uid="{00000000-0005-0000-0000-0000C02A0000}"/>
    <cellStyle name="Ênfase3 2 5 2" xfId="10945" xr:uid="{00000000-0005-0000-0000-0000C12A0000}"/>
    <cellStyle name="Ênfase3 2 5 3" xfId="10946" xr:uid="{00000000-0005-0000-0000-0000C22A0000}"/>
    <cellStyle name="Ênfase3 2 5_BP - Raízen Combustíveis" xfId="10947" xr:uid="{00000000-0005-0000-0000-0000C32A0000}"/>
    <cellStyle name="Ênfase3 2 6" xfId="10948" xr:uid="{00000000-0005-0000-0000-0000C42A0000}"/>
    <cellStyle name="Ênfase3 2 6 2" xfId="10949" xr:uid="{00000000-0005-0000-0000-0000C52A0000}"/>
    <cellStyle name="Ênfase3 2 6_BP - Raízen Combustíveis" xfId="10950" xr:uid="{00000000-0005-0000-0000-0000C62A0000}"/>
    <cellStyle name="Ênfase3 2 7" xfId="10951" xr:uid="{00000000-0005-0000-0000-0000C72A0000}"/>
    <cellStyle name="Ênfase3 2 7 2" xfId="10952" xr:uid="{00000000-0005-0000-0000-0000C82A0000}"/>
    <cellStyle name="Ênfase3 2 7_Display" xfId="10953" xr:uid="{00000000-0005-0000-0000-0000C92A0000}"/>
    <cellStyle name="Ênfase3 2 8" xfId="10954" xr:uid="{00000000-0005-0000-0000-0000CA2A0000}"/>
    <cellStyle name="Ênfase3 2 9" xfId="10955" xr:uid="{00000000-0005-0000-0000-0000CB2A0000}"/>
    <cellStyle name="Ênfase3 2_11_Combinação de neg. Zanin" xfId="10956" xr:uid="{00000000-0005-0000-0000-0000CC2A0000}"/>
    <cellStyle name="Ênfase3 3" xfId="10957" xr:uid="{00000000-0005-0000-0000-0000CD2A0000}"/>
    <cellStyle name="Ênfase3 3 2" xfId="10958" xr:uid="{00000000-0005-0000-0000-0000CE2A0000}"/>
    <cellStyle name="Ênfase3 3 2 2" xfId="10959" xr:uid="{00000000-0005-0000-0000-0000CF2A0000}"/>
    <cellStyle name="Ênfase3 3 2 3" xfId="10960" xr:uid="{00000000-0005-0000-0000-0000D02A0000}"/>
    <cellStyle name="Ênfase3 3 2 4" xfId="10961" xr:uid="{00000000-0005-0000-0000-0000D12A0000}"/>
    <cellStyle name="Ênfase3 3 2_BP - Raízen Combustíveis" xfId="10962" xr:uid="{00000000-0005-0000-0000-0000D22A0000}"/>
    <cellStyle name="Ênfase3 3 3" xfId="10963" xr:uid="{00000000-0005-0000-0000-0000D32A0000}"/>
    <cellStyle name="Ênfase3 3 3 2" xfId="10964" xr:uid="{00000000-0005-0000-0000-0000D42A0000}"/>
    <cellStyle name="Ênfase3 3 3_BP - Raízen Combustíveis" xfId="10965" xr:uid="{00000000-0005-0000-0000-0000D52A0000}"/>
    <cellStyle name="Ênfase3 3 4" xfId="10966" xr:uid="{00000000-0005-0000-0000-0000D62A0000}"/>
    <cellStyle name="Ênfase3 3 4 2" xfId="10967" xr:uid="{00000000-0005-0000-0000-0000D72A0000}"/>
    <cellStyle name="Ênfase3 3 4_Display" xfId="10968" xr:uid="{00000000-0005-0000-0000-0000D82A0000}"/>
    <cellStyle name="Ênfase3 3 5" xfId="10969" xr:uid="{00000000-0005-0000-0000-0000D92A0000}"/>
    <cellStyle name="Ênfase3 3 6" xfId="10970" xr:uid="{00000000-0005-0000-0000-0000DA2A0000}"/>
    <cellStyle name="Ênfase3 3_13-Endividamento" xfId="10971" xr:uid="{00000000-0005-0000-0000-0000DB2A0000}"/>
    <cellStyle name="Ênfase3 4" xfId="10972" xr:uid="{00000000-0005-0000-0000-0000DC2A0000}"/>
    <cellStyle name="Ênfase3 4 2" xfId="10973" xr:uid="{00000000-0005-0000-0000-0000DD2A0000}"/>
    <cellStyle name="Ênfase3 4 2 2" xfId="10974" xr:uid="{00000000-0005-0000-0000-0000DE2A0000}"/>
    <cellStyle name="Ênfase3 4 2 3" xfId="10975" xr:uid="{00000000-0005-0000-0000-0000DF2A0000}"/>
    <cellStyle name="Ênfase3 4 2 4" xfId="10976" xr:uid="{00000000-0005-0000-0000-0000E02A0000}"/>
    <cellStyle name="Ênfase3 4 2_BP - Raízen Combustíveis" xfId="10977" xr:uid="{00000000-0005-0000-0000-0000E12A0000}"/>
    <cellStyle name="Ênfase3 4 3" xfId="10978" xr:uid="{00000000-0005-0000-0000-0000E22A0000}"/>
    <cellStyle name="Ênfase3 4 3 2" xfId="10979" xr:uid="{00000000-0005-0000-0000-0000E32A0000}"/>
    <cellStyle name="Ênfase3 4 3_BP - Raízen Combustíveis" xfId="10980" xr:uid="{00000000-0005-0000-0000-0000E42A0000}"/>
    <cellStyle name="Ênfase3 4 4" xfId="10981" xr:uid="{00000000-0005-0000-0000-0000E52A0000}"/>
    <cellStyle name="Ênfase3 4 4 2" xfId="10982" xr:uid="{00000000-0005-0000-0000-0000E62A0000}"/>
    <cellStyle name="Ênfase3 4 4_Display" xfId="10983" xr:uid="{00000000-0005-0000-0000-0000E72A0000}"/>
    <cellStyle name="Ênfase3 4 5" xfId="10984" xr:uid="{00000000-0005-0000-0000-0000E82A0000}"/>
    <cellStyle name="Ênfase3 4 6" xfId="10985" xr:uid="{00000000-0005-0000-0000-0000E92A0000}"/>
    <cellStyle name="Ênfase3 4_13-Endividamento" xfId="10986" xr:uid="{00000000-0005-0000-0000-0000EA2A0000}"/>
    <cellStyle name="Ênfase3 5" xfId="10987" xr:uid="{00000000-0005-0000-0000-0000EB2A0000}"/>
    <cellStyle name="Ênfase3 5 2" xfId="10988" xr:uid="{00000000-0005-0000-0000-0000EC2A0000}"/>
    <cellStyle name="Ênfase3 5 2 2" xfId="10989" xr:uid="{00000000-0005-0000-0000-0000ED2A0000}"/>
    <cellStyle name="Ênfase3 5 2 3" xfId="10990" xr:uid="{00000000-0005-0000-0000-0000EE2A0000}"/>
    <cellStyle name="Ênfase3 5 2 4" xfId="10991" xr:uid="{00000000-0005-0000-0000-0000EF2A0000}"/>
    <cellStyle name="Ênfase3 5 2_BP - Raízen Combustíveis" xfId="10992" xr:uid="{00000000-0005-0000-0000-0000F02A0000}"/>
    <cellStyle name="Ênfase3 5 3" xfId="10993" xr:uid="{00000000-0005-0000-0000-0000F12A0000}"/>
    <cellStyle name="Ênfase3 5 3 2" xfId="10994" xr:uid="{00000000-0005-0000-0000-0000F22A0000}"/>
    <cellStyle name="Ênfase3 5 3_BP - Raízen Combustíveis" xfId="10995" xr:uid="{00000000-0005-0000-0000-0000F32A0000}"/>
    <cellStyle name="Ênfase3 5 4" xfId="10996" xr:uid="{00000000-0005-0000-0000-0000F42A0000}"/>
    <cellStyle name="Ênfase3 5 4 2" xfId="10997" xr:uid="{00000000-0005-0000-0000-0000F52A0000}"/>
    <cellStyle name="Ênfase3 5 4_Display" xfId="10998" xr:uid="{00000000-0005-0000-0000-0000F62A0000}"/>
    <cellStyle name="Ênfase3 5 5" xfId="10999" xr:uid="{00000000-0005-0000-0000-0000F72A0000}"/>
    <cellStyle name="Ênfase3 5 6" xfId="11000" xr:uid="{00000000-0005-0000-0000-0000F82A0000}"/>
    <cellStyle name="Ênfase3 5_13-Endividamento" xfId="11001" xr:uid="{00000000-0005-0000-0000-0000F92A0000}"/>
    <cellStyle name="Ênfase3 6" xfId="11002" xr:uid="{00000000-0005-0000-0000-0000FA2A0000}"/>
    <cellStyle name="Ênfase3 6 2" xfId="11003" xr:uid="{00000000-0005-0000-0000-0000FB2A0000}"/>
    <cellStyle name="Ênfase3 6 2 2" xfId="11004" xr:uid="{00000000-0005-0000-0000-0000FC2A0000}"/>
    <cellStyle name="Ênfase3 6 2 3" xfId="11005" xr:uid="{00000000-0005-0000-0000-0000FD2A0000}"/>
    <cellStyle name="Ênfase3 6 2 4" xfId="11006" xr:uid="{00000000-0005-0000-0000-0000FE2A0000}"/>
    <cellStyle name="Ênfase3 6 2_BP - Raízen Combustíveis" xfId="11007" xr:uid="{00000000-0005-0000-0000-0000FF2A0000}"/>
    <cellStyle name="Ênfase3 6 3" xfId="11008" xr:uid="{00000000-0005-0000-0000-0000002B0000}"/>
    <cellStyle name="Ênfase3 6 3 2" xfId="11009" xr:uid="{00000000-0005-0000-0000-0000012B0000}"/>
    <cellStyle name="Ênfase3 6 3 3" xfId="11010" xr:uid="{00000000-0005-0000-0000-0000022B0000}"/>
    <cellStyle name="Ênfase3 6 3_BP - Raízen Combustíveis" xfId="11011" xr:uid="{00000000-0005-0000-0000-0000032B0000}"/>
    <cellStyle name="Ênfase3 6 4" xfId="11012" xr:uid="{00000000-0005-0000-0000-0000042B0000}"/>
    <cellStyle name="Ênfase3 6 4 2" xfId="11013" xr:uid="{00000000-0005-0000-0000-0000052B0000}"/>
    <cellStyle name="Ênfase3 6 4 3" xfId="11014" xr:uid="{00000000-0005-0000-0000-0000062B0000}"/>
    <cellStyle name="Ênfase3 6 4_Display" xfId="11015" xr:uid="{00000000-0005-0000-0000-0000072B0000}"/>
    <cellStyle name="Ênfase3 6 5" xfId="11016" xr:uid="{00000000-0005-0000-0000-0000082B0000}"/>
    <cellStyle name="Ênfase3 6 6" xfId="11017" xr:uid="{00000000-0005-0000-0000-0000092B0000}"/>
    <cellStyle name="Ênfase3 6_13-Endividamento" xfId="11018" xr:uid="{00000000-0005-0000-0000-00000A2B0000}"/>
    <cellStyle name="Ênfase3 7" xfId="11019" xr:uid="{00000000-0005-0000-0000-00000B2B0000}"/>
    <cellStyle name="Ênfase3 7 2" xfId="11020" xr:uid="{00000000-0005-0000-0000-00000C2B0000}"/>
    <cellStyle name="Ênfase3 7 2 2" xfId="11021" xr:uid="{00000000-0005-0000-0000-00000D2B0000}"/>
    <cellStyle name="Ênfase3 7 2 3" xfId="11022" xr:uid="{00000000-0005-0000-0000-00000E2B0000}"/>
    <cellStyle name="Ênfase3 7 2 4" xfId="11023" xr:uid="{00000000-0005-0000-0000-00000F2B0000}"/>
    <cellStyle name="Ênfase3 7 2 5" xfId="11024" xr:uid="{00000000-0005-0000-0000-0000102B0000}"/>
    <cellStyle name="Ênfase3 7 2_BP - Raízen Combustíveis" xfId="11025" xr:uid="{00000000-0005-0000-0000-0000112B0000}"/>
    <cellStyle name="Ênfase3 7 3" xfId="11026" xr:uid="{00000000-0005-0000-0000-0000122B0000}"/>
    <cellStyle name="Ênfase3 7 3 2" xfId="11027" xr:uid="{00000000-0005-0000-0000-0000132B0000}"/>
    <cellStyle name="Ênfase3 7 3 3" xfId="11028" xr:uid="{00000000-0005-0000-0000-0000142B0000}"/>
    <cellStyle name="Ênfase3 7 3_BP - Raízen Combustíveis" xfId="11029" xr:uid="{00000000-0005-0000-0000-0000152B0000}"/>
    <cellStyle name="Ênfase3 7 4" xfId="11030" xr:uid="{00000000-0005-0000-0000-0000162B0000}"/>
    <cellStyle name="Ênfase3 7 4 2" xfId="11031" xr:uid="{00000000-0005-0000-0000-0000172B0000}"/>
    <cellStyle name="Ênfase3 7 4 3" xfId="11032" xr:uid="{00000000-0005-0000-0000-0000182B0000}"/>
    <cellStyle name="Ênfase3 7 4_Display" xfId="11033" xr:uid="{00000000-0005-0000-0000-0000192B0000}"/>
    <cellStyle name="Ênfase3 7 5" xfId="11034" xr:uid="{00000000-0005-0000-0000-00001A2B0000}"/>
    <cellStyle name="Ênfase3 7 6" xfId="11035" xr:uid="{00000000-0005-0000-0000-00001B2B0000}"/>
    <cellStyle name="Ênfase3 7 7" xfId="11036" xr:uid="{00000000-0005-0000-0000-00001C2B0000}"/>
    <cellStyle name="Ênfase3 7_13-Endividamento" xfId="11037" xr:uid="{00000000-0005-0000-0000-00001D2B0000}"/>
    <cellStyle name="Ênfase3 8" xfId="11038" xr:uid="{00000000-0005-0000-0000-00001E2B0000}"/>
    <cellStyle name="Ênfase3 8 2" xfId="11039" xr:uid="{00000000-0005-0000-0000-00001F2B0000}"/>
    <cellStyle name="Ênfase3 8 3" xfId="11040" xr:uid="{00000000-0005-0000-0000-0000202B0000}"/>
    <cellStyle name="Ênfase3 8 4" xfId="11041" xr:uid="{00000000-0005-0000-0000-0000212B0000}"/>
    <cellStyle name="Ênfase3 8_BP - Raízen Combustíveis" xfId="11042" xr:uid="{00000000-0005-0000-0000-0000222B0000}"/>
    <cellStyle name="Ênfase3 9" xfId="11043" xr:uid="{00000000-0005-0000-0000-0000232B0000}"/>
    <cellStyle name="Ênfase3 9 2" xfId="11044" xr:uid="{00000000-0005-0000-0000-0000242B0000}"/>
    <cellStyle name="Ênfase3 9 3" xfId="11045" xr:uid="{00000000-0005-0000-0000-0000252B0000}"/>
    <cellStyle name="Ênfase3 9 4" xfId="11046" xr:uid="{00000000-0005-0000-0000-0000262B0000}"/>
    <cellStyle name="Ênfase4 10" xfId="11047" xr:uid="{00000000-0005-0000-0000-0000272B0000}"/>
    <cellStyle name="Ênfase4 10 2" xfId="11048" xr:uid="{00000000-0005-0000-0000-0000282B0000}"/>
    <cellStyle name="Ênfase4 10 3" xfId="11049" xr:uid="{00000000-0005-0000-0000-0000292B0000}"/>
    <cellStyle name="Ênfase4 10_Dep_Judiciais-Contingências" xfId="11050" xr:uid="{00000000-0005-0000-0000-00002A2B0000}"/>
    <cellStyle name="Ênfase4 11" xfId="11051" xr:uid="{00000000-0005-0000-0000-00002B2B0000}"/>
    <cellStyle name="Ênfase4 11 2" xfId="11052" xr:uid="{00000000-0005-0000-0000-00002C2B0000}"/>
    <cellStyle name="Ênfase4 11_Dep_Judiciais-Contingências" xfId="11053" xr:uid="{00000000-0005-0000-0000-00002D2B0000}"/>
    <cellStyle name="Ênfase4 12" xfId="11054" xr:uid="{00000000-0005-0000-0000-00002E2B0000}"/>
    <cellStyle name="Ênfase4 13" xfId="11055" xr:uid="{00000000-0005-0000-0000-00002F2B0000}"/>
    <cellStyle name="Ênfase4 14" xfId="11056" xr:uid="{00000000-0005-0000-0000-0000302B0000}"/>
    <cellStyle name="Ênfase4 15" xfId="11057" xr:uid="{00000000-0005-0000-0000-0000312B0000}"/>
    <cellStyle name="Ênfase4 16" xfId="11058" xr:uid="{00000000-0005-0000-0000-0000322B0000}"/>
    <cellStyle name="Ênfase4 17" xfId="11059" xr:uid="{00000000-0005-0000-0000-0000332B0000}"/>
    <cellStyle name="Ênfase4 2" xfId="11060" xr:uid="{00000000-0005-0000-0000-0000342B0000}"/>
    <cellStyle name="Ênfase4 2 10" xfId="11061" xr:uid="{00000000-0005-0000-0000-0000352B0000}"/>
    <cellStyle name="Ênfase4 2 11" xfId="11062" xr:uid="{00000000-0005-0000-0000-0000362B0000}"/>
    <cellStyle name="Ênfase4 2 2" xfId="11063" xr:uid="{00000000-0005-0000-0000-0000372B0000}"/>
    <cellStyle name="Ênfase4 2 2 2" xfId="11064" xr:uid="{00000000-0005-0000-0000-0000382B0000}"/>
    <cellStyle name="Ênfase4 2 2 2 2" xfId="11065" xr:uid="{00000000-0005-0000-0000-0000392B0000}"/>
    <cellStyle name="Ênfase4 2 2 2 3" xfId="11066" xr:uid="{00000000-0005-0000-0000-00003A2B0000}"/>
    <cellStyle name="Ênfase4 2 2 2 4" xfId="11067" xr:uid="{00000000-0005-0000-0000-00003B2B0000}"/>
    <cellStyle name="Ênfase4 2 2 3" xfId="11068" xr:uid="{00000000-0005-0000-0000-00003C2B0000}"/>
    <cellStyle name="Ênfase4 2 2 4" xfId="11069" xr:uid="{00000000-0005-0000-0000-00003D2B0000}"/>
    <cellStyle name="Ênfase4 2 2_BP - Raízen Combustíveis" xfId="11070" xr:uid="{00000000-0005-0000-0000-00003E2B0000}"/>
    <cellStyle name="Ênfase4 2 3" xfId="11071" xr:uid="{00000000-0005-0000-0000-00003F2B0000}"/>
    <cellStyle name="Ênfase4 2 3 2" xfId="11072" xr:uid="{00000000-0005-0000-0000-0000402B0000}"/>
    <cellStyle name="Ênfase4 2 3 2 2" xfId="11073" xr:uid="{00000000-0005-0000-0000-0000412B0000}"/>
    <cellStyle name="Ênfase4 2 3 2 3" xfId="11074" xr:uid="{00000000-0005-0000-0000-0000422B0000}"/>
    <cellStyle name="Ênfase4 2 3 2 4" xfId="11075" xr:uid="{00000000-0005-0000-0000-0000432B0000}"/>
    <cellStyle name="Ênfase4 2 3 3" xfId="11076" xr:uid="{00000000-0005-0000-0000-0000442B0000}"/>
    <cellStyle name="Ênfase4 2 3 4" xfId="11077" xr:uid="{00000000-0005-0000-0000-0000452B0000}"/>
    <cellStyle name="Ênfase4 2 3_BP - Raízen Combustíveis" xfId="11078" xr:uid="{00000000-0005-0000-0000-0000462B0000}"/>
    <cellStyle name="Ênfase4 2 4" xfId="11079" xr:uid="{00000000-0005-0000-0000-0000472B0000}"/>
    <cellStyle name="Ênfase4 2 4 2" xfId="11080" xr:uid="{00000000-0005-0000-0000-0000482B0000}"/>
    <cellStyle name="Ênfase4 2 4 3" xfId="11081" xr:uid="{00000000-0005-0000-0000-0000492B0000}"/>
    <cellStyle name="Ênfase4 2 4 4" xfId="11082" xr:uid="{00000000-0005-0000-0000-00004A2B0000}"/>
    <cellStyle name="Ênfase4 2 4_BP - Raízen Combustíveis" xfId="11083" xr:uid="{00000000-0005-0000-0000-00004B2B0000}"/>
    <cellStyle name="Ênfase4 2 5" xfId="11084" xr:uid="{00000000-0005-0000-0000-00004C2B0000}"/>
    <cellStyle name="Ênfase4 2 5 2" xfId="11085" xr:uid="{00000000-0005-0000-0000-00004D2B0000}"/>
    <cellStyle name="Ênfase4 2 5 3" xfId="11086" xr:uid="{00000000-0005-0000-0000-00004E2B0000}"/>
    <cellStyle name="Ênfase4 2 5_BP - Raízen Combustíveis" xfId="11087" xr:uid="{00000000-0005-0000-0000-00004F2B0000}"/>
    <cellStyle name="Ênfase4 2 6" xfId="11088" xr:uid="{00000000-0005-0000-0000-0000502B0000}"/>
    <cellStyle name="Ênfase4 2 6 2" xfId="11089" xr:uid="{00000000-0005-0000-0000-0000512B0000}"/>
    <cellStyle name="Ênfase4 2 6 3" xfId="11090" xr:uid="{00000000-0005-0000-0000-0000522B0000}"/>
    <cellStyle name="Ênfase4 2 6_BP - Raízen Combustíveis" xfId="11091" xr:uid="{00000000-0005-0000-0000-0000532B0000}"/>
    <cellStyle name="Ênfase4 2 7" xfId="11092" xr:uid="{00000000-0005-0000-0000-0000542B0000}"/>
    <cellStyle name="Ênfase4 2 7 2" xfId="11093" xr:uid="{00000000-0005-0000-0000-0000552B0000}"/>
    <cellStyle name="Ênfase4 2 7 3" xfId="11094" xr:uid="{00000000-0005-0000-0000-0000562B0000}"/>
    <cellStyle name="Ênfase4 2 7_Display" xfId="11095" xr:uid="{00000000-0005-0000-0000-0000572B0000}"/>
    <cellStyle name="Ênfase4 2 8" xfId="11096" xr:uid="{00000000-0005-0000-0000-0000582B0000}"/>
    <cellStyle name="Ênfase4 2 9" xfId="11097" xr:uid="{00000000-0005-0000-0000-0000592B0000}"/>
    <cellStyle name="Ênfase4 2_11_Combinação de neg. Zanin" xfId="11098" xr:uid="{00000000-0005-0000-0000-00005A2B0000}"/>
    <cellStyle name="Ênfase4 3" xfId="11099" xr:uid="{00000000-0005-0000-0000-00005B2B0000}"/>
    <cellStyle name="Ênfase4 3 2" xfId="11100" xr:uid="{00000000-0005-0000-0000-00005C2B0000}"/>
    <cellStyle name="Ênfase4 3 2 2" xfId="11101" xr:uid="{00000000-0005-0000-0000-00005D2B0000}"/>
    <cellStyle name="Ênfase4 3 2 3" xfId="11102" xr:uid="{00000000-0005-0000-0000-00005E2B0000}"/>
    <cellStyle name="Ênfase4 3 2 4" xfId="11103" xr:uid="{00000000-0005-0000-0000-00005F2B0000}"/>
    <cellStyle name="Ênfase4 3 2 5" xfId="11104" xr:uid="{00000000-0005-0000-0000-0000602B0000}"/>
    <cellStyle name="Ênfase4 3 2_BP - Raízen Combustíveis" xfId="11105" xr:uid="{00000000-0005-0000-0000-0000612B0000}"/>
    <cellStyle name="Ênfase4 3 3" xfId="11106" xr:uid="{00000000-0005-0000-0000-0000622B0000}"/>
    <cellStyle name="Ênfase4 3 3 2" xfId="11107" xr:uid="{00000000-0005-0000-0000-0000632B0000}"/>
    <cellStyle name="Ênfase4 3 3 3" xfId="11108" xr:uid="{00000000-0005-0000-0000-0000642B0000}"/>
    <cellStyle name="Ênfase4 3 3_BP - Raízen Combustíveis" xfId="11109" xr:uid="{00000000-0005-0000-0000-0000652B0000}"/>
    <cellStyle name="Ênfase4 3 4" xfId="11110" xr:uid="{00000000-0005-0000-0000-0000662B0000}"/>
    <cellStyle name="Ênfase4 3 4 2" xfId="11111" xr:uid="{00000000-0005-0000-0000-0000672B0000}"/>
    <cellStyle name="Ênfase4 3 4 3" xfId="11112" xr:uid="{00000000-0005-0000-0000-0000682B0000}"/>
    <cellStyle name="Ênfase4 3 4_Display" xfId="11113" xr:uid="{00000000-0005-0000-0000-0000692B0000}"/>
    <cellStyle name="Ênfase4 3 5" xfId="11114" xr:uid="{00000000-0005-0000-0000-00006A2B0000}"/>
    <cellStyle name="Ênfase4 3 6" xfId="11115" xr:uid="{00000000-0005-0000-0000-00006B2B0000}"/>
    <cellStyle name="Ênfase4 3 7" xfId="11116" xr:uid="{00000000-0005-0000-0000-00006C2B0000}"/>
    <cellStyle name="Ênfase4 3_13-Endividamento" xfId="11117" xr:uid="{00000000-0005-0000-0000-00006D2B0000}"/>
    <cellStyle name="Ênfase4 4" xfId="11118" xr:uid="{00000000-0005-0000-0000-00006E2B0000}"/>
    <cellStyle name="Ênfase4 4 2" xfId="11119" xr:uid="{00000000-0005-0000-0000-00006F2B0000}"/>
    <cellStyle name="Ênfase4 4 2 2" xfId="11120" xr:uid="{00000000-0005-0000-0000-0000702B0000}"/>
    <cellStyle name="Ênfase4 4 2 3" xfId="11121" xr:uid="{00000000-0005-0000-0000-0000712B0000}"/>
    <cellStyle name="Ênfase4 4 2 4" xfId="11122" xr:uid="{00000000-0005-0000-0000-0000722B0000}"/>
    <cellStyle name="Ênfase4 4 2 5" xfId="11123" xr:uid="{00000000-0005-0000-0000-0000732B0000}"/>
    <cellStyle name="Ênfase4 4 2_BP - Raízen Combustíveis" xfId="11124" xr:uid="{00000000-0005-0000-0000-0000742B0000}"/>
    <cellStyle name="Ênfase4 4 3" xfId="11125" xr:uid="{00000000-0005-0000-0000-0000752B0000}"/>
    <cellStyle name="Ênfase4 4 3 2" xfId="11126" xr:uid="{00000000-0005-0000-0000-0000762B0000}"/>
    <cellStyle name="Ênfase4 4 3 3" xfId="11127" xr:uid="{00000000-0005-0000-0000-0000772B0000}"/>
    <cellStyle name="Ênfase4 4 3_BP - Raízen Combustíveis" xfId="11128" xr:uid="{00000000-0005-0000-0000-0000782B0000}"/>
    <cellStyle name="Ênfase4 4 4" xfId="11129" xr:uid="{00000000-0005-0000-0000-0000792B0000}"/>
    <cellStyle name="Ênfase4 4 4 2" xfId="11130" xr:uid="{00000000-0005-0000-0000-00007A2B0000}"/>
    <cellStyle name="Ênfase4 4 4 3" xfId="11131" xr:uid="{00000000-0005-0000-0000-00007B2B0000}"/>
    <cellStyle name="Ênfase4 4 4_Display" xfId="11132" xr:uid="{00000000-0005-0000-0000-00007C2B0000}"/>
    <cellStyle name="Ênfase4 4 5" xfId="11133" xr:uid="{00000000-0005-0000-0000-00007D2B0000}"/>
    <cellStyle name="Ênfase4 4 6" xfId="11134" xr:uid="{00000000-0005-0000-0000-00007E2B0000}"/>
    <cellStyle name="Ênfase4 4 7" xfId="11135" xr:uid="{00000000-0005-0000-0000-00007F2B0000}"/>
    <cellStyle name="Ênfase4 4_13-Endividamento" xfId="11136" xr:uid="{00000000-0005-0000-0000-0000802B0000}"/>
    <cellStyle name="Ênfase4 5" xfId="11137" xr:uid="{00000000-0005-0000-0000-0000812B0000}"/>
    <cellStyle name="Ênfase4 5 2" xfId="11138" xr:uid="{00000000-0005-0000-0000-0000822B0000}"/>
    <cellStyle name="Ênfase4 5 2 2" xfId="11139" xr:uid="{00000000-0005-0000-0000-0000832B0000}"/>
    <cellStyle name="Ênfase4 5 2 3" xfId="11140" xr:uid="{00000000-0005-0000-0000-0000842B0000}"/>
    <cellStyle name="Ênfase4 5 2 4" xfId="11141" xr:uid="{00000000-0005-0000-0000-0000852B0000}"/>
    <cellStyle name="Ênfase4 5 2 5" xfId="11142" xr:uid="{00000000-0005-0000-0000-0000862B0000}"/>
    <cellStyle name="Ênfase4 5 2_BP - Raízen Combustíveis" xfId="11143" xr:uid="{00000000-0005-0000-0000-0000872B0000}"/>
    <cellStyle name="Ênfase4 5 3" xfId="11144" xr:uid="{00000000-0005-0000-0000-0000882B0000}"/>
    <cellStyle name="Ênfase4 5 3 2" xfId="11145" xr:uid="{00000000-0005-0000-0000-0000892B0000}"/>
    <cellStyle name="Ênfase4 5 3 3" xfId="11146" xr:uid="{00000000-0005-0000-0000-00008A2B0000}"/>
    <cellStyle name="Ênfase4 5 3_BP - Raízen Combustíveis" xfId="11147" xr:uid="{00000000-0005-0000-0000-00008B2B0000}"/>
    <cellStyle name="Ênfase4 5 4" xfId="11148" xr:uid="{00000000-0005-0000-0000-00008C2B0000}"/>
    <cellStyle name="Ênfase4 5 4 2" xfId="11149" xr:uid="{00000000-0005-0000-0000-00008D2B0000}"/>
    <cellStyle name="Ênfase4 5 4 3" xfId="11150" xr:uid="{00000000-0005-0000-0000-00008E2B0000}"/>
    <cellStyle name="Ênfase4 5 4_Display" xfId="11151" xr:uid="{00000000-0005-0000-0000-00008F2B0000}"/>
    <cellStyle name="Ênfase4 5 5" xfId="11152" xr:uid="{00000000-0005-0000-0000-0000902B0000}"/>
    <cellStyle name="Ênfase4 5 6" xfId="11153" xr:uid="{00000000-0005-0000-0000-0000912B0000}"/>
    <cellStyle name="Ênfase4 5 7" xfId="11154" xr:uid="{00000000-0005-0000-0000-0000922B0000}"/>
    <cellStyle name="Ênfase4 5_13-Endividamento" xfId="11155" xr:uid="{00000000-0005-0000-0000-0000932B0000}"/>
    <cellStyle name="Ênfase4 6" xfId="11156" xr:uid="{00000000-0005-0000-0000-0000942B0000}"/>
    <cellStyle name="Ênfase4 6 2" xfId="11157" xr:uid="{00000000-0005-0000-0000-0000952B0000}"/>
    <cellStyle name="Ênfase4 6 2 2" xfId="11158" xr:uid="{00000000-0005-0000-0000-0000962B0000}"/>
    <cellStyle name="Ênfase4 6 2 3" xfId="11159" xr:uid="{00000000-0005-0000-0000-0000972B0000}"/>
    <cellStyle name="Ênfase4 6 2 4" xfId="11160" xr:uid="{00000000-0005-0000-0000-0000982B0000}"/>
    <cellStyle name="Ênfase4 6 2 5" xfId="11161" xr:uid="{00000000-0005-0000-0000-0000992B0000}"/>
    <cellStyle name="Ênfase4 6 2_BP - Raízen Combustíveis" xfId="11162" xr:uid="{00000000-0005-0000-0000-00009A2B0000}"/>
    <cellStyle name="Ênfase4 6 3" xfId="11163" xr:uid="{00000000-0005-0000-0000-00009B2B0000}"/>
    <cellStyle name="Ênfase4 6 3 2" xfId="11164" xr:uid="{00000000-0005-0000-0000-00009C2B0000}"/>
    <cellStyle name="Ênfase4 6 3 3" xfId="11165" xr:uid="{00000000-0005-0000-0000-00009D2B0000}"/>
    <cellStyle name="Ênfase4 6 3_BP - Raízen Combustíveis" xfId="11166" xr:uid="{00000000-0005-0000-0000-00009E2B0000}"/>
    <cellStyle name="Ênfase4 6 4" xfId="11167" xr:uid="{00000000-0005-0000-0000-00009F2B0000}"/>
    <cellStyle name="Ênfase4 6 4 2" xfId="11168" xr:uid="{00000000-0005-0000-0000-0000A02B0000}"/>
    <cellStyle name="Ênfase4 6 4 3" xfId="11169" xr:uid="{00000000-0005-0000-0000-0000A12B0000}"/>
    <cellStyle name="Ênfase4 6 4_Display" xfId="11170" xr:uid="{00000000-0005-0000-0000-0000A22B0000}"/>
    <cellStyle name="Ênfase4 6 5" xfId="11171" xr:uid="{00000000-0005-0000-0000-0000A32B0000}"/>
    <cellStyle name="Ênfase4 6 6" xfId="11172" xr:uid="{00000000-0005-0000-0000-0000A42B0000}"/>
    <cellStyle name="Ênfase4 6 7" xfId="11173" xr:uid="{00000000-0005-0000-0000-0000A52B0000}"/>
    <cellStyle name="Ênfase4 6_13-Endividamento" xfId="11174" xr:uid="{00000000-0005-0000-0000-0000A62B0000}"/>
    <cellStyle name="Ênfase4 7" xfId="11175" xr:uid="{00000000-0005-0000-0000-0000A72B0000}"/>
    <cellStyle name="Ênfase4 7 2" xfId="11176" xr:uid="{00000000-0005-0000-0000-0000A82B0000}"/>
    <cellStyle name="Ênfase4 7 2 2" xfId="11177" xr:uid="{00000000-0005-0000-0000-0000A92B0000}"/>
    <cellStyle name="Ênfase4 7 2 3" xfId="11178" xr:uid="{00000000-0005-0000-0000-0000AA2B0000}"/>
    <cellStyle name="Ênfase4 7 2 4" xfId="11179" xr:uid="{00000000-0005-0000-0000-0000AB2B0000}"/>
    <cellStyle name="Ênfase4 7 2 5" xfId="11180" xr:uid="{00000000-0005-0000-0000-0000AC2B0000}"/>
    <cellStyle name="Ênfase4 7 2_BP - Raízen Combustíveis" xfId="11181" xr:uid="{00000000-0005-0000-0000-0000AD2B0000}"/>
    <cellStyle name="Ênfase4 7 3" xfId="11182" xr:uid="{00000000-0005-0000-0000-0000AE2B0000}"/>
    <cellStyle name="Ênfase4 7 3 2" xfId="11183" xr:uid="{00000000-0005-0000-0000-0000AF2B0000}"/>
    <cellStyle name="Ênfase4 7 3 3" xfId="11184" xr:uid="{00000000-0005-0000-0000-0000B02B0000}"/>
    <cellStyle name="Ênfase4 7 3_BP - Raízen Combustíveis" xfId="11185" xr:uid="{00000000-0005-0000-0000-0000B12B0000}"/>
    <cellStyle name="Ênfase4 7 4" xfId="11186" xr:uid="{00000000-0005-0000-0000-0000B22B0000}"/>
    <cellStyle name="Ênfase4 7 4 2" xfId="11187" xr:uid="{00000000-0005-0000-0000-0000B32B0000}"/>
    <cellStyle name="Ênfase4 7 4 3" xfId="11188" xr:uid="{00000000-0005-0000-0000-0000B42B0000}"/>
    <cellStyle name="Ênfase4 7 4_Display" xfId="11189" xr:uid="{00000000-0005-0000-0000-0000B52B0000}"/>
    <cellStyle name="Ênfase4 7 5" xfId="11190" xr:uid="{00000000-0005-0000-0000-0000B62B0000}"/>
    <cellStyle name="Ênfase4 7 5 2" xfId="11191" xr:uid="{00000000-0005-0000-0000-0000B72B0000}"/>
    <cellStyle name="Ênfase4 7 5 3" xfId="11192" xr:uid="{00000000-0005-0000-0000-0000B82B0000}"/>
    <cellStyle name="Ênfase4 7 6" xfId="11193" xr:uid="{00000000-0005-0000-0000-0000B92B0000}"/>
    <cellStyle name="Ênfase4 7 7" xfId="11194" xr:uid="{00000000-0005-0000-0000-0000BA2B0000}"/>
    <cellStyle name="Ênfase4 7 8" xfId="11195" xr:uid="{00000000-0005-0000-0000-0000BB2B0000}"/>
    <cellStyle name="Ênfase4 7_13-Endividamento" xfId="11196" xr:uid="{00000000-0005-0000-0000-0000BC2B0000}"/>
    <cellStyle name="Ênfase4 8" xfId="11197" xr:uid="{00000000-0005-0000-0000-0000BD2B0000}"/>
    <cellStyle name="Ênfase4 8 2" xfId="11198" xr:uid="{00000000-0005-0000-0000-0000BE2B0000}"/>
    <cellStyle name="Ênfase4 8 3" xfId="11199" xr:uid="{00000000-0005-0000-0000-0000BF2B0000}"/>
    <cellStyle name="Ênfase4 8 4" xfId="11200" xr:uid="{00000000-0005-0000-0000-0000C02B0000}"/>
    <cellStyle name="Ênfase4 8_BP - Raízen Combustíveis" xfId="11201" xr:uid="{00000000-0005-0000-0000-0000C12B0000}"/>
    <cellStyle name="Ênfase4 9" xfId="11202" xr:uid="{00000000-0005-0000-0000-0000C22B0000}"/>
    <cellStyle name="Ênfase4 9 2" xfId="11203" xr:uid="{00000000-0005-0000-0000-0000C32B0000}"/>
    <cellStyle name="Ênfase4 9 3" xfId="11204" xr:uid="{00000000-0005-0000-0000-0000C42B0000}"/>
    <cellStyle name="Ênfase4 9 4" xfId="11205" xr:uid="{00000000-0005-0000-0000-0000C52B0000}"/>
    <cellStyle name="Ênfase5 10" xfId="11206" xr:uid="{00000000-0005-0000-0000-0000C62B0000}"/>
    <cellStyle name="Ênfase5 10 2" xfId="11207" xr:uid="{00000000-0005-0000-0000-0000C72B0000}"/>
    <cellStyle name="Ênfase5 10 3" xfId="11208" xr:uid="{00000000-0005-0000-0000-0000C82B0000}"/>
    <cellStyle name="Ênfase5 10_Dep_Judiciais-Contingências" xfId="11209" xr:uid="{00000000-0005-0000-0000-0000C92B0000}"/>
    <cellStyle name="Ênfase5 11" xfId="11210" xr:uid="{00000000-0005-0000-0000-0000CA2B0000}"/>
    <cellStyle name="Ênfase5 11 2" xfId="11211" xr:uid="{00000000-0005-0000-0000-0000CB2B0000}"/>
    <cellStyle name="Ênfase5 11_Dep_Judiciais-Contingências" xfId="11212" xr:uid="{00000000-0005-0000-0000-0000CC2B0000}"/>
    <cellStyle name="Ênfase5 12" xfId="11213" xr:uid="{00000000-0005-0000-0000-0000CD2B0000}"/>
    <cellStyle name="Ênfase5 13" xfId="11214" xr:uid="{00000000-0005-0000-0000-0000CE2B0000}"/>
    <cellStyle name="Ênfase5 14" xfId="11215" xr:uid="{00000000-0005-0000-0000-0000CF2B0000}"/>
    <cellStyle name="Ênfase5 15" xfId="11216" xr:uid="{00000000-0005-0000-0000-0000D02B0000}"/>
    <cellStyle name="Ênfase5 16" xfId="11217" xr:uid="{00000000-0005-0000-0000-0000D12B0000}"/>
    <cellStyle name="Ênfase5 17" xfId="11218" xr:uid="{00000000-0005-0000-0000-0000D22B0000}"/>
    <cellStyle name="Ênfase5 2" xfId="11219" xr:uid="{00000000-0005-0000-0000-0000D32B0000}"/>
    <cellStyle name="Ênfase5 2 10" xfId="11220" xr:uid="{00000000-0005-0000-0000-0000D42B0000}"/>
    <cellStyle name="Ênfase5 2 11" xfId="11221" xr:uid="{00000000-0005-0000-0000-0000D52B0000}"/>
    <cellStyle name="Ênfase5 2 2" xfId="11222" xr:uid="{00000000-0005-0000-0000-0000D62B0000}"/>
    <cellStyle name="Ênfase5 2 2 2" xfId="11223" xr:uid="{00000000-0005-0000-0000-0000D72B0000}"/>
    <cellStyle name="Ênfase5 2 2 2 2" xfId="11224" xr:uid="{00000000-0005-0000-0000-0000D82B0000}"/>
    <cellStyle name="Ênfase5 2 2 2 3" xfId="11225" xr:uid="{00000000-0005-0000-0000-0000D92B0000}"/>
    <cellStyle name="Ênfase5 2 2 2 4" xfId="11226" xr:uid="{00000000-0005-0000-0000-0000DA2B0000}"/>
    <cellStyle name="Ênfase5 2 2 3" xfId="11227" xr:uid="{00000000-0005-0000-0000-0000DB2B0000}"/>
    <cellStyle name="Ênfase5 2 2 4" xfId="11228" xr:uid="{00000000-0005-0000-0000-0000DC2B0000}"/>
    <cellStyle name="Ênfase5 2 2_BP - Raízen Combustíveis" xfId="11229" xr:uid="{00000000-0005-0000-0000-0000DD2B0000}"/>
    <cellStyle name="Ênfase5 2 3" xfId="11230" xr:uid="{00000000-0005-0000-0000-0000DE2B0000}"/>
    <cellStyle name="Ênfase5 2 3 2" xfId="11231" xr:uid="{00000000-0005-0000-0000-0000DF2B0000}"/>
    <cellStyle name="Ênfase5 2 3 2 2" xfId="11232" xr:uid="{00000000-0005-0000-0000-0000E02B0000}"/>
    <cellStyle name="Ênfase5 2 3 2 3" xfId="11233" xr:uid="{00000000-0005-0000-0000-0000E12B0000}"/>
    <cellStyle name="Ênfase5 2 3 2 4" xfId="11234" xr:uid="{00000000-0005-0000-0000-0000E22B0000}"/>
    <cellStyle name="Ênfase5 2 3 3" xfId="11235" xr:uid="{00000000-0005-0000-0000-0000E32B0000}"/>
    <cellStyle name="Ênfase5 2 3 4" xfId="11236" xr:uid="{00000000-0005-0000-0000-0000E42B0000}"/>
    <cellStyle name="Ênfase5 2 3_BP - Raízen Combustíveis" xfId="11237" xr:uid="{00000000-0005-0000-0000-0000E52B0000}"/>
    <cellStyle name="Ênfase5 2 4" xfId="11238" xr:uid="{00000000-0005-0000-0000-0000E62B0000}"/>
    <cellStyle name="Ênfase5 2 4 2" xfId="11239" xr:uid="{00000000-0005-0000-0000-0000E72B0000}"/>
    <cellStyle name="Ênfase5 2 4 3" xfId="11240" xr:uid="{00000000-0005-0000-0000-0000E82B0000}"/>
    <cellStyle name="Ênfase5 2 4 4" xfId="11241" xr:uid="{00000000-0005-0000-0000-0000E92B0000}"/>
    <cellStyle name="Ênfase5 2 4_BP - Raízen Combustíveis" xfId="11242" xr:uid="{00000000-0005-0000-0000-0000EA2B0000}"/>
    <cellStyle name="Ênfase5 2 5" xfId="11243" xr:uid="{00000000-0005-0000-0000-0000EB2B0000}"/>
    <cellStyle name="Ênfase5 2 5 2" xfId="11244" xr:uid="{00000000-0005-0000-0000-0000EC2B0000}"/>
    <cellStyle name="Ênfase5 2 5 3" xfId="11245" xr:uid="{00000000-0005-0000-0000-0000ED2B0000}"/>
    <cellStyle name="Ênfase5 2 5_BP - Raízen Combustíveis" xfId="11246" xr:uid="{00000000-0005-0000-0000-0000EE2B0000}"/>
    <cellStyle name="Ênfase5 2 6" xfId="11247" xr:uid="{00000000-0005-0000-0000-0000EF2B0000}"/>
    <cellStyle name="Ênfase5 2 6 2" xfId="11248" xr:uid="{00000000-0005-0000-0000-0000F02B0000}"/>
    <cellStyle name="Ênfase5 2 6 3" xfId="11249" xr:uid="{00000000-0005-0000-0000-0000F12B0000}"/>
    <cellStyle name="Ênfase5 2 6_BP - Raízen Combustíveis" xfId="11250" xr:uid="{00000000-0005-0000-0000-0000F22B0000}"/>
    <cellStyle name="Ênfase5 2 7" xfId="11251" xr:uid="{00000000-0005-0000-0000-0000F32B0000}"/>
    <cellStyle name="Ênfase5 2 7 2" xfId="11252" xr:uid="{00000000-0005-0000-0000-0000F42B0000}"/>
    <cellStyle name="Ênfase5 2 7 3" xfId="11253" xr:uid="{00000000-0005-0000-0000-0000F52B0000}"/>
    <cellStyle name="Ênfase5 2 7_Display" xfId="11254" xr:uid="{00000000-0005-0000-0000-0000F62B0000}"/>
    <cellStyle name="Ênfase5 2 8" xfId="11255" xr:uid="{00000000-0005-0000-0000-0000F72B0000}"/>
    <cellStyle name="Ênfase5 2 9" xfId="11256" xr:uid="{00000000-0005-0000-0000-0000F82B0000}"/>
    <cellStyle name="Ênfase5 2_11_Combinação de neg. Zanin" xfId="11257" xr:uid="{00000000-0005-0000-0000-0000F92B0000}"/>
    <cellStyle name="Ênfase5 3" xfId="11258" xr:uid="{00000000-0005-0000-0000-0000FA2B0000}"/>
    <cellStyle name="Ênfase5 3 2" xfId="11259" xr:uid="{00000000-0005-0000-0000-0000FB2B0000}"/>
    <cellStyle name="Ênfase5 3 2 2" xfId="11260" xr:uid="{00000000-0005-0000-0000-0000FC2B0000}"/>
    <cellStyle name="Ênfase5 3 2 3" xfId="11261" xr:uid="{00000000-0005-0000-0000-0000FD2B0000}"/>
    <cellStyle name="Ênfase5 3 2 4" xfId="11262" xr:uid="{00000000-0005-0000-0000-0000FE2B0000}"/>
    <cellStyle name="Ênfase5 3 2 5" xfId="11263" xr:uid="{00000000-0005-0000-0000-0000FF2B0000}"/>
    <cellStyle name="Ênfase5 3 2_BP - Raízen Combustíveis" xfId="11264" xr:uid="{00000000-0005-0000-0000-0000002C0000}"/>
    <cellStyle name="Ênfase5 3 3" xfId="11265" xr:uid="{00000000-0005-0000-0000-0000012C0000}"/>
    <cellStyle name="Ênfase5 3 3 2" xfId="11266" xr:uid="{00000000-0005-0000-0000-0000022C0000}"/>
    <cellStyle name="Ênfase5 3 3 3" xfId="11267" xr:uid="{00000000-0005-0000-0000-0000032C0000}"/>
    <cellStyle name="Ênfase5 3 3_BP - Raízen Combustíveis" xfId="11268" xr:uid="{00000000-0005-0000-0000-0000042C0000}"/>
    <cellStyle name="Ênfase5 3 4" xfId="11269" xr:uid="{00000000-0005-0000-0000-0000052C0000}"/>
    <cellStyle name="Ênfase5 3 4 2" xfId="11270" xr:uid="{00000000-0005-0000-0000-0000062C0000}"/>
    <cellStyle name="Ênfase5 3 4 3" xfId="11271" xr:uid="{00000000-0005-0000-0000-0000072C0000}"/>
    <cellStyle name="Ênfase5 3 4_Display" xfId="11272" xr:uid="{00000000-0005-0000-0000-0000082C0000}"/>
    <cellStyle name="Ênfase5 3 5" xfId="11273" xr:uid="{00000000-0005-0000-0000-0000092C0000}"/>
    <cellStyle name="Ênfase5 3 6" xfId="11274" xr:uid="{00000000-0005-0000-0000-00000A2C0000}"/>
    <cellStyle name="Ênfase5 3 7" xfId="11275" xr:uid="{00000000-0005-0000-0000-00000B2C0000}"/>
    <cellStyle name="Ênfase5 3_13-Endividamento" xfId="11276" xr:uid="{00000000-0005-0000-0000-00000C2C0000}"/>
    <cellStyle name="Ênfase5 4" xfId="11277" xr:uid="{00000000-0005-0000-0000-00000D2C0000}"/>
    <cellStyle name="Ênfase5 4 2" xfId="11278" xr:uid="{00000000-0005-0000-0000-00000E2C0000}"/>
    <cellStyle name="Ênfase5 4 2 2" xfId="11279" xr:uid="{00000000-0005-0000-0000-00000F2C0000}"/>
    <cellStyle name="Ênfase5 4 2 3" xfId="11280" xr:uid="{00000000-0005-0000-0000-0000102C0000}"/>
    <cellStyle name="Ênfase5 4 2 4" xfId="11281" xr:uid="{00000000-0005-0000-0000-0000112C0000}"/>
    <cellStyle name="Ênfase5 4 2 5" xfId="11282" xr:uid="{00000000-0005-0000-0000-0000122C0000}"/>
    <cellStyle name="Ênfase5 4 2_BP - Raízen Combustíveis" xfId="11283" xr:uid="{00000000-0005-0000-0000-0000132C0000}"/>
    <cellStyle name="Ênfase5 4 3" xfId="11284" xr:uid="{00000000-0005-0000-0000-0000142C0000}"/>
    <cellStyle name="Ênfase5 4 3 2" xfId="11285" xr:uid="{00000000-0005-0000-0000-0000152C0000}"/>
    <cellStyle name="Ênfase5 4 3 3" xfId="11286" xr:uid="{00000000-0005-0000-0000-0000162C0000}"/>
    <cellStyle name="Ênfase5 4 3_BP - Raízen Combustíveis" xfId="11287" xr:uid="{00000000-0005-0000-0000-0000172C0000}"/>
    <cellStyle name="Ênfase5 4 4" xfId="11288" xr:uid="{00000000-0005-0000-0000-0000182C0000}"/>
    <cellStyle name="Ênfase5 4 4 2" xfId="11289" xr:uid="{00000000-0005-0000-0000-0000192C0000}"/>
    <cellStyle name="Ênfase5 4 4 3" xfId="11290" xr:uid="{00000000-0005-0000-0000-00001A2C0000}"/>
    <cellStyle name="Ênfase5 4 4_Display" xfId="11291" xr:uid="{00000000-0005-0000-0000-00001B2C0000}"/>
    <cellStyle name="Ênfase5 4 5" xfId="11292" xr:uid="{00000000-0005-0000-0000-00001C2C0000}"/>
    <cellStyle name="Ênfase5 4 6" xfId="11293" xr:uid="{00000000-0005-0000-0000-00001D2C0000}"/>
    <cellStyle name="Ênfase5 4 7" xfId="11294" xr:uid="{00000000-0005-0000-0000-00001E2C0000}"/>
    <cellStyle name="Ênfase5 4_13-Endividamento" xfId="11295" xr:uid="{00000000-0005-0000-0000-00001F2C0000}"/>
    <cellStyle name="Ênfase5 5" xfId="11296" xr:uid="{00000000-0005-0000-0000-0000202C0000}"/>
    <cellStyle name="Ênfase5 5 2" xfId="11297" xr:uid="{00000000-0005-0000-0000-0000212C0000}"/>
    <cellStyle name="Ênfase5 5 2 2" xfId="11298" xr:uid="{00000000-0005-0000-0000-0000222C0000}"/>
    <cellStyle name="Ênfase5 5 2 3" xfId="11299" xr:uid="{00000000-0005-0000-0000-0000232C0000}"/>
    <cellStyle name="Ênfase5 5 2 4" xfId="11300" xr:uid="{00000000-0005-0000-0000-0000242C0000}"/>
    <cellStyle name="Ênfase5 5 2 5" xfId="11301" xr:uid="{00000000-0005-0000-0000-0000252C0000}"/>
    <cellStyle name="Ênfase5 5 2_BP - Raízen Combustíveis" xfId="11302" xr:uid="{00000000-0005-0000-0000-0000262C0000}"/>
    <cellStyle name="Ênfase5 5 3" xfId="11303" xr:uid="{00000000-0005-0000-0000-0000272C0000}"/>
    <cellStyle name="Ênfase5 5 3 2" xfId="11304" xr:uid="{00000000-0005-0000-0000-0000282C0000}"/>
    <cellStyle name="Ênfase5 5 3 3" xfId="11305" xr:uid="{00000000-0005-0000-0000-0000292C0000}"/>
    <cellStyle name="Ênfase5 5 3_BP - Raízen Combustíveis" xfId="11306" xr:uid="{00000000-0005-0000-0000-00002A2C0000}"/>
    <cellStyle name="Ênfase5 5 4" xfId="11307" xr:uid="{00000000-0005-0000-0000-00002B2C0000}"/>
    <cellStyle name="Ênfase5 5 4 2" xfId="11308" xr:uid="{00000000-0005-0000-0000-00002C2C0000}"/>
    <cellStyle name="Ênfase5 5 4 3" xfId="11309" xr:uid="{00000000-0005-0000-0000-00002D2C0000}"/>
    <cellStyle name="Ênfase5 5 4_Display" xfId="11310" xr:uid="{00000000-0005-0000-0000-00002E2C0000}"/>
    <cellStyle name="Ênfase5 5 5" xfId="11311" xr:uid="{00000000-0005-0000-0000-00002F2C0000}"/>
    <cellStyle name="Ênfase5 5 6" xfId="11312" xr:uid="{00000000-0005-0000-0000-0000302C0000}"/>
    <cellStyle name="Ênfase5 5 7" xfId="11313" xr:uid="{00000000-0005-0000-0000-0000312C0000}"/>
    <cellStyle name="Ênfase5 5_13-Endividamento" xfId="11314" xr:uid="{00000000-0005-0000-0000-0000322C0000}"/>
    <cellStyle name="Ênfase5 6" xfId="11315" xr:uid="{00000000-0005-0000-0000-0000332C0000}"/>
    <cellStyle name="Ênfase5 6 2" xfId="11316" xr:uid="{00000000-0005-0000-0000-0000342C0000}"/>
    <cellStyle name="Ênfase5 6 2 2" xfId="11317" xr:uid="{00000000-0005-0000-0000-0000352C0000}"/>
    <cellStyle name="Ênfase5 6 2 3" xfId="11318" xr:uid="{00000000-0005-0000-0000-0000362C0000}"/>
    <cellStyle name="Ênfase5 6 2 4" xfId="11319" xr:uid="{00000000-0005-0000-0000-0000372C0000}"/>
    <cellStyle name="Ênfase5 6 2 5" xfId="11320" xr:uid="{00000000-0005-0000-0000-0000382C0000}"/>
    <cellStyle name="Ênfase5 6 2_BP - Raízen Combustíveis" xfId="11321" xr:uid="{00000000-0005-0000-0000-0000392C0000}"/>
    <cellStyle name="Ênfase5 6 3" xfId="11322" xr:uid="{00000000-0005-0000-0000-00003A2C0000}"/>
    <cellStyle name="Ênfase5 6 3 2" xfId="11323" xr:uid="{00000000-0005-0000-0000-00003B2C0000}"/>
    <cellStyle name="Ênfase5 6 3 3" xfId="11324" xr:uid="{00000000-0005-0000-0000-00003C2C0000}"/>
    <cellStyle name="Ênfase5 6 3_BP - Raízen Combustíveis" xfId="11325" xr:uid="{00000000-0005-0000-0000-00003D2C0000}"/>
    <cellStyle name="Ênfase5 6 4" xfId="11326" xr:uid="{00000000-0005-0000-0000-00003E2C0000}"/>
    <cellStyle name="Ênfase5 6 4 2" xfId="11327" xr:uid="{00000000-0005-0000-0000-00003F2C0000}"/>
    <cellStyle name="Ênfase5 6 4 3" xfId="11328" xr:uid="{00000000-0005-0000-0000-0000402C0000}"/>
    <cellStyle name="Ênfase5 6 4_Display" xfId="11329" xr:uid="{00000000-0005-0000-0000-0000412C0000}"/>
    <cellStyle name="Ênfase5 6 5" xfId="11330" xr:uid="{00000000-0005-0000-0000-0000422C0000}"/>
    <cellStyle name="Ênfase5 6 6" xfId="11331" xr:uid="{00000000-0005-0000-0000-0000432C0000}"/>
    <cellStyle name="Ênfase5 6 7" xfId="11332" xr:uid="{00000000-0005-0000-0000-0000442C0000}"/>
    <cellStyle name="Ênfase5 6_13-Endividamento" xfId="11333" xr:uid="{00000000-0005-0000-0000-0000452C0000}"/>
    <cellStyle name="Ênfase5 7" xfId="11334" xr:uid="{00000000-0005-0000-0000-0000462C0000}"/>
    <cellStyle name="Ênfase5 7 2" xfId="11335" xr:uid="{00000000-0005-0000-0000-0000472C0000}"/>
    <cellStyle name="Ênfase5 7 2 2" xfId="11336" xr:uid="{00000000-0005-0000-0000-0000482C0000}"/>
    <cellStyle name="Ênfase5 7 2 3" xfId="11337" xr:uid="{00000000-0005-0000-0000-0000492C0000}"/>
    <cellStyle name="Ênfase5 7 2 4" xfId="11338" xr:uid="{00000000-0005-0000-0000-00004A2C0000}"/>
    <cellStyle name="Ênfase5 7 2 5" xfId="11339" xr:uid="{00000000-0005-0000-0000-00004B2C0000}"/>
    <cellStyle name="Ênfase5 7 2_BP - Raízen Combustíveis" xfId="11340" xr:uid="{00000000-0005-0000-0000-00004C2C0000}"/>
    <cellStyle name="Ênfase5 7 3" xfId="11341" xr:uid="{00000000-0005-0000-0000-00004D2C0000}"/>
    <cellStyle name="Ênfase5 7 3 2" xfId="11342" xr:uid="{00000000-0005-0000-0000-00004E2C0000}"/>
    <cellStyle name="Ênfase5 7 3 3" xfId="11343" xr:uid="{00000000-0005-0000-0000-00004F2C0000}"/>
    <cellStyle name="Ênfase5 7 3_BP - Raízen Combustíveis" xfId="11344" xr:uid="{00000000-0005-0000-0000-0000502C0000}"/>
    <cellStyle name="Ênfase5 7 4" xfId="11345" xr:uid="{00000000-0005-0000-0000-0000512C0000}"/>
    <cellStyle name="Ênfase5 7 4 2" xfId="11346" xr:uid="{00000000-0005-0000-0000-0000522C0000}"/>
    <cellStyle name="Ênfase5 7 4 3" xfId="11347" xr:uid="{00000000-0005-0000-0000-0000532C0000}"/>
    <cellStyle name="Ênfase5 7 5" xfId="11348" xr:uid="{00000000-0005-0000-0000-0000542C0000}"/>
    <cellStyle name="Ênfase5 7 6" xfId="11349" xr:uid="{00000000-0005-0000-0000-0000552C0000}"/>
    <cellStyle name="Ênfase5 7 7" xfId="11350" xr:uid="{00000000-0005-0000-0000-0000562C0000}"/>
    <cellStyle name="Ênfase5 7_13-Endividamento" xfId="11351" xr:uid="{00000000-0005-0000-0000-0000572C0000}"/>
    <cellStyle name="Ênfase5 8" xfId="11352" xr:uid="{00000000-0005-0000-0000-0000582C0000}"/>
    <cellStyle name="Ênfase5 8 2" xfId="11353" xr:uid="{00000000-0005-0000-0000-0000592C0000}"/>
    <cellStyle name="Ênfase5 8 3" xfId="11354" xr:uid="{00000000-0005-0000-0000-00005A2C0000}"/>
    <cellStyle name="Ênfase5 8 4" xfId="11355" xr:uid="{00000000-0005-0000-0000-00005B2C0000}"/>
    <cellStyle name="Ênfase5 8_BP - Raízen Combustíveis" xfId="11356" xr:uid="{00000000-0005-0000-0000-00005C2C0000}"/>
    <cellStyle name="Ênfase5 9" xfId="11357" xr:uid="{00000000-0005-0000-0000-00005D2C0000}"/>
    <cellStyle name="Ênfase5 9 2" xfId="11358" xr:uid="{00000000-0005-0000-0000-00005E2C0000}"/>
    <cellStyle name="Ênfase5 9 3" xfId="11359" xr:uid="{00000000-0005-0000-0000-00005F2C0000}"/>
    <cellStyle name="Ênfase5 9 4" xfId="11360" xr:uid="{00000000-0005-0000-0000-0000602C0000}"/>
    <cellStyle name="Ênfase6 10" xfId="11361" xr:uid="{00000000-0005-0000-0000-0000612C0000}"/>
    <cellStyle name="Ênfase6 10 2" xfId="11362" xr:uid="{00000000-0005-0000-0000-0000622C0000}"/>
    <cellStyle name="Ênfase6 10 3" xfId="11363" xr:uid="{00000000-0005-0000-0000-0000632C0000}"/>
    <cellStyle name="Ênfase6 10_Dep_Judiciais-Contingências" xfId="11364" xr:uid="{00000000-0005-0000-0000-0000642C0000}"/>
    <cellStyle name="Ênfase6 11" xfId="11365" xr:uid="{00000000-0005-0000-0000-0000652C0000}"/>
    <cellStyle name="Ênfase6 11 2" xfId="11366" xr:uid="{00000000-0005-0000-0000-0000662C0000}"/>
    <cellStyle name="Ênfase6 11_Dep_Judiciais-Contingências" xfId="11367" xr:uid="{00000000-0005-0000-0000-0000672C0000}"/>
    <cellStyle name="Ênfase6 12" xfId="11368" xr:uid="{00000000-0005-0000-0000-0000682C0000}"/>
    <cellStyle name="Ênfase6 13" xfId="11369" xr:uid="{00000000-0005-0000-0000-0000692C0000}"/>
    <cellStyle name="Ênfase6 14" xfId="11370" xr:uid="{00000000-0005-0000-0000-00006A2C0000}"/>
    <cellStyle name="Ênfase6 15" xfId="11371" xr:uid="{00000000-0005-0000-0000-00006B2C0000}"/>
    <cellStyle name="Ênfase6 16" xfId="11372" xr:uid="{00000000-0005-0000-0000-00006C2C0000}"/>
    <cellStyle name="Ênfase6 17" xfId="11373" xr:uid="{00000000-0005-0000-0000-00006D2C0000}"/>
    <cellStyle name="Ênfase6 2" xfId="11374" xr:uid="{00000000-0005-0000-0000-00006E2C0000}"/>
    <cellStyle name="Ênfase6 2 10" xfId="11375" xr:uid="{00000000-0005-0000-0000-00006F2C0000}"/>
    <cellStyle name="Ênfase6 2 11" xfId="11376" xr:uid="{00000000-0005-0000-0000-0000702C0000}"/>
    <cellStyle name="Ênfase6 2 2" xfId="11377" xr:uid="{00000000-0005-0000-0000-0000712C0000}"/>
    <cellStyle name="Ênfase6 2 2 2" xfId="11378" xr:uid="{00000000-0005-0000-0000-0000722C0000}"/>
    <cellStyle name="Ênfase6 2 2 2 2" xfId="11379" xr:uid="{00000000-0005-0000-0000-0000732C0000}"/>
    <cellStyle name="Ênfase6 2 2 2 3" xfId="11380" xr:uid="{00000000-0005-0000-0000-0000742C0000}"/>
    <cellStyle name="Ênfase6 2 2 2 4" xfId="11381" xr:uid="{00000000-0005-0000-0000-0000752C0000}"/>
    <cellStyle name="Ênfase6 2 2 3" xfId="11382" xr:uid="{00000000-0005-0000-0000-0000762C0000}"/>
    <cellStyle name="Ênfase6 2 2 4" xfId="11383" xr:uid="{00000000-0005-0000-0000-0000772C0000}"/>
    <cellStyle name="Ênfase6 2 2_BP - Raízen Combustíveis" xfId="11384" xr:uid="{00000000-0005-0000-0000-0000782C0000}"/>
    <cellStyle name="Ênfase6 2 3" xfId="11385" xr:uid="{00000000-0005-0000-0000-0000792C0000}"/>
    <cellStyle name="Ênfase6 2 3 2" xfId="11386" xr:uid="{00000000-0005-0000-0000-00007A2C0000}"/>
    <cellStyle name="Ênfase6 2 3 2 2" xfId="11387" xr:uid="{00000000-0005-0000-0000-00007B2C0000}"/>
    <cellStyle name="Ênfase6 2 3 2 3" xfId="11388" xr:uid="{00000000-0005-0000-0000-00007C2C0000}"/>
    <cellStyle name="Ênfase6 2 3 2 4" xfId="11389" xr:uid="{00000000-0005-0000-0000-00007D2C0000}"/>
    <cellStyle name="Ênfase6 2 3 3" xfId="11390" xr:uid="{00000000-0005-0000-0000-00007E2C0000}"/>
    <cellStyle name="Ênfase6 2 3 4" xfId="11391" xr:uid="{00000000-0005-0000-0000-00007F2C0000}"/>
    <cellStyle name="Ênfase6 2 3_BP - Raízen Combustíveis" xfId="11392" xr:uid="{00000000-0005-0000-0000-0000802C0000}"/>
    <cellStyle name="Ênfase6 2 4" xfId="11393" xr:uid="{00000000-0005-0000-0000-0000812C0000}"/>
    <cellStyle name="Ênfase6 2 4 2" xfId="11394" xr:uid="{00000000-0005-0000-0000-0000822C0000}"/>
    <cellStyle name="Ênfase6 2 4 3" xfId="11395" xr:uid="{00000000-0005-0000-0000-0000832C0000}"/>
    <cellStyle name="Ênfase6 2 4 4" xfId="11396" xr:uid="{00000000-0005-0000-0000-0000842C0000}"/>
    <cellStyle name="Ênfase6 2 4_BP - Raízen Combustíveis" xfId="11397" xr:uid="{00000000-0005-0000-0000-0000852C0000}"/>
    <cellStyle name="Ênfase6 2 5" xfId="11398" xr:uid="{00000000-0005-0000-0000-0000862C0000}"/>
    <cellStyle name="Ênfase6 2 5 2" xfId="11399" xr:uid="{00000000-0005-0000-0000-0000872C0000}"/>
    <cellStyle name="Ênfase6 2 5 3" xfId="11400" xr:uid="{00000000-0005-0000-0000-0000882C0000}"/>
    <cellStyle name="Ênfase6 2 5_BP - Raízen Combustíveis" xfId="11401" xr:uid="{00000000-0005-0000-0000-0000892C0000}"/>
    <cellStyle name="Ênfase6 2 6" xfId="11402" xr:uid="{00000000-0005-0000-0000-00008A2C0000}"/>
    <cellStyle name="Ênfase6 2 6 2" xfId="11403" xr:uid="{00000000-0005-0000-0000-00008B2C0000}"/>
    <cellStyle name="Ênfase6 2 6 3" xfId="11404" xr:uid="{00000000-0005-0000-0000-00008C2C0000}"/>
    <cellStyle name="Ênfase6 2 6_BP - Raízen Combustíveis" xfId="11405" xr:uid="{00000000-0005-0000-0000-00008D2C0000}"/>
    <cellStyle name="Ênfase6 2 7" xfId="11406" xr:uid="{00000000-0005-0000-0000-00008E2C0000}"/>
    <cellStyle name="Ênfase6 2 7 2" xfId="11407" xr:uid="{00000000-0005-0000-0000-00008F2C0000}"/>
    <cellStyle name="Ênfase6 2 7 3" xfId="11408" xr:uid="{00000000-0005-0000-0000-0000902C0000}"/>
    <cellStyle name="Ênfase6 2 8" xfId="11409" xr:uid="{00000000-0005-0000-0000-0000912C0000}"/>
    <cellStyle name="Ênfase6 2 9" xfId="11410" xr:uid="{00000000-0005-0000-0000-0000922C0000}"/>
    <cellStyle name="Ênfase6 2_11_Combinação de neg. Zanin" xfId="11411" xr:uid="{00000000-0005-0000-0000-0000932C0000}"/>
    <cellStyle name="Ênfase6 3" xfId="11412" xr:uid="{00000000-0005-0000-0000-0000942C0000}"/>
    <cellStyle name="Ênfase6 3 2" xfId="11413" xr:uid="{00000000-0005-0000-0000-0000952C0000}"/>
    <cellStyle name="Ênfase6 3 2 2" xfId="11414" xr:uid="{00000000-0005-0000-0000-0000962C0000}"/>
    <cellStyle name="Ênfase6 3 2 3" xfId="11415" xr:uid="{00000000-0005-0000-0000-0000972C0000}"/>
    <cellStyle name="Ênfase6 3 2 4" xfId="11416" xr:uid="{00000000-0005-0000-0000-0000982C0000}"/>
    <cellStyle name="Ênfase6 3 2 5" xfId="11417" xr:uid="{00000000-0005-0000-0000-0000992C0000}"/>
    <cellStyle name="Ênfase6 3 2_BP - Raízen Combustíveis" xfId="11418" xr:uid="{00000000-0005-0000-0000-00009A2C0000}"/>
    <cellStyle name="Ênfase6 3 3" xfId="11419" xr:uid="{00000000-0005-0000-0000-00009B2C0000}"/>
    <cellStyle name="Ênfase6 3 3 2" xfId="11420" xr:uid="{00000000-0005-0000-0000-00009C2C0000}"/>
    <cellStyle name="Ênfase6 3 3 3" xfId="11421" xr:uid="{00000000-0005-0000-0000-00009D2C0000}"/>
    <cellStyle name="Ênfase6 3 3_BP - Raízen Combustíveis" xfId="11422" xr:uid="{00000000-0005-0000-0000-00009E2C0000}"/>
    <cellStyle name="Ênfase6 3 4" xfId="11423" xr:uid="{00000000-0005-0000-0000-00009F2C0000}"/>
    <cellStyle name="Ênfase6 3 4 2" xfId="11424" xr:uid="{00000000-0005-0000-0000-0000A02C0000}"/>
    <cellStyle name="Ênfase6 3 4 3" xfId="11425" xr:uid="{00000000-0005-0000-0000-0000A12C0000}"/>
    <cellStyle name="Ênfase6 3 5" xfId="11426" xr:uid="{00000000-0005-0000-0000-0000A22C0000}"/>
    <cellStyle name="Ênfase6 3 6" xfId="11427" xr:uid="{00000000-0005-0000-0000-0000A32C0000}"/>
    <cellStyle name="Ênfase6 3 7" xfId="11428" xr:uid="{00000000-0005-0000-0000-0000A42C0000}"/>
    <cellStyle name="Ênfase6 3_13-Endividamento" xfId="11429" xr:uid="{00000000-0005-0000-0000-0000A52C0000}"/>
    <cellStyle name="Ênfase6 4" xfId="11430" xr:uid="{00000000-0005-0000-0000-0000A62C0000}"/>
    <cellStyle name="Ênfase6 4 2" xfId="11431" xr:uid="{00000000-0005-0000-0000-0000A72C0000}"/>
    <cellStyle name="Ênfase6 4 2 2" xfId="11432" xr:uid="{00000000-0005-0000-0000-0000A82C0000}"/>
    <cellStyle name="Ênfase6 4 2 3" xfId="11433" xr:uid="{00000000-0005-0000-0000-0000A92C0000}"/>
    <cellStyle name="Ênfase6 4 2 4" xfId="11434" xr:uid="{00000000-0005-0000-0000-0000AA2C0000}"/>
    <cellStyle name="Ênfase6 4 2 5" xfId="11435" xr:uid="{00000000-0005-0000-0000-0000AB2C0000}"/>
    <cellStyle name="Ênfase6 4 2_BP - Raízen Combustíveis" xfId="11436" xr:uid="{00000000-0005-0000-0000-0000AC2C0000}"/>
    <cellStyle name="Ênfase6 4 3" xfId="11437" xr:uid="{00000000-0005-0000-0000-0000AD2C0000}"/>
    <cellStyle name="Ênfase6 4 3 2" xfId="11438" xr:uid="{00000000-0005-0000-0000-0000AE2C0000}"/>
    <cellStyle name="Ênfase6 4 3 3" xfId="11439" xr:uid="{00000000-0005-0000-0000-0000AF2C0000}"/>
    <cellStyle name="Ênfase6 4 3_BP - Raízen Combustíveis" xfId="11440" xr:uid="{00000000-0005-0000-0000-0000B02C0000}"/>
    <cellStyle name="Ênfase6 4 4" xfId="11441" xr:uid="{00000000-0005-0000-0000-0000B12C0000}"/>
    <cellStyle name="Ênfase6 4 4 2" xfId="11442" xr:uid="{00000000-0005-0000-0000-0000B22C0000}"/>
    <cellStyle name="Ênfase6 4 4 3" xfId="11443" xr:uid="{00000000-0005-0000-0000-0000B32C0000}"/>
    <cellStyle name="Ênfase6 4 5" xfId="11444" xr:uid="{00000000-0005-0000-0000-0000B42C0000}"/>
    <cellStyle name="Ênfase6 4 6" xfId="11445" xr:uid="{00000000-0005-0000-0000-0000B52C0000}"/>
    <cellStyle name="Ênfase6 4 7" xfId="11446" xr:uid="{00000000-0005-0000-0000-0000B62C0000}"/>
    <cellStyle name="Ênfase6 4_13-Endividamento" xfId="11447" xr:uid="{00000000-0005-0000-0000-0000B72C0000}"/>
    <cellStyle name="Ênfase6 5" xfId="11448" xr:uid="{00000000-0005-0000-0000-0000B82C0000}"/>
    <cellStyle name="Ênfase6 5 2" xfId="11449" xr:uid="{00000000-0005-0000-0000-0000B92C0000}"/>
    <cellStyle name="Ênfase6 5 2 2" xfId="11450" xr:uid="{00000000-0005-0000-0000-0000BA2C0000}"/>
    <cellStyle name="Ênfase6 5 2 3" xfId="11451" xr:uid="{00000000-0005-0000-0000-0000BB2C0000}"/>
    <cellStyle name="Ênfase6 5 2 4" xfId="11452" xr:uid="{00000000-0005-0000-0000-0000BC2C0000}"/>
    <cellStyle name="Ênfase6 5 2 5" xfId="11453" xr:uid="{00000000-0005-0000-0000-0000BD2C0000}"/>
    <cellStyle name="Ênfase6 5 2_BP - Raízen Combustíveis" xfId="11454" xr:uid="{00000000-0005-0000-0000-0000BE2C0000}"/>
    <cellStyle name="Ênfase6 5 3" xfId="11455" xr:uid="{00000000-0005-0000-0000-0000BF2C0000}"/>
    <cellStyle name="Ênfase6 5 3 2" xfId="11456" xr:uid="{00000000-0005-0000-0000-0000C02C0000}"/>
    <cellStyle name="Ênfase6 5 3 3" xfId="11457" xr:uid="{00000000-0005-0000-0000-0000C12C0000}"/>
    <cellStyle name="Ênfase6 5 3_BP - Raízen Combustíveis" xfId="11458" xr:uid="{00000000-0005-0000-0000-0000C22C0000}"/>
    <cellStyle name="Ênfase6 5 4" xfId="11459" xr:uid="{00000000-0005-0000-0000-0000C32C0000}"/>
    <cellStyle name="Ênfase6 5 4 2" xfId="11460" xr:uid="{00000000-0005-0000-0000-0000C42C0000}"/>
    <cellStyle name="Ênfase6 5 4 3" xfId="11461" xr:uid="{00000000-0005-0000-0000-0000C52C0000}"/>
    <cellStyle name="Ênfase6 5 5" xfId="11462" xr:uid="{00000000-0005-0000-0000-0000C62C0000}"/>
    <cellStyle name="Ênfase6 5 6" xfId="11463" xr:uid="{00000000-0005-0000-0000-0000C72C0000}"/>
    <cellStyle name="Ênfase6 5 7" xfId="11464" xr:uid="{00000000-0005-0000-0000-0000C82C0000}"/>
    <cellStyle name="Ênfase6 5_13-Endividamento" xfId="11465" xr:uid="{00000000-0005-0000-0000-0000C92C0000}"/>
    <cellStyle name="Ênfase6 6" xfId="11466" xr:uid="{00000000-0005-0000-0000-0000CA2C0000}"/>
    <cellStyle name="Ênfase6 6 2" xfId="11467" xr:uid="{00000000-0005-0000-0000-0000CB2C0000}"/>
    <cellStyle name="Ênfase6 6 2 2" xfId="11468" xr:uid="{00000000-0005-0000-0000-0000CC2C0000}"/>
    <cellStyle name="Ênfase6 6 2 3" xfId="11469" xr:uid="{00000000-0005-0000-0000-0000CD2C0000}"/>
    <cellStyle name="Ênfase6 6 2 4" xfId="11470" xr:uid="{00000000-0005-0000-0000-0000CE2C0000}"/>
    <cellStyle name="Ênfase6 6 2 5" xfId="11471" xr:uid="{00000000-0005-0000-0000-0000CF2C0000}"/>
    <cellStyle name="Ênfase6 6 2_BP - Raízen Combustíveis" xfId="11472" xr:uid="{00000000-0005-0000-0000-0000D02C0000}"/>
    <cellStyle name="Ênfase6 6 3" xfId="11473" xr:uid="{00000000-0005-0000-0000-0000D12C0000}"/>
    <cellStyle name="Ênfase6 6 3 2" xfId="11474" xr:uid="{00000000-0005-0000-0000-0000D22C0000}"/>
    <cellStyle name="Ênfase6 6 3 3" xfId="11475" xr:uid="{00000000-0005-0000-0000-0000D32C0000}"/>
    <cellStyle name="Ênfase6 6 3_BP - Raízen Combustíveis" xfId="11476" xr:uid="{00000000-0005-0000-0000-0000D42C0000}"/>
    <cellStyle name="Ênfase6 6 4" xfId="11477" xr:uid="{00000000-0005-0000-0000-0000D52C0000}"/>
    <cellStyle name="Ênfase6 6 4 2" xfId="11478" xr:uid="{00000000-0005-0000-0000-0000D62C0000}"/>
    <cellStyle name="Ênfase6 6 4 3" xfId="11479" xr:uid="{00000000-0005-0000-0000-0000D72C0000}"/>
    <cellStyle name="Ênfase6 6 5" xfId="11480" xr:uid="{00000000-0005-0000-0000-0000D82C0000}"/>
    <cellStyle name="Ênfase6 6 6" xfId="11481" xr:uid="{00000000-0005-0000-0000-0000D92C0000}"/>
    <cellStyle name="Ênfase6 6 7" xfId="11482" xr:uid="{00000000-0005-0000-0000-0000DA2C0000}"/>
    <cellStyle name="Ênfase6 6_13-Endividamento" xfId="11483" xr:uid="{00000000-0005-0000-0000-0000DB2C0000}"/>
    <cellStyle name="Ênfase6 7" xfId="11484" xr:uid="{00000000-0005-0000-0000-0000DC2C0000}"/>
    <cellStyle name="Ênfase6 7 2" xfId="11485" xr:uid="{00000000-0005-0000-0000-0000DD2C0000}"/>
    <cellStyle name="Ênfase6 7 2 2" xfId="11486" xr:uid="{00000000-0005-0000-0000-0000DE2C0000}"/>
    <cellStyle name="Ênfase6 7 2 3" xfId="11487" xr:uid="{00000000-0005-0000-0000-0000DF2C0000}"/>
    <cellStyle name="Ênfase6 7 2 4" xfId="11488" xr:uid="{00000000-0005-0000-0000-0000E02C0000}"/>
    <cellStyle name="Ênfase6 7 2 5" xfId="11489" xr:uid="{00000000-0005-0000-0000-0000E12C0000}"/>
    <cellStyle name="Ênfase6 7 2_BP - Raízen Combustíveis" xfId="11490" xr:uid="{00000000-0005-0000-0000-0000E22C0000}"/>
    <cellStyle name="Ênfase6 7 3" xfId="11491" xr:uid="{00000000-0005-0000-0000-0000E32C0000}"/>
    <cellStyle name="Ênfase6 7 3 2" xfId="11492" xr:uid="{00000000-0005-0000-0000-0000E42C0000}"/>
    <cellStyle name="Ênfase6 7 3 3" xfId="11493" xr:uid="{00000000-0005-0000-0000-0000E52C0000}"/>
    <cellStyle name="Ênfase6 7 3_BP - Raízen Combustíveis" xfId="11494" xr:uid="{00000000-0005-0000-0000-0000E62C0000}"/>
    <cellStyle name="Ênfase6 7 4" xfId="11495" xr:uid="{00000000-0005-0000-0000-0000E72C0000}"/>
    <cellStyle name="Ênfase6 7 4 2" xfId="11496" xr:uid="{00000000-0005-0000-0000-0000E82C0000}"/>
    <cellStyle name="Ênfase6 7 4 3" xfId="11497" xr:uid="{00000000-0005-0000-0000-0000E92C0000}"/>
    <cellStyle name="Ênfase6 7 5" xfId="11498" xr:uid="{00000000-0005-0000-0000-0000EA2C0000}"/>
    <cellStyle name="Ênfase6 7 5 2" xfId="11499" xr:uid="{00000000-0005-0000-0000-0000EB2C0000}"/>
    <cellStyle name="Ênfase6 7 5 3" xfId="11500" xr:uid="{00000000-0005-0000-0000-0000EC2C0000}"/>
    <cellStyle name="Ênfase6 7 6" xfId="11501" xr:uid="{00000000-0005-0000-0000-0000ED2C0000}"/>
    <cellStyle name="Ênfase6 7 7" xfId="11502" xr:uid="{00000000-0005-0000-0000-0000EE2C0000}"/>
    <cellStyle name="Ênfase6 7 8" xfId="11503" xr:uid="{00000000-0005-0000-0000-0000EF2C0000}"/>
    <cellStyle name="Ênfase6 7_13-Endividamento" xfId="11504" xr:uid="{00000000-0005-0000-0000-0000F02C0000}"/>
    <cellStyle name="Ênfase6 8" xfId="11505" xr:uid="{00000000-0005-0000-0000-0000F12C0000}"/>
    <cellStyle name="Ênfase6 8 2" xfId="11506" xr:uid="{00000000-0005-0000-0000-0000F22C0000}"/>
    <cellStyle name="Ênfase6 8 3" xfId="11507" xr:uid="{00000000-0005-0000-0000-0000F32C0000}"/>
    <cellStyle name="Ênfase6 8 4" xfId="11508" xr:uid="{00000000-0005-0000-0000-0000F42C0000}"/>
    <cellStyle name="Ênfase6 8_BP - Raízen Combustíveis" xfId="11509" xr:uid="{00000000-0005-0000-0000-0000F52C0000}"/>
    <cellStyle name="Ênfase6 9" xfId="11510" xr:uid="{00000000-0005-0000-0000-0000F62C0000}"/>
    <cellStyle name="Ênfase6 9 2" xfId="11511" xr:uid="{00000000-0005-0000-0000-0000F72C0000}"/>
    <cellStyle name="Ênfase6 9 3" xfId="11512" xr:uid="{00000000-0005-0000-0000-0000F82C0000}"/>
    <cellStyle name="Ênfase6 9 4" xfId="11513" xr:uid="{00000000-0005-0000-0000-0000F92C0000}"/>
    <cellStyle name="Enter Currency (0)" xfId="11514" xr:uid="{00000000-0005-0000-0000-0000FA2C0000}"/>
    <cellStyle name="Enter Currency (0) 2" xfId="11515" xr:uid="{00000000-0005-0000-0000-0000FB2C0000}"/>
    <cellStyle name="Enter Currency (0) 3" xfId="11516" xr:uid="{00000000-0005-0000-0000-0000FC2C0000}"/>
    <cellStyle name="Entered" xfId="11517" xr:uid="{00000000-0005-0000-0000-0000FD2C0000}"/>
    <cellStyle name="Entered 2" xfId="11518" xr:uid="{00000000-0005-0000-0000-0000FE2C0000}"/>
    <cellStyle name="Entered 3" xfId="11519" xr:uid="{00000000-0005-0000-0000-0000FF2C0000}"/>
    <cellStyle name="Entrada 10" xfId="11520" xr:uid="{00000000-0005-0000-0000-0000002D0000}"/>
    <cellStyle name="Entrada 10 2" xfId="11521" xr:uid="{00000000-0005-0000-0000-0000012D0000}"/>
    <cellStyle name="Entrada 10 3" xfId="11522" xr:uid="{00000000-0005-0000-0000-0000022D0000}"/>
    <cellStyle name="Entrada 10_Dep_Judiciais-Contingências" xfId="11523" xr:uid="{00000000-0005-0000-0000-0000032D0000}"/>
    <cellStyle name="Entrada 11" xfId="11524" xr:uid="{00000000-0005-0000-0000-0000042D0000}"/>
    <cellStyle name="Entrada 11 2" xfId="11525" xr:uid="{00000000-0005-0000-0000-0000052D0000}"/>
    <cellStyle name="Entrada 11_Dep_Judiciais-Contingências" xfId="11526" xr:uid="{00000000-0005-0000-0000-0000062D0000}"/>
    <cellStyle name="Entrada 12" xfId="11527" xr:uid="{00000000-0005-0000-0000-0000072D0000}"/>
    <cellStyle name="Entrada 13" xfId="11528" xr:uid="{00000000-0005-0000-0000-0000082D0000}"/>
    <cellStyle name="Entrada 14" xfId="11529" xr:uid="{00000000-0005-0000-0000-0000092D0000}"/>
    <cellStyle name="Entrada 15" xfId="11530" xr:uid="{00000000-0005-0000-0000-00000A2D0000}"/>
    <cellStyle name="Entrada 16" xfId="11531" xr:uid="{00000000-0005-0000-0000-00000B2D0000}"/>
    <cellStyle name="Entrada 17" xfId="11532" xr:uid="{00000000-0005-0000-0000-00000C2D0000}"/>
    <cellStyle name="Entrada 2" xfId="11533" xr:uid="{00000000-0005-0000-0000-00000D2D0000}"/>
    <cellStyle name="Entrada 2 10" xfId="11534" xr:uid="{00000000-0005-0000-0000-00000E2D0000}"/>
    <cellStyle name="Entrada 2 11" xfId="11535" xr:uid="{00000000-0005-0000-0000-00000F2D0000}"/>
    <cellStyle name="Entrada 2 2" xfId="11536" xr:uid="{00000000-0005-0000-0000-0000102D0000}"/>
    <cellStyle name="Entrada 2 2 2" xfId="11537" xr:uid="{00000000-0005-0000-0000-0000112D0000}"/>
    <cellStyle name="Entrada 2 2 2 2" xfId="11538" xr:uid="{00000000-0005-0000-0000-0000122D0000}"/>
    <cellStyle name="Entrada 2 2 2 3" xfId="11539" xr:uid="{00000000-0005-0000-0000-0000132D0000}"/>
    <cellStyle name="Entrada 2 2 2 4" xfId="11540" xr:uid="{00000000-0005-0000-0000-0000142D0000}"/>
    <cellStyle name="Entrada 2 2 2_BP - Raízen Combustíveis" xfId="11541" xr:uid="{00000000-0005-0000-0000-0000152D0000}"/>
    <cellStyle name="Entrada 2 2 3" xfId="11542" xr:uid="{00000000-0005-0000-0000-0000162D0000}"/>
    <cellStyle name="Entrada 2 2 4" xfId="11543" xr:uid="{00000000-0005-0000-0000-0000172D0000}"/>
    <cellStyle name="Entrada 2 2_Base Partes Relacionadas" xfId="11544" xr:uid="{00000000-0005-0000-0000-0000182D0000}"/>
    <cellStyle name="Entrada 2 3" xfId="11545" xr:uid="{00000000-0005-0000-0000-0000192D0000}"/>
    <cellStyle name="Entrada 2 3 2" xfId="11546" xr:uid="{00000000-0005-0000-0000-00001A2D0000}"/>
    <cellStyle name="Entrada 2 3 2 2" xfId="11547" xr:uid="{00000000-0005-0000-0000-00001B2D0000}"/>
    <cellStyle name="Entrada 2 3 2 3" xfId="11548" xr:uid="{00000000-0005-0000-0000-00001C2D0000}"/>
    <cellStyle name="Entrada 2 3 2 4" xfId="11549" xr:uid="{00000000-0005-0000-0000-00001D2D0000}"/>
    <cellStyle name="Entrada 2 3 3" xfId="11550" xr:uid="{00000000-0005-0000-0000-00001E2D0000}"/>
    <cellStyle name="Entrada 2 3 4" xfId="11551" xr:uid="{00000000-0005-0000-0000-00001F2D0000}"/>
    <cellStyle name="Entrada 2 3 5" xfId="11552" xr:uid="{00000000-0005-0000-0000-0000202D0000}"/>
    <cellStyle name="Entrada 2 3_Base Partes Relacionadas" xfId="11553" xr:uid="{00000000-0005-0000-0000-0000212D0000}"/>
    <cellStyle name="Entrada 2 4" xfId="11554" xr:uid="{00000000-0005-0000-0000-0000222D0000}"/>
    <cellStyle name="Entrada 2 4 2" xfId="11555" xr:uid="{00000000-0005-0000-0000-0000232D0000}"/>
    <cellStyle name="Entrada 2 4 3" xfId="11556" xr:uid="{00000000-0005-0000-0000-0000242D0000}"/>
    <cellStyle name="Entrada 2 4 4" xfId="11557" xr:uid="{00000000-0005-0000-0000-0000252D0000}"/>
    <cellStyle name="Entrada 2 4_Base Partes Relacionadas" xfId="11558" xr:uid="{00000000-0005-0000-0000-0000262D0000}"/>
    <cellStyle name="Entrada 2 5" xfId="11559" xr:uid="{00000000-0005-0000-0000-0000272D0000}"/>
    <cellStyle name="Entrada 2 5 2" xfId="11560" xr:uid="{00000000-0005-0000-0000-0000282D0000}"/>
    <cellStyle name="Entrada 2 5 3" xfId="11561" xr:uid="{00000000-0005-0000-0000-0000292D0000}"/>
    <cellStyle name="Entrada 2 5_Base Partes Relacionadas" xfId="11562" xr:uid="{00000000-0005-0000-0000-00002A2D0000}"/>
    <cellStyle name="Entrada 2 6" xfId="11563" xr:uid="{00000000-0005-0000-0000-00002B2D0000}"/>
    <cellStyle name="Entrada 2 6 2" xfId="11564" xr:uid="{00000000-0005-0000-0000-00002C2D0000}"/>
    <cellStyle name="Entrada 2 6 3" xfId="11565" xr:uid="{00000000-0005-0000-0000-00002D2D0000}"/>
    <cellStyle name="Entrada 2 6_Base Partes Relacionadas" xfId="11566" xr:uid="{00000000-0005-0000-0000-00002E2D0000}"/>
    <cellStyle name="Entrada 2 7" xfId="11567" xr:uid="{00000000-0005-0000-0000-00002F2D0000}"/>
    <cellStyle name="Entrada 2 7 2" xfId="11568" xr:uid="{00000000-0005-0000-0000-0000302D0000}"/>
    <cellStyle name="Entrada 2 7 3" xfId="11569" xr:uid="{00000000-0005-0000-0000-0000312D0000}"/>
    <cellStyle name="Entrada 2 7_Base Partes Relacionadas" xfId="11570" xr:uid="{00000000-0005-0000-0000-0000322D0000}"/>
    <cellStyle name="Entrada 2 8" xfId="11571" xr:uid="{00000000-0005-0000-0000-0000332D0000}"/>
    <cellStyle name="Entrada 2 9" xfId="11572" xr:uid="{00000000-0005-0000-0000-0000342D0000}"/>
    <cellStyle name="Entrada 2_11_Combinação de neg. Zanin" xfId="11573" xr:uid="{00000000-0005-0000-0000-0000352D0000}"/>
    <cellStyle name="Entrada 3" xfId="11574" xr:uid="{00000000-0005-0000-0000-0000362D0000}"/>
    <cellStyle name="Entrada 3 2" xfId="11575" xr:uid="{00000000-0005-0000-0000-0000372D0000}"/>
    <cellStyle name="Entrada 3 2 2" xfId="11576" xr:uid="{00000000-0005-0000-0000-0000382D0000}"/>
    <cellStyle name="Entrada 3 2 3" xfId="11577" xr:uid="{00000000-0005-0000-0000-0000392D0000}"/>
    <cellStyle name="Entrada 3 2 4" xfId="11578" xr:uid="{00000000-0005-0000-0000-00003A2D0000}"/>
    <cellStyle name="Entrada 3 2 5" xfId="11579" xr:uid="{00000000-0005-0000-0000-00003B2D0000}"/>
    <cellStyle name="Entrada 3 2_Base Partes Relacionadas" xfId="11580" xr:uid="{00000000-0005-0000-0000-00003C2D0000}"/>
    <cellStyle name="Entrada 3 3" xfId="11581" xr:uid="{00000000-0005-0000-0000-00003D2D0000}"/>
    <cellStyle name="Entrada 3 3 2" xfId="11582" xr:uid="{00000000-0005-0000-0000-00003E2D0000}"/>
    <cellStyle name="Entrada 3 3 3" xfId="11583" xr:uid="{00000000-0005-0000-0000-00003F2D0000}"/>
    <cellStyle name="Entrada 3 3_Base Partes Relacionadas" xfId="11584" xr:uid="{00000000-0005-0000-0000-0000402D0000}"/>
    <cellStyle name="Entrada 3 4" xfId="11585" xr:uid="{00000000-0005-0000-0000-0000412D0000}"/>
    <cellStyle name="Entrada 3 4 2" xfId="11586" xr:uid="{00000000-0005-0000-0000-0000422D0000}"/>
    <cellStyle name="Entrada 3 4 3" xfId="11587" xr:uid="{00000000-0005-0000-0000-0000432D0000}"/>
    <cellStyle name="Entrada 3 4_Base Partes Relacionadas" xfId="11588" xr:uid="{00000000-0005-0000-0000-0000442D0000}"/>
    <cellStyle name="Entrada 3 5" xfId="11589" xr:uid="{00000000-0005-0000-0000-0000452D0000}"/>
    <cellStyle name="Entrada 3 6" xfId="11590" xr:uid="{00000000-0005-0000-0000-0000462D0000}"/>
    <cellStyle name="Entrada 3 7" xfId="11591" xr:uid="{00000000-0005-0000-0000-0000472D0000}"/>
    <cellStyle name="Entrada 3_13-Endividamento" xfId="11592" xr:uid="{00000000-0005-0000-0000-0000482D0000}"/>
    <cellStyle name="Entrada 4" xfId="11593" xr:uid="{00000000-0005-0000-0000-0000492D0000}"/>
    <cellStyle name="Entrada 4 2" xfId="11594" xr:uid="{00000000-0005-0000-0000-00004A2D0000}"/>
    <cellStyle name="Entrada 4 2 2" xfId="11595" xr:uid="{00000000-0005-0000-0000-00004B2D0000}"/>
    <cellStyle name="Entrada 4 2 3" xfId="11596" xr:uid="{00000000-0005-0000-0000-00004C2D0000}"/>
    <cellStyle name="Entrada 4 2 4" xfId="11597" xr:uid="{00000000-0005-0000-0000-00004D2D0000}"/>
    <cellStyle name="Entrada 4 2 5" xfId="11598" xr:uid="{00000000-0005-0000-0000-00004E2D0000}"/>
    <cellStyle name="Entrada 4 2_Base Partes Relacionadas" xfId="11599" xr:uid="{00000000-0005-0000-0000-00004F2D0000}"/>
    <cellStyle name="Entrada 4 3" xfId="11600" xr:uid="{00000000-0005-0000-0000-0000502D0000}"/>
    <cellStyle name="Entrada 4 3 2" xfId="11601" xr:uid="{00000000-0005-0000-0000-0000512D0000}"/>
    <cellStyle name="Entrada 4 3 3" xfId="11602" xr:uid="{00000000-0005-0000-0000-0000522D0000}"/>
    <cellStyle name="Entrada 4 3_Base Partes Relacionadas" xfId="11603" xr:uid="{00000000-0005-0000-0000-0000532D0000}"/>
    <cellStyle name="Entrada 4 4" xfId="11604" xr:uid="{00000000-0005-0000-0000-0000542D0000}"/>
    <cellStyle name="Entrada 4 4 2" xfId="11605" xr:uid="{00000000-0005-0000-0000-0000552D0000}"/>
    <cellStyle name="Entrada 4 4 3" xfId="11606" xr:uid="{00000000-0005-0000-0000-0000562D0000}"/>
    <cellStyle name="Entrada 4 4_Base Partes Relacionadas" xfId="11607" xr:uid="{00000000-0005-0000-0000-0000572D0000}"/>
    <cellStyle name="Entrada 4 5" xfId="11608" xr:uid="{00000000-0005-0000-0000-0000582D0000}"/>
    <cellStyle name="Entrada 4 6" xfId="11609" xr:uid="{00000000-0005-0000-0000-0000592D0000}"/>
    <cellStyle name="Entrada 4 7" xfId="11610" xr:uid="{00000000-0005-0000-0000-00005A2D0000}"/>
    <cellStyle name="Entrada 4_13-Endividamento" xfId="11611" xr:uid="{00000000-0005-0000-0000-00005B2D0000}"/>
    <cellStyle name="Entrada 5" xfId="11612" xr:uid="{00000000-0005-0000-0000-00005C2D0000}"/>
    <cellStyle name="Entrada 5 2" xfId="11613" xr:uid="{00000000-0005-0000-0000-00005D2D0000}"/>
    <cellStyle name="Entrada 5 2 2" xfId="11614" xr:uid="{00000000-0005-0000-0000-00005E2D0000}"/>
    <cellStyle name="Entrada 5 2 3" xfId="11615" xr:uid="{00000000-0005-0000-0000-00005F2D0000}"/>
    <cellStyle name="Entrada 5 2 4" xfId="11616" xr:uid="{00000000-0005-0000-0000-0000602D0000}"/>
    <cellStyle name="Entrada 5 2 5" xfId="11617" xr:uid="{00000000-0005-0000-0000-0000612D0000}"/>
    <cellStyle name="Entrada 5 2_Base Partes Relacionadas" xfId="11618" xr:uid="{00000000-0005-0000-0000-0000622D0000}"/>
    <cellStyle name="Entrada 5 3" xfId="11619" xr:uid="{00000000-0005-0000-0000-0000632D0000}"/>
    <cellStyle name="Entrada 5 3 2" xfId="11620" xr:uid="{00000000-0005-0000-0000-0000642D0000}"/>
    <cellStyle name="Entrada 5 3 3" xfId="11621" xr:uid="{00000000-0005-0000-0000-0000652D0000}"/>
    <cellStyle name="Entrada 5 3_Base Partes Relacionadas" xfId="11622" xr:uid="{00000000-0005-0000-0000-0000662D0000}"/>
    <cellStyle name="Entrada 5 4" xfId="11623" xr:uid="{00000000-0005-0000-0000-0000672D0000}"/>
    <cellStyle name="Entrada 5 4 2" xfId="11624" xr:uid="{00000000-0005-0000-0000-0000682D0000}"/>
    <cellStyle name="Entrada 5 4 3" xfId="11625" xr:uid="{00000000-0005-0000-0000-0000692D0000}"/>
    <cellStyle name="Entrada 5 4_Base Partes Relacionadas" xfId="11626" xr:uid="{00000000-0005-0000-0000-00006A2D0000}"/>
    <cellStyle name="Entrada 5 5" xfId="11627" xr:uid="{00000000-0005-0000-0000-00006B2D0000}"/>
    <cellStyle name="Entrada 5 6" xfId="11628" xr:uid="{00000000-0005-0000-0000-00006C2D0000}"/>
    <cellStyle name="Entrada 5 7" xfId="11629" xr:uid="{00000000-0005-0000-0000-00006D2D0000}"/>
    <cellStyle name="Entrada 5_13-Endividamento" xfId="11630" xr:uid="{00000000-0005-0000-0000-00006E2D0000}"/>
    <cellStyle name="Entrada 6" xfId="11631" xr:uid="{00000000-0005-0000-0000-00006F2D0000}"/>
    <cellStyle name="Entrada 6 2" xfId="11632" xr:uid="{00000000-0005-0000-0000-0000702D0000}"/>
    <cellStyle name="Entrada 6 2 2" xfId="11633" xr:uid="{00000000-0005-0000-0000-0000712D0000}"/>
    <cellStyle name="Entrada 6 2 3" xfId="11634" xr:uid="{00000000-0005-0000-0000-0000722D0000}"/>
    <cellStyle name="Entrada 6 2 4" xfId="11635" xr:uid="{00000000-0005-0000-0000-0000732D0000}"/>
    <cellStyle name="Entrada 6 2 5" xfId="11636" xr:uid="{00000000-0005-0000-0000-0000742D0000}"/>
    <cellStyle name="Entrada 6 2_Base Partes Relacionadas" xfId="11637" xr:uid="{00000000-0005-0000-0000-0000752D0000}"/>
    <cellStyle name="Entrada 6 3" xfId="11638" xr:uid="{00000000-0005-0000-0000-0000762D0000}"/>
    <cellStyle name="Entrada 6 3 2" xfId="11639" xr:uid="{00000000-0005-0000-0000-0000772D0000}"/>
    <cellStyle name="Entrada 6 3 3" xfId="11640" xr:uid="{00000000-0005-0000-0000-0000782D0000}"/>
    <cellStyle name="Entrada 6 3_Base Partes Relacionadas" xfId="11641" xr:uid="{00000000-0005-0000-0000-0000792D0000}"/>
    <cellStyle name="Entrada 6 4" xfId="11642" xr:uid="{00000000-0005-0000-0000-00007A2D0000}"/>
    <cellStyle name="Entrada 6 4 2" xfId="11643" xr:uid="{00000000-0005-0000-0000-00007B2D0000}"/>
    <cellStyle name="Entrada 6 4 3" xfId="11644" xr:uid="{00000000-0005-0000-0000-00007C2D0000}"/>
    <cellStyle name="Entrada 6 4_Base Partes Relacionadas" xfId="11645" xr:uid="{00000000-0005-0000-0000-00007D2D0000}"/>
    <cellStyle name="Entrada 6 5" xfId="11646" xr:uid="{00000000-0005-0000-0000-00007E2D0000}"/>
    <cellStyle name="Entrada 6 6" xfId="11647" xr:uid="{00000000-0005-0000-0000-00007F2D0000}"/>
    <cellStyle name="Entrada 6 7" xfId="11648" xr:uid="{00000000-0005-0000-0000-0000802D0000}"/>
    <cellStyle name="Entrada 6_13-Endividamento" xfId="11649" xr:uid="{00000000-0005-0000-0000-0000812D0000}"/>
    <cellStyle name="Entrada 7" xfId="11650" xr:uid="{00000000-0005-0000-0000-0000822D0000}"/>
    <cellStyle name="Entrada 7 2" xfId="11651" xr:uid="{00000000-0005-0000-0000-0000832D0000}"/>
    <cellStyle name="Entrada 7 2 2" xfId="11652" xr:uid="{00000000-0005-0000-0000-0000842D0000}"/>
    <cellStyle name="Entrada 7 2 3" xfId="11653" xr:uid="{00000000-0005-0000-0000-0000852D0000}"/>
    <cellStyle name="Entrada 7 2 4" xfId="11654" xr:uid="{00000000-0005-0000-0000-0000862D0000}"/>
    <cellStyle name="Entrada 7 2 5" xfId="11655" xr:uid="{00000000-0005-0000-0000-0000872D0000}"/>
    <cellStyle name="Entrada 7 2_Base Partes Relacionadas" xfId="11656" xr:uid="{00000000-0005-0000-0000-0000882D0000}"/>
    <cellStyle name="Entrada 7 3" xfId="11657" xr:uid="{00000000-0005-0000-0000-0000892D0000}"/>
    <cellStyle name="Entrada 7 3 2" xfId="11658" xr:uid="{00000000-0005-0000-0000-00008A2D0000}"/>
    <cellStyle name="Entrada 7 3 3" xfId="11659" xr:uid="{00000000-0005-0000-0000-00008B2D0000}"/>
    <cellStyle name="Entrada 7 3_Base Partes Relacionadas" xfId="11660" xr:uid="{00000000-0005-0000-0000-00008C2D0000}"/>
    <cellStyle name="Entrada 7 4" xfId="11661" xr:uid="{00000000-0005-0000-0000-00008D2D0000}"/>
    <cellStyle name="Entrada 7 4 2" xfId="11662" xr:uid="{00000000-0005-0000-0000-00008E2D0000}"/>
    <cellStyle name="Entrada 7 4 3" xfId="11663" xr:uid="{00000000-0005-0000-0000-00008F2D0000}"/>
    <cellStyle name="Entrada 7 4_COSAN SA CONSOLID_MÊS" xfId="11664" xr:uid="{00000000-0005-0000-0000-0000902D0000}"/>
    <cellStyle name="Entrada 7 5" xfId="11665" xr:uid="{00000000-0005-0000-0000-0000912D0000}"/>
    <cellStyle name="Entrada 7 6" xfId="11666" xr:uid="{00000000-0005-0000-0000-0000922D0000}"/>
    <cellStyle name="Entrada 7 7" xfId="11667" xr:uid="{00000000-0005-0000-0000-0000932D0000}"/>
    <cellStyle name="Entrada 7_13-Endividamento" xfId="11668" xr:uid="{00000000-0005-0000-0000-0000942D0000}"/>
    <cellStyle name="Entrada 8" xfId="11669" xr:uid="{00000000-0005-0000-0000-0000952D0000}"/>
    <cellStyle name="Entrada 8 2" xfId="11670" xr:uid="{00000000-0005-0000-0000-0000962D0000}"/>
    <cellStyle name="Entrada 8 2 2" xfId="11671" xr:uid="{00000000-0005-0000-0000-0000972D0000}"/>
    <cellStyle name="Entrada 8 2 3" xfId="11672" xr:uid="{00000000-0005-0000-0000-0000982D0000}"/>
    <cellStyle name="Entrada 8 3" xfId="11673" xr:uid="{00000000-0005-0000-0000-0000992D0000}"/>
    <cellStyle name="Entrada 8 4" xfId="11674" xr:uid="{00000000-0005-0000-0000-00009A2D0000}"/>
    <cellStyle name="Entrada 8 5" xfId="11675" xr:uid="{00000000-0005-0000-0000-00009B2D0000}"/>
    <cellStyle name="Entrada 8_Base Partes Relacionadas" xfId="11676" xr:uid="{00000000-0005-0000-0000-00009C2D0000}"/>
    <cellStyle name="Entrada 9" xfId="11677" xr:uid="{00000000-0005-0000-0000-00009D2D0000}"/>
    <cellStyle name="Entrada 9 2" xfId="11678" xr:uid="{00000000-0005-0000-0000-00009E2D0000}"/>
    <cellStyle name="Entrada 9 3" xfId="11679" xr:uid="{00000000-0005-0000-0000-00009F2D0000}"/>
    <cellStyle name="Entrada 9 4" xfId="11680" xr:uid="{00000000-0005-0000-0000-0000A02D0000}"/>
    <cellStyle name="Entrada 9_BP - Raízen Combustíveis" xfId="11681" xr:uid="{00000000-0005-0000-0000-0000A12D0000}"/>
    <cellStyle name="Escondido" xfId="11682" xr:uid="{00000000-0005-0000-0000-0000A22D0000}"/>
    <cellStyle name="Estilo 1" xfId="11683" xr:uid="{00000000-0005-0000-0000-0000A32D0000}"/>
    <cellStyle name="Estilo 1 10" xfId="11684" xr:uid="{00000000-0005-0000-0000-0000A42D0000}"/>
    <cellStyle name="Estilo 1 11" xfId="11685" xr:uid="{00000000-0005-0000-0000-0000A52D0000}"/>
    <cellStyle name="Estilo 1 2" xfId="11686" xr:uid="{00000000-0005-0000-0000-0000A62D0000}"/>
    <cellStyle name="Estilo 1 2 2" xfId="11687" xr:uid="{00000000-0005-0000-0000-0000A72D0000}"/>
    <cellStyle name="Estilo 1 2 2 2" xfId="11688" xr:uid="{00000000-0005-0000-0000-0000A82D0000}"/>
    <cellStyle name="Estilo 1 2 2 3" xfId="11689" xr:uid="{00000000-0005-0000-0000-0000A92D0000}"/>
    <cellStyle name="Estilo 1 2 2 4" xfId="11690" xr:uid="{00000000-0005-0000-0000-0000AA2D0000}"/>
    <cellStyle name="Estilo 1 2 2_BP - Raízen Combustíveis" xfId="11691" xr:uid="{00000000-0005-0000-0000-0000AB2D0000}"/>
    <cellStyle name="Estilo 1 2 3" xfId="11692" xr:uid="{00000000-0005-0000-0000-0000AC2D0000}"/>
    <cellStyle name="Estilo 1 2 3 2" xfId="11693" xr:uid="{00000000-0005-0000-0000-0000AD2D0000}"/>
    <cellStyle name="Estilo 1 2 3 3" xfId="11694" xr:uid="{00000000-0005-0000-0000-0000AE2D0000}"/>
    <cellStyle name="Estilo 1 2 3_BP - Raízen Combustíveis" xfId="11695" xr:uid="{00000000-0005-0000-0000-0000AF2D0000}"/>
    <cellStyle name="Estilo 1 2 4" xfId="11696" xr:uid="{00000000-0005-0000-0000-0000B02D0000}"/>
    <cellStyle name="Estilo 1 2 4 2" xfId="11697" xr:uid="{00000000-0005-0000-0000-0000B12D0000}"/>
    <cellStyle name="Estilo 1 2 4 3" xfId="11698" xr:uid="{00000000-0005-0000-0000-0000B22D0000}"/>
    <cellStyle name="Estilo 1 2 5" xfId="11699" xr:uid="{00000000-0005-0000-0000-0000B32D0000}"/>
    <cellStyle name="Estilo 1 2 6" xfId="11700" xr:uid="{00000000-0005-0000-0000-0000B42D0000}"/>
    <cellStyle name="Estilo 1 2 7" xfId="11701" xr:uid="{00000000-0005-0000-0000-0000B52D0000}"/>
    <cellStyle name="Estilo 1 2_13-Endividamento" xfId="11702" xr:uid="{00000000-0005-0000-0000-0000B62D0000}"/>
    <cellStyle name="Estilo 1 3" xfId="11703" xr:uid="{00000000-0005-0000-0000-0000B72D0000}"/>
    <cellStyle name="Estilo 1 3 2" xfId="11704" xr:uid="{00000000-0005-0000-0000-0000B82D0000}"/>
    <cellStyle name="Estilo 1 3 3" xfId="11705" xr:uid="{00000000-0005-0000-0000-0000B92D0000}"/>
    <cellStyle name="Estilo 1 3 4" xfId="11706" xr:uid="{00000000-0005-0000-0000-0000BA2D0000}"/>
    <cellStyle name="Estilo 1 3_BP - Raízen Combustíveis" xfId="11707" xr:uid="{00000000-0005-0000-0000-0000BB2D0000}"/>
    <cellStyle name="Estilo 1 4" xfId="11708" xr:uid="{00000000-0005-0000-0000-0000BC2D0000}"/>
    <cellStyle name="Estilo 1 4 2" xfId="11709" xr:uid="{00000000-0005-0000-0000-0000BD2D0000}"/>
    <cellStyle name="Estilo 1 4 3" xfId="11710" xr:uid="{00000000-0005-0000-0000-0000BE2D0000}"/>
    <cellStyle name="Estilo 1 4_BP - Raízen Combustíveis" xfId="11711" xr:uid="{00000000-0005-0000-0000-0000BF2D0000}"/>
    <cellStyle name="Estilo 1 5" xfId="11712" xr:uid="{00000000-0005-0000-0000-0000C02D0000}"/>
    <cellStyle name="Estilo 1 5 2" xfId="11713" xr:uid="{00000000-0005-0000-0000-0000C12D0000}"/>
    <cellStyle name="Estilo 1 5 3" xfId="11714" xr:uid="{00000000-0005-0000-0000-0000C22D0000}"/>
    <cellStyle name="Estilo 1 6" xfId="11715" xr:uid="{00000000-0005-0000-0000-0000C32D0000}"/>
    <cellStyle name="Estilo 1 6 2" xfId="11716" xr:uid="{00000000-0005-0000-0000-0000C42D0000}"/>
    <cellStyle name="Estilo 1 6 3" xfId="11717" xr:uid="{00000000-0005-0000-0000-0000C52D0000}"/>
    <cellStyle name="Estilo 1 7" xfId="11718" xr:uid="{00000000-0005-0000-0000-0000C62D0000}"/>
    <cellStyle name="Estilo 1 7 2" xfId="11719" xr:uid="{00000000-0005-0000-0000-0000C72D0000}"/>
    <cellStyle name="Estilo 1 7 3" xfId="11720" xr:uid="{00000000-0005-0000-0000-0000C82D0000}"/>
    <cellStyle name="Estilo 1 8" xfId="11721" xr:uid="{00000000-0005-0000-0000-0000C92D0000}"/>
    <cellStyle name="Estilo 1 9" xfId="11722" xr:uid="{00000000-0005-0000-0000-0000CA2D0000}"/>
    <cellStyle name="Estilo 1_13-Endividamento" xfId="11723" xr:uid="{00000000-0005-0000-0000-0000CB2D0000}"/>
    <cellStyle name="Euro" xfId="11724" xr:uid="{00000000-0005-0000-0000-0000CC2D0000}"/>
    <cellStyle name="Euro 10" xfId="11725" xr:uid="{00000000-0005-0000-0000-0000CD2D0000}"/>
    <cellStyle name="Euro 10 2" xfId="11726" xr:uid="{00000000-0005-0000-0000-0000CE2D0000}"/>
    <cellStyle name="Euro 10 3" xfId="11727" xr:uid="{00000000-0005-0000-0000-0000CF2D0000}"/>
    <cellStyle name="Euro 10_BP - Raízen Combustíveis" xfId="11728" xr:uid="{00000000-0005-0000-0000-0000D02D0000}"/>
    <cellStyle name="Euro 11" xfId="11729" xr:uid="{00000000-0005-0000-0000-0000D12D0000}"/>
    <cellStyle name="Euro 11 2" xfId="11730" xr:uid="{00000000-0005-0000-0000-0000D22D0000}"/>
    <cellStyle name="Euro 11 3" xfId="11731" xr:uid="{00000000-0005-0000-0000-0000D32D0000}"/>
    <cellStyle name="Euro 11_BP - Raízen Combustíveis" xfId="11732" xr:uid="{00000000-0005-0000-0000-0000D42D0000}"/>
    <cellStyle name="Euro 12" xfId="11733" xr:uid="{00000000-0005-0000-0000-0000D52D0000}"/>
    <cellStyle name="Euro 12 2" xfId="11734" xr:uid="{00000000-0005-0000-0000-0000D62D0000}"/>
    <cellStyle name="Euro 12 3" xfId="11735" xr:uid="{00000000-0005-0000-0000-0000D72D0000}"/>
    <cellStyle name="Euro 12_BP - Raízen Combustíveis" xfId="11736" xr:uid="{00000000-0005-0000-0000-0000D82D0000}"/>
    <cellStyle name="Euro 13" xfId="11737" xr:uid="{00000000-0005-0000-0000-0000D92D0000}"/>
    <cellStyle name="Euro 13 2" xfId="11738" xr:uid="{00000000-0005-0000-0000-0000DA2D0000}"/>
    <cellStyle name="Euro 13 3" xfId="11739" xr:uid="{00000000-0005-0000-0000-0000DB2D0000}"/>
    <cellStyle name="Euro 13_BP - Raízen Combustíveis" xfId="11740" xr:uid="{00000000-0005-0000-0000-0000DC2D0000}"/>
    <cellStyle name="Euro 14" xfId="11741" xr:uid="{00000000-0005-0000-0000-0000DD2D0000}"/>
    <cellStyle name="Euro 14 2" xfId="11742" xr:uid="{00000000-0005-0000-0000-0000DE2D0000}"/>
    <cellStyle name="Euro 14 3" xfId="11743" xr:uid="{00000000-0005-0000-0000-0000DF2D0000}"/>
    <cellStyle name="Euro 14_BP - Raízen Combustíveis" xfId="11744" xr:uid="{00000000-0005-0000-0000-0000E02D0000}"/>
    <cellStyle name="Euro 15" xfId="11745" xr:uid="{00000000-0005-0000-0000-0000E12D0000}"/>
    <cellStyle name="Euro 15 2" xfId="11746" xr:uid="{00000000-0005-0000-0000-0000E22D0000}"/>
    <cellStyle name="Euro 15 3" xfId="11747" xr:uid="{00000000-0005-0000-0000-0000E32D0000}"/>
    <cellStyle name="Euro 15_BP - Raízen Combustíveis" xfId="11748" xr:uid="{00000000-0005-0000-0000-0000E42D0000}"/>
    <cellStyle name="Euro 16" xfId="11749" xr:uid="{00000000-0005-0000-0000-0000E52D0000}"/>
    <cellStyle name="Euro 16 2" xfId="11750" xr:uid="{00000000-0005-0000-0000-0000E62D0000}"/>
    <cellStyle name="Euro 16 3" xfId="11751" xr:uid="{00000000-0005-0000-0000-0000E72D0000}"/>
    <cellStyle name="Euro 16_BP - Raízen Combustíveis" xfId="11752" xr:uid="{00000000-0005-0000-0000-0000E82D0000}"/>
    <cellStyle name="Euro 17" xfId="11753" xr:uid="{00000000-0005-0000-0000-0000E92D0000}"/>
    <cellStyle name="Euro 17 2" xfId="11754" xr:uid="{00000000-0005-0000-0000-0000EA2D0000}"/>
    <cellStyle name="Euro 17 3" xfId="11755" xr:uid="{00000000-0005-0000-0000-0000EB2D0000}"/>
    <cellStyle name="Euro 17_BP - Raízen Combustíveis" xfId="11756" xr:uid="{00000000-0005-0000-0000-0000EC2D0000}"/>
    <cellStyle name="Euro 18" xfId="11757" xr:uid="{00000000-0005-0000-0000-0000ED2D0000}"/>
    <cellStyle name="Euro 18 2" xfId="11758" xr:uid="{00000000-0005-0000-0000-0000EE2D0000}"/>
    <cellStyle name="Euro 18 3" xfId="11759" xr:uid="{00000000-0005-0000-0000-0000EF2D0000}"/>
    <cellStyle name="Euro 18_BP - Raízen Combustíveis" xfId="11760" xr:uid="{00000000-0005-0000-0000-0000F02D0000}"/>
    <cellStyle name="Euro 19" xfId="11761" xr:uid="{00000000-0005-0000-0000-0000F12D0000}"/>
    <cellStyle name="Euro 19 2" xfId="11762" xr:uid="{00000000-0005-0000-0000-0000F22D0000}"/>
    <cellStyle name="Euro 19 3" xfId="11763" xr:uid="{00000000-0005-0000-0000-0000F32D0000}"/>
    <cellStyle name="Euro 19_BP - Raízen Combustíveis" xfId="11764" xr:uid="{00000000-0005-0000-0000-0000F42D0000}"/>
    <cellStyle name="Euro 2" xfId="11765" xr:uid="{00000000-0005-0000-0000-0000F52D0000}"/>
    <cellStyle name="Euro 2 10" xfId="11766" xr:uid="{00000000-0005-0000-0000-0000F62D0000}"/>
    <cellStyle name="Euro 2 11" xfId="11767" xr:uid="{00000000-0005-0000-0000-0000F72D0000}"/>
    <cellStyle name="Euro 2 2" xfId="11768" xr:uid="{00000000-0005-0000-0000-0000F82D0000}"/>
    <cellStyle name="Euro 2 2 2" xfId="11769" xr:uid="{00000000-0005-0000-0000-0000F92D0000}"/>
    <cellStyle name="Euro 2 2 2 2" xfId="11770" xr:uid="{00000000-0005-0000-0000-0000FA2D0000}"/>
    <cellStyle name="Euro 2 2 2 3" xfId="11771" xr:uid="{00000000-0005-0000-0000-0000FB2D0000}"/>
    <cellStyle name="Euro 2 2 2 4" xfId="11772" xr:uid="{00000000-0005-0000-0000-0000FC2D0000}"/>
    <cellStyle name="Euro 2 2 2_BP - Raízen Combustíveis" xfId="11773" xr:uid="{00000000-0005-0000-0000-0000FD2D0000}"/>
    <cellStyle name="Euro 2 2 3" xfId="11774" xr:uid="{00000000-0005-0000-0000-0000FE2D0000}"/>
    <cellStyle name="Euro 2 2 3 2" xfId="11775" xr:uid="{00000000-0005-0000-0000-0000FF2D0000}"/>
    <cellStyle name="Euro 2 2 3 2 2" xfId="11776" xr:uid="{00000000-0005-0000-0000-0000002E0000}"/>
    <cellStyle name="Euro 2 2 3 2 3" xfId="11777" xr:uid="{00000000-0005-0000-0000-0000012E0000}"/>
    <cellStyle name="Euro 2 2 3 3" xfId="11778" xr:uid="{00000000-0005-0000-0000-0000022E0000}"/>
    <cellStyle name="Euro 2 2 3 4" xfId="11779" xr:uid="{00000000-0005-0000-0000-0000032E0000}"/>
    <cellStyle name="Euro 2 2 3_BP - Raízen Combustíveis" xfId="11780" xr:uid="{00000000-0005-0000-0000-0000042E0000}"/>
    <cellStyle name="Euro 2 2 4" xfId="11781" xr:uid="{00000000-0005-0000-0000-0000052E0000}"/>
    <cellStyle name="Euro 2 2 5" xfId="11782" xr:uid="{00000000-0005-0000-0000-0000062E0000}"/>
    <cellStyle name="Euro 2 2 6" xfId="11783" xr:uid="{00000000-0005-0000-0000-0000072E0000}"/>
    <cellStyle name="Euro 2 2_13-Endividamento" xfId="11784" xr:uid="{00000000-0005-0000-0000-0000082E0000}"/>
    <cellStyle name="Euro 2 3" xfId="11785" xr:uid="{00000000-0005-0000-0000-0000092E0000}"/>
    <cellStyle name="Euro 2 3 2" xfId="11786" xr:uid="{00000000-0005-0000-0000-00000A2E0000}"/>
    <cellStyle name="Euro 2 3 2 2" xfId="11787" xr:uid="{00000000-0005-0000-0000-00000B2E0000}"/>
    <cellStyle name="Euro 2 3 2 3" xfId="11788" xr:uid="{00000000-0005-0000-0000-00000C2E0000}"/>
    <cellStyle name="Euro 2 3 3" xfId="11789" xr:uid="{00000000-0005-0000-0000-00000D2E0000}"/>
    <cellStyle name="Euro 2 3 4" xfId="11790" xr:uid="{00000000-0005-0000-0000-00000E2E0000}"/>
    <cellStyle name="Euro 2 3_BP - Raízen Combustíveis" xfId="11791" xr:uid="{00000000-0005-0000-0000-00000F2E0000}"/>
    <cellStyle name="Euro 2 4" xfId="11792" xr:uid="{00000000-0005-0000-0000-0000102E0000}"/>
    <cellStyle name="Euro 2 4 2" xfId="11793" xr:uid="{00000000-0005-0000-0000-0000112E0000}"/>
    <cellStyle name="Euro 2 4 2 2" xfId="11794" xr:uid="{00000000-0005-0000-0000-0000122E0000}"/>
    <cellStyle name="Euro 2 4 2 3" xfId="11795" xr:uid="{00000000-0005-0000-0000-0000132E0000}"/>
    <cellStyle name="Euro 2 4 3" xfId="11796" xr:uid="{00000000-0005-0000-0000-0000142E0000}"/>
    <cellStyle name="Euro 2 4 4" xfId="11797" xr:uid="{00000000-0005-0000-0000-0000152E0000}"/>
    <cellStyle name="Euro 2 4_BP - Raízen Combustíveis" xfId="11798" xr:uid="{00000000-0005-0000-0000-0000162E0000}"/>
    <cellStyle name="Euro 2 5" xfId="11799" xr:uid="{00000000-0005-0000-0000-0000172E0000}"/>
    <cellStyle name="Euro 2 5 2" xfId="11800" xr:uid="{00000000-0005-0000-0000-0000182E0000}"/>
    <cellStyle name="Euro 2 5 3" xfId="11801" xr:uid="{00000000-0005-0000-0000-0000192E0000}"/>
    <cellStyle name="Euro 2 5_BP - Raízen Combustíveis" xfId="11802" xr:uid="{00000000-0005-0000-0000-00001A2E0000}"/>
    <cellStyle name="Euro 2 6" xfId="11803" xr:uid="{00000000-0005-0000-0000-00001B2E0000}"/>
    <cellStyle name="Euro 2 7" xfId="11804" xr:uid="{00000000-0005-0000-0000-00001C2E0000}"/>
    <cellStyle name="Euro 2 8" xfId="11805" xr:uid="{00000000-0005-0000-0000-00001D2E0000}"/>
    <cellStyle name="Euro 2 9" xfId="11806" xr:uid="{00000000-0005-0000-0000-00001E2E0000}"/>
    <cellStyle name="Euro 2_13-Endividamento" xfId="11807" xr:uid="{00000000-0005-0000-0000-00001F2E0000}"/>
    <cellStyle name="Euro 20" xfId="11808" xr:uid="{00000000-0005-0000-0000-0000202E0000}"/>
    <cellStyle name="Euro 20 2" xfId="11809" xr:uid="{00000000-0005-0000-0000-0000212E0000}"/>
    <cellStyle name="Euro 20 3" xfId="11810" xr:uid="{00000000-0005-0000-0000-0000222E0000}"/>
    <cellStyle name="Euro 21" xfId="11811" xr:uid="{00000000-0005-0000-0000-0000232E0000}"/>
    <cellStyle name="Euro 22" xfId="11812" xr:uid="{00000000-0005-0000-0000-0000242E0000}"/>
    <cellStyle name="Euro 23" xfId="11813" xr:uid="{00000000-0005-0000-0000-0000252E0000}"/>
    <cellStyle name="Euro 24" xfId="11814" xr:uid="{00000000-0005-0000-0000-0000262E0000}"/>
    <cellStyle name="Euro 25" xfId="11815" xr:uid="{00000000-0005-0000-0000-0000272E0000}"/>
    <cellStyle name="Euro 26" xfId="11816" xr:uid="{00000000-0005-0000-0000-0000282E0000}"/>
    <cellStyle name="Euro 3" xfId="11817" xr:uid="{00000000-0005-0000-0000-0000292E0000}"/>
    <cellStyle name="Euro 3 2" xfId="11818" xr:uid="{00000000-0005-0000-0000-00002A2E0000}"/>
    <cellStyle name="Euro 3 2 2" xfId="11819" xr:uid="{00000000-0005-0000-0000-00002B2E0000}"/>
    <cellStyle name="Euro 3 2 2 2" xfId="11820" xr:uid="{00000000-0005-0000-0000-00002C2E0000}"/>
    <cellStyle name="Euro 3 2 2 3" xfId="11821" xr:uid="{00000000-0005-0000-0000-00002D2E0000}"/>
    <cellStyle name="Euro 3 2 2 4" xfId="11822" xr:uid="{00000000-0005-0000-0000-00002E2E0000}"/>
    <cellStyle name="Euro 3 2 2_BP - Raízen Combustíveis" xfId="11823" xr:uid="{00000000-0005-0000-0000-00002F2E0000}"/>
    <cellStyle name="Euro 3 2 3" xfId="11824" xr:uid="{00000000-0005-0000-0000-0000302E0000}"/>
    <cellStyle name="Euro 3 2 3 2" xfId="11825" xr:uid="{00000000-0005-0000-0000-0000312E0000}"/>
    <cellStyle name="Euro 3 2 3 3" xfId="11826" xr:uid="{00000000-0005-0000-0000-0000322E0000}"/>
    <cellStyle name="Euro 3 2 3_BP - Raízen Combustíveis" xfId="11827" xr:uid="{00000000-0005-0000-0000-0000332E0000}"/>
    <cellStyle name="Euro 3 2 4" xfId="11828" xr:uid="{00000000-0005-0000-0000-0000342E0000}"/>
    <cellStyle name="Euro 3 2 5" xfId="11829" xr:uid="{00000000-0005-0000-0000-0000352E0000}"/>
    <cellStyle name="Euro 3 2 6" xfId="11830" xr:uid="{00000000-0005-0000-0000-0000362E0000}"/>
    <cellStyle name="Euro 3 2_13-Endividamento" xfId="11831" xr:uid="{00000000-0005-0000-0000-0000372E0000}"/>
    <cellStyle name="Euro 3 3" xfId="11832" xr:uid="{00000000-0005-0000-0000-0000382E0000}"/>
    <cellStyle name="Euro 3 3 2" xfId="11833" xr:uid="{00000000-0005-0000-0000-0000392E0000}"/>
    <cellStyle name="Euro 3 3 2 2" xfId="11834" xr:uid="{00000000-0005-0000-0000-00003A2E0000}"/>
    <cellStyle name="Euro 3 3 2 3" xfId="11835" xr:uid="{00000000-0005-0000-0000-00003B2E0000}"/>
    <cellStyle name="Euro 3 3 3" xfId="11836" xr:uid="{00000000-0005-0000-0000-00003C2E0000}"/>
    <cellStyle name="Euro 3 3 4" xfId="11837" xr:uid="{00000000-0005-0000-0000-00003D2E0000}"/>
    <cellStyle name="Euro 3 3_BP - Raízen Combustíveis" xfId="11838" xr:uid="{00000000-0005-0000-0000-00003E2E0000}"/>
    <cellStyle name="Euro 3 4" xfId="11839" xr:uid="{00000000-0005-0000-0000-00003F2E0000}"/>
    <cellStyle name="Euro 3 4 2" xfId="11840" xr:uid="{00000000-0005-0000-0000-0000402E0000}"/>
    <cellStyle name="Euro 3 4 3" xfId="11841" xr:uid="{00000000-0005-0000-0000-0000412E0000}"/>
    <cellStyle name="Euro 3 4_BP - Raízen Combustíveis" xfId="11842" xr:uid="{00000000-0005-0000-0000-0000422E0000}"/>
    <cellStyle name="Euro 3 5" xfId="11843" xr:uid="{00000000-0005-0000-0000-0000432E0000}"/>
    <cellStyle name="Euro 3 6" xfId="11844" xr:uid="{00000000-0005-0000-0000-0000442E0000}"/>
    <cellStyle name="Euro 3 7" xfId="11845" xr:uid="{00000000-0005-0000-0000-0000452E0000}"/>
    <cellStyle name="Euro 3_13-Endividamento" xfId="11846" xr:uid="{00000000-0005-0000-0000-0000462E0000}"/>
    <cellStyle name="Euro 4" xfId="11847" xr:uid="{00000000-0005-0000-0000-0000472E0000}"/>
    <cellStyle name="Euro 4 2" xfId="11848" xr:uid="{00000000-0005-0000-0000-0000482E0000}"/>
    <cellStyle name="Euro 4 2 2" xfId="11849" xr:uid="{00000000-0005-0000-0000-0000492E0000}"/>
    <cellStyle name="Euro 4 2 3" xfId="11850" xr:uid="{00000000-0005-0000-0000-00004A2E0000}"/>
    <cellStyle name="Euro 4 2_BP - Raízen Combustíveis" xfId="11851" xr:uid="{00000000-0005-0000-0000-00004B2E0000}"/>
    <cellStyle name="Euro 4 3" xfId="11852" xr:uid="{00000000-0005-0000-0000-00004C2E0000}"/>
    <cellStyle name="Euro 4 3 2" xfId="11853" xr:uid="{00000000-0005-0000-0000-00004D2E0000}"/>
    <cellStyle name="Euro 4 3 3" xfId="11854" xr:uid="{00000000-0005-0000-0000-00004E2E0000}"/>
    <cellStyle name="Euro 4 4" xfId="11855" xr:uid="{00000000-0005-0000-0000-00004F2E0000}"/>
    <cellStyle name="Euro 4 5" xfId="11856" xr:uid="{00000000-0005-0000-0000-0000502E0000}"/>
    <cellStyle name="Euro 4 6" xfId="11857" xr:uid="{00000000-0005-0000-0000-0000512E0000}"/>
    <cellStyle name="Euro 4_13-Endividamento" xfId="11858" xr:uid="{00000000-0005-0000-0000-0000522E0000}"/>
    <cellStyle name="Euro 5" xfId="11859" xr:uid="{00000000-0005-0000-0000-0000532E0000}"/>
    <cellStyle name="Euro 5 2" xfId="11860" xr:uid="{00000000-0005-0000-0000-0000542E0000}"/>
    <cellStyle name="Euro 5 2 2" xfId="11861" xr:uid="{00000000-0005-0000-0000-0000552E0000}"/>
    <cellStyle name="Euro 5 2 3" xfId="11862" xr:uid="{00000000-0005-0000-0000-0000562E0000}"/>
    <cellStyle name="Euro 5 3" xfId="11863" xr:uid="{00000000-0005-0000-0000-0000572E0000}"/>
    <cellStyle name="Euro 5 4" xfId="11864" xr:uid="{00000000-0005-0000-0000-0000582E0000}"/>
    <cellStyle name="Euro 5_BP - Raízen Combustíveis" xfId="11865" xr:uid="{00000000-0005-0000-0000-0000592E0000}"/>
    <cellStyle name="Euro 6" xfId="11866" xr:uid="{00000000-0005-0000-0000-00005A2E0000}"/>
    <cellStyle name="Euro 6 2" xfId="11867" xr:uid="{00000000-0005-0000-0000-00005B2E0000}"/>
    <cellStyle name="Euro 6 2 2" xfId="11868" xr:uid="{00000000-0005-0000-0000-00005C2E0000}"/>
    <cellStyle name="Euro 6 2 3" xfId="11869" xr:uid="{00000000-0005-0000-0000-00005D2E0000}"/>
    <cellStyle name="Euro 6 3" xfId="11870" xr:uid="{00000000-0005-0000-0000-00005E2E0000}"/>
    <cellStyle name="Euro 6 4" xfId="11871" xr:uid="{00000000-0005-0000-0000-00005F2E0000}"/>
    <cellStyle name="Euro 6_BP - Raízen Combustíveis" xfId="11872" xr:uid="{00000000-0005-0000-0000-0000602E0000}"/>
    <cellStyle name="Euro 7" xfId="11873" xr:uid="{00000000-0005-0000-0000-0000612E0000}"/>
    <cellStyle name="Euro 7 2" xfId="11874" xr:uid="{00000000-0005-0000-0000-0000622E0000}"/>
    <cellStyle name="Euro 7 3" xfId="11875" xr:uid="{00000000-0005-0000-0000-0000632E0000}"/>
    <cellStyle name="Euro 7_BP - Raízen Combustíveis" xfId="11876" xr:uid="{00000000-0005-0000-0000-0000642E0000}"/>
    <cellStyle name="Euro 8" xfId="11877" xr:uid="{00000000-0005-0000-0000-0000652E0000}"/>
    <cellStyle name="Euro 8 2" xfId="11878" xr:uid="{00000000-0005-0000-0000-0000662E0000}"/>
    <cellStyle name="Euro 8 3" xfId="11879" xr:uid="{00000000-0005-0000-0000-0000672E0000}"/>
    <cellStyle name="Euro 8_BP - Raízen Combustíveis" xfId="11880" xr:uid="{00000000-0005-0000-0000-0000682E0000}"/>
    <cellStyle name="Euro 9" xfId="11881" xr:uid="{00000000-0005-0000-0000-0000692E0000}"/>
    <cellStyle name="Euro 9 2" xfId="11882" xr:uid="{00000000-0005-0000-0000-00006A2E0000}"/>
    <cellStyle name="Euro 9 3" xfId="11883" xr:uid="{00000000-0005-0000-0000-00006B2E0000}"/>
    <cellStyle name="Euro 9_BP - Raízen Combustíveis" xfId="11884" xr:uid="{00000000-0005-0000-0000-00006C2E0000}"/>
    <cellStyle name="Euro_13-Endividamento" xfId="11885" xr:uid="{00000000-0005-0000-0000-00006D2E0000}"/>
    <cellStyle name="Excel.Chart" xfId="11886" xr:uid="{00000000-0005-0000-0000-00006E2E0000}"/>
    <cellStyle name="Excel.Chart 2" xfId="11887" xr:uid="{00000000-0005-0000-0000-00006F2E0000}"/>
    <cellStyle name="Excel.Chart 3" xfId="11888" xr:uid="{00000000-0005-0000-0000-0000702E0000}"/>
    <cellStyle name="Explanatory Text 10" xfId="11889" xr:uid="{00000000-0005-0000-0000-0000712E0000}"/>
    <cellStyle name="Explanatory Text 10 2" xfId="11890" xr:uid="{00000000-0005-0000-0000-0000722E0000}"/>
    <cellStyle name="Explanatory Text 10 3" xfId="11891" xr:uid="{00000000-0005-0000-0000-0000732E0000}"/>
    <cellStyle name="Explanatory Text 10_BP - Raízen Combustíveis" xfId="11892" xr:uid="{00000000-0005-0000-0000-0000742E0000}"/>
    <cellStyle name="Explanatory Text 11" xfId="11893" xr:uid="{00000000-0005-0000-0000-0000752E0000}"/>
    <cellStyle name="Explanatory Text 11 2" xfId="11894" xr:uid="{00000000-0005-0000-0000-0000762E0000}"/>
    <cellStyle name="Explanatory Text 11 3" xfId="11895" xr:uid="{00000000-0005-0000-0000-0000772E0000}"/>
    <cellStyle name="Explanatory Text 11_BP - Raízen Combustíveis" xfId="11896" xr:uid="{00000000-0005-0000-0000-0000782E0000}"/>
    <cellStyle name="Explanatory Text 12" xfId="11897" xr:uid="{00000000-0005-0000-0000-0000792E0000}"/>
    <cellStyle name="Explanatory Text 12 2" xfId="11898" xr:uid="{00000000-0005-0000-0000-00007A2E0000}"/>
    <cellStyle name="Explanatory Text 12 3" xfId="11899" xr:uid="{00000000-0005-0000-0000-00007B2E0000}"/>
    <cellStyle name="Explanatory Text 12_BP - Raízen Combustíveis" xfId="11900" xr:uid="{00000000-0005-0000-0000-00007C2E0000}"/>
    <cellStyle name="Explanatory Text 13" xfId="11901" xr:uid="{00000000-0005-0000-0000-00007D2E0000}"/>
    <cellStyle name="Explanatory Text 13 2" xfId="11902" xr:uid="{00000000-0005-0000-0000-00007E2E0000}"/>
    <cellStyle name="Explanatory Text 13 3" xfId="11903" xr:uid="{00000000-0005-0000-0000-00007F2E0000}"/>
    <cellStyle name="Explanatory Text 13_BP - Raízen Combustíveis" xfId="11904" xr:uid="{00000000-0005-0000-0000-0000802E0000}"/>
    <cellStyle name="Explanatory Text 14" xfId="11905" xr:uid="{00000000-0005-0000-0000-0000812E0000}"/>
    <cellStyle name="Explanatory Text 14 2" xfId="11906" xr:uid="{00000000-0005-0000-0000-0000822E0000}"/>
    <cellStyle name="Explanatory Text 14 3" xfId="11907" xr:uid="{00000000-0005-0000-0000-0000832E0000}"/>
    <cellStyle name="Explanatory Text 14_BP - Raízen Combustíveis" xfId="11908" xr:uid="{00000000-0005-0000-0000-0000842E0000}"/>
    <cellStyle name="Explanatory Text 15" xfId="11909" xr:uid="{00000000-0005-0000-0000-0000852E0000}"/>
    <cellStyle name="Explanatory Text 15 2" xfId="11910" xr:uid="{00000000-0005-0000-0000-0000862E0000}"/>
    <cellStyle name="Explanatory Text 15 3" xfId="11911" xr:uid="{00000000-0005-0000-0000-0000872E0000}"/>
    <cellStyle name="Explanatory Text 15_BP - Raízen Combustíveis" xfId="11912" xr:uid="{00000000-0005-0000-0000-0000882E0000}"/>
    <cellStyle name="Explanatory Text 16" xfId="11913" xr:uid="{00000000-0005-0000-0000-0000892E0000}"/>
    <cellStyle name="Explanatory Text 2" xfId="11914" xr:uid="{00000000-0005-0000-0000-00008A2E0000}"/>
    <cellStyle name="Explanatory Text 2 2" xfId="11915" xr:uid="{00000000-0005-0000-0000-00008B2E0000}"/>
    <cellStyle name="Explanatory Text 2 2 2" xfId="11916" xr:uid="{00000000-0005-0000-0000-00008C2E0000}"/>
    <cellStyle name="Explanatory Text 2 2 3" xfId="11917" xr:uid="{00000000-0005-0000-0000-00008D2E0000}"/>
    <cellStyle name="Explanatory Text 2 2_BP - Raízen Combustíveis" xfId="11918" xr:uid="{00000000-0005-0000-0000-00008E2E0000}"/>
    <cellStyle name="Explanatory Text 2 3" xfId="11919" xr:uid="{00000000-0005-0000-0000-00008F2E0000}"/>
    <cellStyle name="Explanatory Text 2 3 2" xfId="11920" xr:uid="{00000000-0005-0000-0000-0000902E0000}"/>
    <cellStyle name="Explanatory Text 2 3 3" xfId="11921" xr:uid="{00000000-0005-0000-0000-0000912E0000}"/>
    <cellStyle name="Explanatory Text 2 3_BP - Raízen Combustíveis" xfId="11922" xr:uid="{00000000-0005-0000-0000-0000922E0000}"/>
    <cellStyle name="Explanatory Text 2 4" xfId="11923" xr:uid="{00000000-0005-0000-0000-0000932E0000}"/>
    <cellStyle name="Explanatory Text 2 4 2" xfId="11924" xr:uid="{00000000-0005-0000-0000-0000942E0000}"/>
    <cellStyle name="Explanatory Text 2 4 3" xfId="11925" xr:uid="{00000000-0005-0000-0000-0000952E0000}"/>
    <cellStyle name="Explanatory Text 2 4_BP - Raízen Combustíveis" xfId="11926" xr:uid="{00000000-0005-0000-0000-0000962E0000}"/>
    <cellStyle name="Explanatory Text 2 5" xfId="11927" xr:uid="{00000000-0005-0000-0000-0000972E0000}"/>
    <cellStyle name="Explanatory Text 2 5 2" xfId="11928" xr:uid="{00000000-0005-0000-0000-0000982E0000}"/>
    <cellStyle name="Explanatory Text 2 5 3" xfId="11929" xr:uid="{00000000-0005-0000-0000-0000992E0000}"/>
    <cellStyle name="Explanatory Text 2 5_BP - Raízen Combustíveis" xfId="11930" xr:uid="{00000000-0005-0000-0000-00009A2E0000}"/>
    <cellStyle name="Explanatory Text 2 6" xfId="11931" xr:uid="{00000000-0005-0000-0000-00009B2E0000}"/>
    <cellStyle name="Explanatory Text 2 6 2" xfId="11932" xr:uid="{00000000-0005-0000-0000-00009C2E0000}"/>
    <cellStyle name="Explanatory Text 2 6 3" xfId="11933" xr:uid="{00000000-0005-0000-0000-00009D2E0000}"/>
    <cellStyle name="Explanatory Text 2 6_BP - Raízen Combustíveis" xfId="11934" xr:uid="{00000000-0005-0000-0000-00009E2E0000}"/>
    <cellStyle name="Explanatory Text 2 7" xfId="11935" xr:uid="{00000000-0005-0000-0000-00009F2E0000}"/>
    <cellStyle name="Explanatory Text 2 7 2" xfId="11936" xr:uid="{00000000-0005-0000-0000-0000A02E0000}"/>
    <cellStyle name="Explanatory Text 2 7 3" xfId="11937" xr:uid="{00000000-0005-0000-0000-0000A12E0000}"/>
    <cellStyle name="Explanatory Text 2 8" xfId="11938" xr:uid="{00000000-0005-0000-0000-0000A22E0000}"/>
    <cellStyle name="Explanatory Text 2 9" xfId="11939" xr:uid="{00000000-0005-0000-0000-0000A32E0000}"/>
    <cellStyle name="Explanatory Text 2_Base Partes Relacionadas" xfId="11940" xr:uid="{00000000-0005-0000-0000-0000A42E0000}"/>
    <cellStyle name="Explanatory Text 3" xfId="11941" xr:uid="{00000000-0005-0000-0000-0000A52E0000}"/>
    <cellStyle name="Explanatory Text 3 2" xfId="11942" xr:uid="{00000000-0005-0000-0000-0000A62E0000}"/>
    <cellStyle name="Explanatory Text 3 2 2" xfId="11943" xr:uid="{00000000-0005-0000-0000-0000A72E0000}"/>
    <cellStyle name="Explanatory Text 3 2 3" xfId="11944" xr:uid="{00000000-0005-0000-0000-0000A82E0000}"/>
    <cellStyle name="Explanatory Text 3 2_BP - Raízen Combustíveis" xfId="11945" xr:uid="{00000000-0005-0000-0000-0000A92E0000}"/>
    <cellStyle name="Explanatory Text 3 3" xfId="11946" xr:uid="{00000000-0005-0000-0000-0000AA2E0000}"/>
    <cellStyle name="Explanatory Text 3 3 2" xfId="11947" xr:uid="{00000000-0005-0000-0000-0000AB2E0000}"/>
    <cellStyle name="Explanatory Text 3 3 3" xfId="11948" xr:uid="{00000000-0005-0000-0000-0000AC2E0000}"/>
    <cellStyle name="Explanatory Text 3 3_BP - Raízen Combustíveis" xfId="11949" xr:uid="{00000000-0005-0000-0000-0000AD2E0000}"/>
    <cellStyle name="Explanatory Text 3 4" xfId="11950" xr:uid="{00000000-0005-0000-0000-0000AE2E0000}"/>
    <cellStyle name="Explanatory Text 3 4 2" xfId="11951" xr:uid="{00000000-0005-0000-0000-0000AF2E0000}"/>
    <cellStyle name="Explanatory Text 3 4 3" xfId="11952" xr:uid="{00000000-0005-0000-0000-0000B02E0000}"/>
    <cellStyle name="Explanatory Text 3 4_BP - Raízen Combustíveis" xfId="11953" xr:uid="{00000000-0005-0000-0000-0000B12E0000}"/>
    <cellStyle name="Explanatory Text 3 5" xfId="11954" xr:uid="{00000000-0005-0000-0000-0000B22E0000}"/>
    <cellStyle name="Explanatory Text 3 5 2" xfId="11955" xr:uid="{00000000-0005-0000-0000-0000B32E0000}"/>
    <cellStyle name="Explanatory Text 3 5 3" xfId="11956" xr:uid="{00000000-0005-0000-0000-0000B42E0000}"/>
    <cellStyle name="Explanatory Text 3 5_BP - Raízen Combustíveis" xfId="11957" xr:uid="{00000000-0005-0000-0000-0000B52E0000}"/>
    <cellStyle name="Explanatory Text 3 6" xfId="11958" xr:uid="{00000000-0005-0000-0000-0000B62E0000}"/>
    <cellStyle name="Explanatory Text 3 7" xfId="11959" xr:uid="{00000000-0005-0000-0000-0000B72E0000}"/>
    <cellStyle name="Explanatory Text 3_Base Partes Relacionadas" xfId="11960" xr:uid="{00000000-0005-0000-0000-0000B82E0000}"/>
    <cellStyle name="Explanatory Text 4" xfId="11961" xr:uid="{00000000-0005-0000-0000-0000B92E0000}"/>
    <cellStyle name="Explanatory Text 4 2" xfId="11962" xr:uid="{00000000-0005-0000-0000-0000BA2E0000}"/>
    <cellStyle name="Explanatory Text 4 3" xfId="11963" xr:uid="{00000000-0005-0000-0000-0000BB2E0000}"/>
    <cellStyle name="Explanatory Text 4_BP - Raízen Combustíveis" xfId="11964" xr:uid="{00000000-0005-0000-0000-0000BC2E0000}"/>
    <cellStyle name="Explanatory Text 5" xfId="11965" xr:uid="{00000000-0005-0000-0000-0000BD2E0000}"/>
    <cellStyle name="Explanatory Text 5 2" xfId="11966" xr:uid="{00000000-0005-0000-0000-0000BE2E0000}"/>
    <cellStyle name="Explanatory Text 5 3" xfId="11967" xr:uid="{00000000-0005-0000-0000-0000BF2E0000}"/>
    <cellStyle name="Explanatory Text 5_BP - Raízen Combustíveis" xfId="11968" xr:uid="{00000000-0005-0000-0000-0000C02E0000}"/>
    <cellStyle name="Explanatory Text 6" xfId="11969" xr:uid="{00000000-0005-0000-0000-0000C12E0000}"/>
    <cellStyle name="Explanatory Text 6 2" xfId="11970" xr:uid="{00000000-0005-0000-0000-0000C22E0000}"/>
    <cellStyle name="Explanatory Text 7" xfId="11971" xr:uid="{00000000-0005-0000-0000-0000C32E0000}"/>
    <cellStyle name="Explanatory Text 8" xfId="11972" xr:uid="{00000000-0005-0000-0000-0000C42E0000}"/>
    <cellStyle name="Explanatory Text 9" xfId="11973" xr:uid="{00000000-0005-0000-0000-0000C52E0000}"/>
    <cellStyle name="EY House" xfId="11974" xr:uid="{00000000-0005-0000-0000-0000C62E0000}"/>
    <cellStyle name="Ezres [0]_RESULTS" xfId="11975" xr:uid="{00000000-0005-0000-0000-0000C72E0000}"/>
    <cellStyle name="Ezres_RESULTS" xfId="11976" xr:uid="{00000000-0005-0000-0000-0000C82E0000}"/>
    <cellStyle name="F2" xfId="11977" xr:uid="{00000000-0005-0000-0000-0000C92E0000}"/>
    <cellStyle name="F2 2" xfId="11978" xr:uid="{00000000-0005-0000-0000-0000CA2E0000}"/>
    <cellStyle name="F2 2 2" xfId="11979" xr:uid="{00000000-0005-0000-0000-0000CB2E0000}"/>
    <cellStyle name="F2 2_BP - Raízen Combustíveis" xfId="11980" xr:uid="{00000000-0005-0000-0000-0000CC2E0000}"/>
    <cellStyle name="F2 3" xfId="11981" xr:uid="{00000000-0005-0000-0000-0000CD2E0000}"/>
    <cellStyle name="F2 3 2" xfId="11982" xr:uid="{00000000-0005-0000-0000-0000CE2E0000}"/>
    <cellStyle name="F2 4" xfId="11983" xr:uid="{00000000-0005-0000-0000-0000CF2E0000}"/>
    <cellStyle name="F2_Base Partes Relacionadas" xfId="11984" xr:uid="{00000000-0005-0000-0000-0000D02E0000}"/>
    <cellStyle name="F3" xfId="11985" xr:uid="{00000000-0005-0000-0000-0000D12E0000}"/>
    <cellStyle name="F3 2" xfId="11986" xr:uid="{00000000-0005-0000-0000-0000D22E0000}"/>
    <cellStyle name="F3 2 2" xfId="11987" xr:uid="{00000000-0005-0000-0000-0000D32E0000}"/>
    <cellStyle name="F3 2_BP - Raízen Combustíveis" xfId="11988" xr:uid="{00000000-0005-0000-0000-0000D42E0000}"/>
    <cellStyle name="F3 3" xfId="11989" xr:uid="{00000000-0005-0000-0000-0000D52E0000}"/>
    <cellStyle name="F3 3 2" xfId="11990" xr:uid="{00000000-0005-0000-0000-0000D62E0000}"/>
    <cellStyle name="F3 4" xfId="11991" xr:uid="{00000000-0005-0000-0000-0000D72E0000}"/>
    <cellStyle name="F3_Base Partes Relacionadas" xfId="11992" xr:uid="{00000000-0005-0000-0000-0000D82E0000}"/>
    <cellStyle name="F4" xfId="11993" xr:uid="{00000000-0005-0000-0000-0000D92E0000}"/>
    <cellStyle name="F4 2" xfId="11994" xr:uid="{00000000-0005-0000-0000-0000DA2E0000}"/>
    <cellStyle name="F4 2 2" xfId="11995" xr:uid="{00000000-0005-0000-0000-0000DB2E0000}"/>
    <cellStyle name="F4 2_BP - Raízen Combustíveis" xfId="11996" xr:uid="{00000000-0005-0000-0000-0000DC2E0000}"/>
    <cellStyle name="F4 3" xfId="11997" xr:uid="{00000000-0005-0000-0000-0000DD2E0000}"/>
    <cellStyle name="F4 3 2" xfId="11998" xr:uid="{00000000-0005-0000-0000-0000DE2E0000}"/>
    <cellStyle name="F4 4" xfId="11999" xr:uid="{00000000-0005-0000-0000-0000DF2E0000}"/>
    <cellStyle name="F4_Base Partes Relacionadas" xfId="12000" xr:uid="{00000000-0005-0000-0000-0000E02E0000}"/>
    <cellStyle name="F5" xfId="12001" xr:uid="{00000000-0005-0000-0000-0000E12E0000}"/>
    <cellStyle name="F5 2" xfId="12002" xr:uid="{00000000-0005-0000-0000-0000E22E0000}"/>
    <cellStyle name="F5 2 2" xfId="12003" xr:uid="{00000000-0005-0000-0000-0000E32E0000}"/>
    <cellStyle name="F5 2_BP - Raízen Combustíveis" xfId="12004" xr:uid="{00000000-0005-0000-0000-0000E42E0000}"/>
    <cellStyle name="F5 3" xfId="12005" xr:uid="{00000000-0005-0000-0000-0000E52E0000}"/>
    <cellStyle name="F5 3 2" xfId="12006" xr:uid="{00000000-0005-0000-0000-0000E62E0000}"/>
    <cellStyle name="F5 4" xfId="12007" xr:uid="{00000000-0005-0000-0000-0000E72E0000}"/>
    <cellStyle name="F5_Base Partes Relacionadas" xfId="12008" xr:uid="{00000000-0005-0000-0000-0000E82E0000}"/>
    <cellStyle name="F6" xfId="12009" xr:uid="{00000000-0005-0000-0000-0000E92E0000}"/>
    <cellStyle name="F6 2" xfId="12010" xr:uid="{00000000-0005-0000-0000-0000EA2E0000}"/>
    <cellStyle name="F6 2 2" xfId="12011" xr:uid="{00000000-0005-0000-0000-0000EB2E0000}"/>
    <cellStyle name="F6 2_BP - Raízen Combustíveis" xfId="12012" xr:uid="{00000000-0005-0000-0000-0000EC2E0000}"/>
    <cellStyle name="F6 3" xfId="12013" xr:uid="{00000000-0005-0000-0000-0000ED2E0000}"/>
    <cellStyle name="F6 3 2" xfId="12014" xr:uid="{00000000-0005-0000-0000-0000EE2E0000}"/>
    <cellStyle name="F6 4" xfId="12015" xr:uid="{00000000-0005-0000-0000-0000EF2E0000}"/>
    <cellStyle name="F6_Base Partes Relacionadas" xfId="12016" xr:uid="{00000000-0005-0000-0000-0000F02E0000}"/>
    <cellStyle name="F7" xfId="12017" xr:uid="{00000000-0005-0000-0000-0000F12E0000}"/>
    <cellStyle name="F7 2" xfId="12018" xr:uid="{00000000-0005-0000-0000-0000F22E0000}"/>
    <cellStyle name="F7 2 2" xfId="12019" xr:uid="{00000000-0005-0000-0000-0000F32E0000}"/>
    <cellStyle name="F7 2_BP - Raízen Combustíveis" xfId="12020" xr:uid="{00000000-0005-0000-0000-0000F42E0000}"/>
    <cellStyle name="F7 3" xfId="12021" xr:uid="{00000000-0005-0000-0000-0000F52E0000}"/>
    <cellStyle name="F7 3 2" xfId="12022" xr:uid="{00000000-0005-0000-0000-0000F62E0000}"/>
    <cellStyle name="F7 4" xfId="12023" xr:uid="{00000000-0005-0000-0000-0000F72E0000}"/>
    <cellStyle name="F7_Base Partes Relacionadas" xfId="12024" xr:uid="{00000000-0005-0000-0000-0000F82E0000}"/>
    <cellStyle name="F8" xfId="12025" xr:uid="{00000000-0005-0000-0000-0000F92E0000}"/>
    <cellStyle name="F8 2" xfId="12026" xr:uid="{00000000-0005-0000-0000-0000FA2E0000}"/>
    <cellStyle name="F8 2 2" xfId="12027" xr:uid="{00000000-0005-0000-0000-0000FB2E0000}"/>
    <cellStyle name="F8 2_BP - Raízen Combustíveis" xfId="12028" xr:uid="{00000000-0005-0000-0000-0000FC2E0000}"/>
    <cellStyle name="F8 3" xfId="12029" xr:uid="{00000000-0005-0000-0000-0000FD2E0000}"/>
    <cellStyle name="F8 3 2" xfId="12030" xr:uid="{00000000-0005-0000-0000-0000FE2E0000}"/>
    <cellStyle name="F8 4" xfId="12031" xr:uid="{00000000-0005-0000-0000-0000FF2E0000}"/>
    <cellStyle name="F8_Base Partes Relacionadas" xfId="12032" xr:uid="{00000000-0005-0000-0000-0000002F0000}"/>
    <cellStyle name="Ficha" xfId="12033" xr:uid="{00000000-0005-0000-0000-0000012F0000}"/>
    <cellStyle name="Fijo" xfId="12034" xr:uid="{00000000-0005-0000-0000-0000022F0000}"/>
    <cellStyle name="Fijo 2" xfId="12035" xr:uid="{00000000-0005-0000-0000-0000032F0000}"/>
    <cellStyle name="Fijo 2 2" xfId="12036" xr:uid="{00000000-0005-0000-0000-0000042F0000}"/>
    <cellStyle name="Fijo 2_BP - Raízen Combustíveis" xfId="12037" xr:uid="{00000000-0005-0000-0000-0000052F0000}"/>
    <cellStyle name="Fijo 3" xfId="12038" xr:uid="{00000000-0005-0000-0000-0000062F0000}"/>
    <cellStyle name="Fijo 3 2" xfId="12039" xr:uid="{00000000-0005-0000-0000-0000072F0000}"/>
    <cellStyle name="Fijo 4" xfId="12040" xr:uid="{00000000-0005-0000-0000-0000082F0000}"/>
    <cellStyle name="Fijo_Base Partes Relacionadas" xfId="12041" xr:uid="{00000000-0005-0000-0000-0000092F0000}"/>
    <cellStyle name="Financiero" xfId="12042" xr:uid="{00000000-0005-0000-0000-00000A2F0000}"/>
    <cellStyle name="Financiero 2" xfId="12043" xr:uid="{00000000-0005-0000-0000-00000B2F0000}"/>
    <cellStyle name="Financiero 2 2" xfId="12044" xr:uid="{00000000-0005-0000-0000-00000C2F0000}"/>
    <cellStyle name="Financiero 2_BP - Raízen Combustíveis" xfId="12045" xr:uid="{00000000-0005-0000-0000-00000D2F0000}"/>
    <cellStyle name="Financiero 3" xfId="12046" xr:uid="{00000000-0005-0000-0000-00000E2F0000}"/>
    <cellStyle name="Financiero 3 2" xfId="12047" xr:uid="{00000000-0005-0000-0000-00000F2F0000}"/>
    <cellStyle name="Financiero 4" xfId="12048" xr:uid="{00000000-0005-0000-0000-0000102F0000}"/>
    <cellStyle name="Financiero_Base Partes Relacionadas" xfId="12049" xr:uid="{00000000-0005-0000-0000-0000112F0000}"/>
    <cellStyle name="Fixed" xfId="12050" xr:uid="{00000000-0005-0000-0000-0000122F0000}"/>
    <cellStyle name="Fixed 10" xfId="12051" xr:uid="{00000000-0005-0000-0000-0000132F0000}"/>
    <cellStyle name="Fixed 11" xfId="12052" xr:uid="{00000000-0005-0000-0000-0000142F0000}"/>
    <cellStyle name="Fixed 12" xfId="12053" xr:uid="{00000000-0005-0000-0000-0000152F0000}"/>
    <cellStyle name="Fixed 13" xfId="12054" xr:uid="{00000000-0005-0000-0000-0000162F0000}"/>
    <cellStyle name="Fixed 14" xfId="12055" xr:uid="{00000000-0005-0000-0000-0000172F0000}"/>
    <cellStyle name="Fixed 15" xfId="12056" xr:uid="{00000000-0005-0000-0000-0000182F0000}"/>
    <cellStyle name="Fixed 16" xfId="12057" xr:uid="{00000000-0005-0000-0000-0000192F0000}"/>
    <cellStyle name="Fixed 17" xfId="12058" xr:uid="{00000000-0005-0000-0000-00001A2F0000}"/>
    <cellStyle name="Fixed 18" xfId="12059" xr:uid="{00000000-0005-0000-0000-00001B2F0000}"/>
    <cellStyle name="Fixed 19" xfId="12060" xr:uid="{00000000-0005-0000-0000-00001C2F0000}"/>
    <cellStyle name="Fixed 2" xfId="12061" xr:uid="{00000000-0005-0000-0000-00001D2F0000}"/>
    <cellStyle name="Fixed 2 10" xfId="12062" xr:uid="{00000000-0005-0000-0000-00001E2F0000}"/>
    <cellStyle name="Fixed 2 2" xfId="12063" xr:uid="{00000000-0005-0000-0000-00001F2F0000}"/>
    <cellStyle name="Fixed 2 2 2" xfId="12064" xr:uid="{00000000-0005-0000-0000-0000202F0000}"/>
    <cellStyle name="Fixed 2 2 2 2" xfId="12065" xr:uid="{00000000-0005-0000-0000-0000212F0000}"/>
    <cellStyle name="Fixed 2 2 2 3" xfId="12066" xr:uid="{00000000-0005-0000-0000-0000222F0000}"/>
    <cellStyle name="Fixed 2 2 2 4" xfId="12067" xr:uid="{00000000-0005-0000-0000-0000232F0000}"/>
    <cellStyle name="Fixed 2 2 2_BP - Raízen Combustíveis" xfId="12068" xr:uid="{00000000-0005-0000-0000-0000242F0000}"/>
    <cellStyle name="Fixed 2 2 3" xfId="12069" xr:uid="{00000000-0005-0000-0000-0000252F0000}"/>
    <cellStyle name="Fixed 2 2 3 2" xfId="12070" xr:uid="{00000000-0005-0000-0000-0000262F0000}"/>
    <cellStyle name="Fixed 2 2 3_BP - Raízen Combustíveis" xfId="12071" xr:uid="{00000000-0005-0000-0000-0000272F0000}"/>
    <cellStyle name="Fixed 2 2 4" xfId="12072" xr:uid="{00000000-0005-0000-0000-0000282F0000}"/>
    <cellStyle name="Fixed 2 2 5" xfId="12073" xr:uid="{00000000-0005-0000-0000-0000292F0000}"/>
    <cellStyle name="Fixed 2 2_13-Endividamento" xfId="12074" xr:uid="{00000000-0005-0000-0000-00002A2F0000}"/>
    <cellStyle name="Fixed 2 3" xfId="12075" xr:uid="{00000000-0005-0000-0000-00002B2F0000}"/>
    <cellStyle name="Fixed 2 3 2" xfId="12076" xr:uid="{00000000-0005-0000-0000-00002C2F0000}"/>
    <cellStyle name="Fixed 2 3 2 2" xfId="12077" xr:uid="{00000000-0005-0000-0000-00002D2F0000}"/>
    <cellStyle name="Fixed 2 3 2_BP - Raízen Combustíveis" xfId="12078" xr:uid="{00000000-0005-0000-0000-00002E2F0000}"/>
    <cellStyle name="Fixed 2 3 3" xfId="12079" xr:uid="{00000000-0005-0000-0000-00002F2F0000}"/>
    <cellStyle name="Fixed 2 3 4" xfId="12080" xr:uid="{00000000-0005-0000-0000-0000302F0000}"/>
    <cellStyle name="Fixed 2 3 5" xfId="12081" xr:uid="{00000000-0005-0000-0000-0000312F0000}"/>
    <cellStyle name="Fixed 2 3_13-Endividamento" xfId="12082" xr:uid="{00000000-0005-0000-0000-0000322F0000}"/>
    <cellStyle name="Fixed 2 4" xfId="12083" xr:uid="{00000000-0005-0000-0000-0000332F0000}"/>
    <cellStyle name="Fixed 2 5" xfId="12084" xr:uid="{00000000-0005-0000-0000-0000342F0000}"/>
    <cellStyle name="Fixed 2 6" xfId="12085" xr:uid="{00000000-0005-0000-0000-0000352F0000}"/>
    <cellStyle name="Fixed 2 6 2" xfId="12086" xr:uid="{00000000-0005-0000-0000-0000362F0000}"/>
    <cellStyle name="Fixed 2 6_BP - Raízen Combustíveis" xfId="12087" xr:uid="{00000000-0005-0000-0000-0000372F0000}"/>
    <cellStyle name="Fixed 2 7" xfId="12088" xr:uid="{00000000-0005-0000-0000-0000382F0000}"/>
    <cellStyle name="Fixed 2 8" xfId="12089" xr:uid="{00000000-0005-0000-0000-0000392F0000}"/>
    <cellStyle name="Fixed 2 9" xfId="12090" xr:uid="{00000000-0005-0000-0000-00003A2F0000}"/>
    <cellStyle name="Fixed 2_13-Endividamento" xfId="12091" xr:uid="{00000000-0005-0000-0000-00003B2F0000}"/>
    <cellStyle name="Fixed 20" xfId="12092" xr:uid="{00000000-0005-0000-0000-00003C2F0000}"/>
    <cellStyle name="Fixed 21" xfId="12093" xr:uid="{00000000-0005-0000-0000-00003D2F0000}"/>
    <cellStyle name="Fixed 22" xfId="12094" xr:uid="{00000000-0005-0000-0000-00003E2F0000}"/>
    <cellStyle name="Fixed 23" xfId="12095" xr:uid="{00000000-0005-0000-0000-00003F2F0000}"/>
    <cellStyle name="Fixed 24" xfId="12096" xr:uid="{00000000-0005-0000-0000-0000402F0000}"/>
    <cellStyle name="Fixed 25" xfId="12097" xr:uid="{00000000-0005-0000-0000-0000412F0000}"/>
    <cellStyle name="Fixed 26" xfId="12098" xr:uid="{00000000-0005-0000-0000-0000422F0000}"/>
    <cellStyle name="Fixed 27" xfId="12099" xr:uid="{00000000-0005-0000-0000-0000432F0000}"/>
    <cellStyle name="Fixed 28" xfId="12100" xr:uid="{00000000-0005-0000-0000-0000442F0000}"/>
    <cellStyle name="Fixed 29" xfId="12101" xr:uid="{00000000-0005-0000-0000-0000452F0000}"/>
    <cellStyle name="Fixed 3" xfId="12102" xr:uid="{00000000-0005-0000-0000-0000462F0000}"/>
    <cellStyle name="Fixed 3 2" xfId="12103" xr:uid="{00000000-0005-0000-0000-0000472F0000}"/>
    <cellStyle name="Fixed 3 2 2" xfId="12104" xr:uid="{00000000-0005-0000-0000-0000482F0000}"/>
    <cellStyle name="Fixed 3 2 2 2" xfId="12105" xr:uid="{00000000-0005-0000-0000-0000492F0000}"/>
    <cellStyle name="Fixed 3 2 2 3" xfId="12106" xr:uid="{00000000-0005-0000-0000-00004A2F0000}"/>
    <cellStyle name="Fixed 3 2 2 4" xfId="12107" xr:uid="{00000000-0005-0000-0000-00004B2F0000}"/>
    <cellStyle name="Fixed 3 2 2_BP - Raízen Combustíveis" xfId="12108" xr:uid="{00000000-0005-0000-0000-00004C2F0000}"/>
    <cellStyle name="Fixed 3 2 3" xfId="12109" xr:uid="{00000000-0005-0000-0000-00004D2F0000}"/>
    <cellStyle name="Fixed 3 2 3 2" xfId="12110" xr:uid="{00000000-0005-0000-0000-00004E2F0000}"/>
    <cellStyle name="Fixed 3 2 3_BP - Raízen Combustíveis" xfId="12111" xr:uid="{00000000-0005-0000-0000-00004F2F0000}"/>
    <cellStyle name="Fixed 3 2 4" xfId="12112" xr:uid="{00000000-0005-0000-0000-0000502F0000}"/>
    <cellStyle name="Fixed 3 2 5" xfId="12113" xr:uid="{00000000-0005-0000-0000-0000512F0000}"/>
    <cellStyle name="Fixed 3 2_13-Endividamento" xfId="12114" xr:uid="{00000000-0005-0000-0000-0000522F0000}"/>
    <cellStyle name="Fixed 3 3" xfId="12115" xr:uid="{00000000-0005-0000-0000-0000532F0000}"/>
    <cellStyle name="Fixed 3 3 2" xfId="12116" xr:uid="{00000000-0005-0000-0000-0000542F0000}"/>
    <cellStyle name="Fixed 3 3 2 2" xfId="12117" xr:uid="{00000000-0005-0000-0000-0000552F0000}"/>
    <cellStyle name="Fixed 3 3 2_BP - Raízen Combustíveis" xfId="12118" xr:uid="{00000000-0005-0000-0000-0000562F0000}"/>
    <cellStyle name="Fixed 3 3 3" xfId="12119" xr:uid="{00000000-0005-0000-0000-0000572F0000}"/>
    <cellStyle name="Fixed 3 3 4" xfId="12120" xr:uid="{00000000-0005-0000-0000-0000582F0000}"/>
    <cellStyle name="Fixed 3 3 5" xfId="12121" xr:uid="{00000000-0005-0000-0000-0000592F0000}"/>
    <cellStyle name="Fixed 3 3_13-Endividamento" xfId="12122" xr:uid="{00000000-0005-0000-0000-00005A2F0000}"/>
    <cellStyle name="Fixed 3 4" xfId="12123" xr:uid="{00000000-0005-0000-0000-00005B2F0000}"/>
    <cellStyle name="Fixed 3 5" xfId="12124" xr:uid="{00000000-0005-0000-0000-00005C2F0000}"/>
    <cellStyle name="Fixed 3 6" xfId="12125" xr:uid="{00000000-0005-0000-0000-00005D2F0000}"/>
    <cellStyle name="Fixed 3 6 2" xfId="12126" xr:uid="{00000000-0005-0000-0000-00005E2F0000}"/>
    <cellStyle name="Fixed 3 6_BP - Raízen Combustíveis" xfId="12127" xr:uid="{00000000-0005-0000-0000-00005F2F0000}"/>
    <cellStyle name="Fixed 3 7" xfId="12128" xr:uid="{00000000-0005-0000-0000-0000602F0000}"/>
    <cellStyle name="Fixed 3 8" xfId="12129" xr:uid="{00000000-0005-0000-0000-0000612F0000}"/>
    <cellStyle name="Fixed 3_13-Endividamento" xfId="12130" xr:uid="{00000000-0005-0000-0000-0000622F0000}"/>
    <cellStyle name="Fixed 30" xfId="12131" xr:uid="{00000000-0005-0000-0000-0000632F0000}"/>
    <cellStyle name="Fixed 31" xfId="12132" xr:uid="{00000000-0005-0000-0000-0000642F0000}"/>
    <cellStyle name="Fixed 32" xfId="12133" xr:uid="{00000000-0005-0000-0000-0000652F0000}"/>
    <cellStyle name="Fixed 33" xfId="12134" xr:uid="{00000000-0005-0000-0000-0000662F0000}"/>
    <cellStyle name="Fixed 34" xfId="12135" xr:uid="{00000000-0005-0000-0000-0000672F0000}"/>
    <cellStyle name="Fixed 35" xfId="12136" xr:uid="{00000000-0005-0000-0000-0000682F0000}"/>
    <cellStyle name="Fixed 36" xfId="12137" xr:uid="{00000000-0005-0000-0000-0000692F0000}"/>
    <cellStyle name="Fixed 37" xfId="12138" xr:uid="{00000000-0005-0000-0000-00006A2F0000}"/>
    <cellStyle name="Fixed 37 2" xfId="12139" xr:uid="{00000000-0005-0000-0000-00006B2F0000}"/>
    <cellStyle name="Fixed 37_BP - Raízen Combustíveis" xfId="12140" xr:uid="{00000000-0005-0000-0000-00006C2F0000}"/>
    <cellStyle name="Fixed 38" xfId="12141" xr:uid="{00000000-0005-0000-0000-00006D2F0000}"/>
    <cellStyle name="Fixed 39" xfId="12142" xr:uid="{00000000-0005-0000-0000-00006E2F0000}"/>
    <cellStyle name="Fixed 4" xfId="12143" xr:uid="{00000000-0005-0000-0000-00006F2F0000}"/>
    <cellStyle name="Fixed 4 2" xfId="12144" xr:uid="{00000000-0005-0000-0000-0000702F0000}"/>
    <cellStyle name="Fixed 4 3" xfId="12145" xr:uid="{00000000-0005-0000-0000-0000712F0000}"/>
    <cellStyle name="Fixed 4 4" xfId="12146" xr:uid="{00000000-0005-0000-0000-0000722F0000}"/>
    <cellStyle name="Fixed 4 5" xfId="12147" xr:uid="{00000000-0005-0000-0000-0000732F0000}"/>
    <cellStyle name="Fixed 4 5 2" xfId="12148" xr:uid="{00000000-0005-0000-0000-0000742F0000}"/>
    <cellStyle name="Fixed 4 5_BP - Raízen Combustíveis" xfId="12149" xr:uid="{00000000-0005-0000-0000-0000752F0000}"/>
    <cellStyle name="Fixed 4 6" xfId="12150" xr:uid="{00000000-0005-0000-0000-0000762F0000}"/>
    <cellStyle name="Fixed 4 7" xfId="12151" xr:uid="{00000000-0005-0000-0000-0000772F0000}"/>
    <cellStyle name="Fixed 4 8" xfId="12152" xr:uid="{00000000-0005-0000-0000-0000782F0000}"/>
    <cellStyle name="Fixed 4_13-Endividamento" xfId="12153" xr:uid="{00000000-0005-0000-0000-0000792F0000}"/>
    <cellStyle name="Fixed 40" xfId="12154" xr:uid="{00000000-0005-0000-0000-00007A2F0000}"/>
    <cellStyle name="Fixed 41" xfId="12155" xr:uid="{00000000-0005-0000-0000-00007B2F0000}"/>
    <cellStyle name="Fixed 5" xfId="12156" xr:uid="{00000000-0005-0000-0000-00007C2F0000}"/>
    <cellStyle name="Fixed 5 2" xfId="12157" xr:uid="{00000000-0005-0000-0000-00007D2F0000}"/>
    <cellStyle name="Fixed 5_Base Partes Relacionadas" xfId="12158" xr:uid="{00000000-0005-0000-0000-00007E2F0000}"/>
    <cellStyle name="Fixed 6" xfId="12159" xr:uid="{00000000-0005-0000-0000-00007F2F0000}"/>
    <cellStyle name="Fixed 6 2" xfId="12160" xr:uid="{00000000-0005-0000-0000-0000802F0000}"/>
    <cellStyle name="Fixed 6_Base Partes Relacionadas" xfId="12161" xr:uid="{00000000-0005-0000-0000-0000812F0000}"/>
    <cellStyle name="Fixed 7" xfId="12162" xr:uid="{00000000-0005-0000-0000-0000822F0000}"/>
    <cellStyle name="Fixed 8" xfId="12163" xr:uid="{00000000-0005-0000-0000-0000832F0000}"/>
    <cellStyle name="Fixed 9" xfId="12164" xr:uid="{00000000-0005-0000-0000-0000842F0000}"/>
    <cellStyle name="Fixed_13-Endividamento" xfId="12165" xr:uid="{00000000-0005-0000-0000-0000852F0000}"/>
    <cellStyle name="Fixo" xfId="12166" xr:uid="{00000000-0005-0000-0000-0000862F0000}"/>
    <cellStyle name="Fixo 2" xfId="12167" xr:uid="{00000000-0005-0000-0000-0000872F0000}"/>
    <cellStyle name="Fixo_BP - Raízen Combustíveis" xfId="12168" xr:uid="{00000000-0005-0000-0000-0000882F0000}"/>
    <cellStyle name="Footnote" xfId="12169" xr:uid="{00000000-0005-0000-0000-0000892F0000}"/>
    <cellStyle name="fundoamarelo" xfId="12170" xr:uid="{00000000-0005-0000-0000-00008A2F0000}"/>
    <cellStyle name="fundoazul" xfId="12171" xr:uid="{00000000-0005-0000-0000-00008B2F0000}"/>
    <cellStyle name="fundocinza" xfId="12172" xr:uid="{00000000-0005-0000-0000-00008C2F0000}"/>
    <cellStyle name="fundodeentrada" xfId="12173" xr:uid="{00000000-0005-0000-0000-00008D2F0000}"/>
    <cellStyle name="fundodeentrada 2" xfId="12174" xr:uid="{00000000-0005-0000-0000-00008E2F0000}"/>
    <cellStyle name="fundodeentrada_Dep_Judiciais-Contingências" xfId="12175" xr:uid="{00000000-0005-0000-0000-00008F2F0000}"/>
    <cellStyle name="fundoentrada" xfId="12176" xr:uid="{00000000-0005-0000-0000-0000902F0000}"/>
    <cellStyle name="Geral" xfId="12177" xr:uid="{00000000-0005-0000-0000-0000912F0000}"/>
    <cellStyle name="Good 10" xfId="12178" xr:uid="{00000000-0005-0000-0000-0000922F0000}"/>
    <cellStyle name="Good 11" xfId="12179" xr:uid="{00000000-0005-0000-0000-0000932F0000}"/>
    <cellStyle name="Good 2" xfId="12180" xr:uid="{00000000-0005-0000-0000-0000942F0000}"/>
    <cellStyle name="Good 2 2" xfId="12181" xr:uid="{00000000-0005-0000-0000-0000952F0000}"/>
    <cellStyle name="Good 2 2 2" xfId="12182" xr:uid="{00000000-0005-0000-0000-0000962F0000}"/>
    <cellStyle name="Good 2 2 3" xfId="12183" xr:uid="{00000000-0005-0000-0000-0000972F0000}"/>
    <cellStyle name="Good 2 2_BP - Raízen Combustíveis" xfId="12184" xr:uid="{00000000-0005-0000-0000-0000982F0000}"/>
    <cellStyle name="Good 2 3" xfId="12185" xr:uid="{00000000-0005-0000-0000-0000992F0000}"/>
    <cellStyle name="Good 2 3 2" xfId="12186" xr:uid="{00000000-0005-0000-0000-00009A2F0000}"/>
    <cellStyle name="Good 2 3_BP - Raízen Combustíveis" xfId="12187" xr:uid="{00000000-0005-0000-0000-00009B2F0000}"/>
    <cellStyle name="Good 2 4" xfId="12188" xr:uid="{00000000-0005-0000-0000-00009C2F0000}"/>
    <cellStyle name="Good 2 4 2" xfId="12189" xr:uid="{00000000-0005-0000-0000-00009D2F0000}"/>
    <cellStyle name="Good 2 4_BP - Raízen Combustíveis" xfId="12190" xr:uid="{00000000-0005-0000-0000-00009E2F0000}"/>
    <cellStyle name="Good 2 5" xfId="12191" xr:uid="{00000000-0005-0000-0000-00009F2F0000}"/>
    <cellStyle name="Good 2 5 2" xfId="12192" xr:uid="{00000000-0005-0000-0000-0000A02F0000}"/>
    <cellStyle name="Good 2 5_BP - Raízen Combustíveis" xfId="12193" xr:uid="{00000000-0005-0000-0000-0000A12F0000}"/>
    <cellStyle name="Good 2 6" xfId="12194" xr:uid="{00000000-0005-0000-0000-0000A22F0000}"/>
    <cellStyle name="Good 2 6 2" xfId="12195" xr:uid="{00000000-0005-0000-0000-0000A32F0000}"/>
    <cellStyle name="Good 2 6_BP - Raízen Combustíveis" xfId="12196" xr:uid="{00000000-0005-0000-0000-0000A42F0000}"/>
    <cellStyle name="Good 2 7" xfId="12197" xr:uid="{00000000-0005-0000-0000-0000A52F0000}"/>
    <cellStyle name="Good 2 8" xfId="12198" xr:uid="{00000000-0005-0000-0000-0000A62F0000}"/>
    <cellStyle name="Good 2 9" xfId="12199" xr:uid="{00000000-0005-0000-0000-0000A72F0000}"/>
    <cellStyle name="Good 2_13-Endividamento" xfId="12200" xr:uid="{00000000-0005-0000-0000-0000A82F0000}"/>
    <cellStyle name="Good 3" xfId="12201" xr:uid="{00000000-0005-0000-0000-0000A92F0000}"/>
    <cellStyle name="Good 3 2" xfId="12202" xr:uid="{00000000-0005-0000-0000-0000AA2F0000}"/>
    <cellStyle name="Good 3 2 2" xfId="12203" xr:uid="{00000000-0005-0000-0000-0000AB2F0000}"/>
    <cellStyle name="Good 3 2_BP - Raízen Combustíveis" xfId="12204" xr:uid="{00000000-0005-0000-0000-0000AC2F0000}"/>
    <cellStyle name="Good 3 3" xfId="12205" xr:uid="{00000000-0005-0000-0000-0000AD2F0000}"/>
    <cellStyle name="Good 3 3 2" xfId="12206" xr:uid="{00000000-0005-0000-0000-0000AE2F0000}"/>
    <cellStyle name="Good 3 3_BP - Raízen Combustíveis" xfId="12207" xr:uid="{00000000-0005-0000-0000-0000AF2F0000}"/>
    <cellStyle name="Good 3 4" xfId="12208" xr:uid="{00000000-0005-0000-0000-0000B02F0000}"/>
    <cellStyle name="Good 3 4 2" xfId="12209" xr:uid="{00000000-0005-0000-0000-0000B12F0000}"/>
    <cellStyle name="Good 3 4_BP - Raízen Combustíveis" xfId="12210" xr:uid="{00000000-0005-0000-0000-0000B22F0000}"/>
    <cellStyle name="Good 3 5" xfId="12211" xr:uid="{00000000-0005-0000-0000-0000B32F0000}"/>
    <cellStyle name="Good 3 5 2" xfId="12212" xr:uid="{00000000-0005-0000-0000-0000B42F0000}"/>
    <cellStyle name="Good 3 5_BP - Raízen Combustíveis" xfId="12213" xr:uid="{00000000-0005-0000-0000-0000B52F0000}"/>
    <cellStyle name="Good 3 6" xfId="12214" xr:uid="{00000000-0005-0000-0000-0000B62F0000}"/>
    <cellStyle name="Good 3 7" xfId="12215" xr:uid="{00000000-0005-0000-0000-0000B72F0000}"/>
    <cellStyle name="Good 3_Base Partes Relacionadas" xfId="12216" xr:uid="{00000000-0005-0000-0000-0000B82F0000}"/>
    <cellStyle name="Good 4" xfId="12217" xr:uid="{00000000-0005-0000-0000-0000B92F0000}"/>
    <cellStyle name="Good 4 2" xfId="12218" xr:uid="{00000000-0005-0000-0000-0000BA2F0000}"/>
    <cellStyle name="Good 4_BP - Raízen Combustíveis" xfId="12219" xr:uid="{00000000-0005-0000-0000-0000BB2F0000}"/>
    <cellStyle name="Good 5" xfId="12220" xr:uid="{00000000-0005-0000-0000-0000BC2F0000}"/>
    <cellStyle name="Good 5 2" xfId="12221" xr:uid="{00000000-0005-0000-0000-0000BD2F0000}"/>
    <cellStyle name="Good 5_BP - Raízen Combustíveis" xfId="12222" xr:uid="{00000000-0005-0000-0000-0000BE2F0000}"/>
    <cellStyle name="Good 6" xfId="12223" xr:uid="{00000000-0005-0000-0000-0000BF2F0000}"/>
    <cellStyle name="Good 6 2" xfId="12224" xr:uid="{00000000-0005-0000-0000-0000C02F0000}"/>
    <cellStyle name="Good 6_BP - Raízen Combustíveis" xfId="12225" xr:uid="{00000000-0005-0000-0000-0000C12F0000}"/>
    <cellStyle name="Good 7" xfId="12226" xr:uid="{00000000-0005-0000-0000-0000C22F0000}"/>
    <cellStyle name="Good 7 2" xfId="12227" xr:uid="{00000000-0005-0000-0000-0000C32F0000}"/>
    <cellStyle name="Good 7_BP - Raízen Combustíveis" xfId="12228" xr:uid="{00000000-0005-0000-0000-0000C42F0000}"/>
    <cellStyle name="Good 8" xfId="12229" xr:uid="{00000000-0005-0000-0000-0000C52F0000}"/>
    <cellStyle name="Good 9" xfId="12230" xr:uid="{00000000-0005-0000-0000-0000C62F0000}"/>
    <cellStyle name="Green" xfId="12231" xr:uid="{00000000-0005-0000-0000-0000C72F0000}"/>
    <cellStyle name="Green 2" xfId="12232" xr:uid="{00000000-0005-0000-0000-0000C82F0000}"/>
    <cellStyle name="Green 3" xfId="12233" xr:uid="{00000000-0005-0000-0000-0000C92F0000}"/>
    <cellStyle name="Green_BP - Raízen Combustíveis" xfId="12234" xr:uid="{00000000-0005-0000-0000-0000CA2F0000}"/>
    <cellStyle name="Grey" xfId="12235" xr:uid="{00000000-0005-0000-0000-0000CB2F0000}"/>
    <cellStyle name="Grey 10" xfId="12236" xr:uid="{00000000-0005-0000-0000-0000CC2F0000}"/>
    <cellStyle name="Grey 10 2" xfId="12237" xr:uid="{00000000-0005-0000-0000-0000CD2F0000}"/>
    <cellStyle name="Grey 10_BP - Raízen Combustíveis" xfId="12238" xr:uid="{00000000-0005-0000-0000-0000CE2F0000}"/>
    <cellStyle name="Grey 11" xfId="12239" xr:uid="{00000000-0005-0000-0000-0000CF2F0000}"/>
    <cellStyle name="Grey 11 2" xfId="12240" xr:uid="{00000000-0005-0000-0000-0000D02F0000}"/>
    <cellStyle name="Grey 11_BP - Raízen Combustíveis" xfId="12241" xr:uid="{00000000-0005-0000-0000-0000D12F0000}"/>
    <cellStyle name="Grey 12" xfId="12242" xr:uid="{00000000-0005-0000-0000-0000D22F0000}"/>
    <cellStyle name="Grey 12 2" xfId="12243" xr:uid="{00000000-0005-0000-0000-0000D32F0000}"/>
    <cellStyle name="Grey 12_BP - Raízen Combustíveis" xfId="12244" xr:uid="{00000000-0005-0000-0000-0000D42F0000}"/>
    <cellStyle name="Grey 13" xfId="12245" xr:uid="{00000000-0005-0000-0000-0000D52F0000}"/>
    <cellStyle name="Grey 13 2" xfId="12246" xr:uid="{00000000-0005-0000-0000-0000D62F0000}"/>
    <cellStyle name="Grey 13_BP - Raízen Combustíveis" xfId="12247" xr:uid="{00000000-0005-0000-0000-0000D72F0000}"/>
    <cellStyle name="Grey 14" xfId="12248" xr:uid="{00000000-0005-0000-0000-0000D82F0000}"/>
    <cellStyle name="Grey 14 2" xfId="12249" xr:uid="{00000000-0005-0000-0000-0000D92F0000}"/>
    <cellStyle name="Grey 14_BP - Raízen Combustíveis" xfId="12250" xr:uid="{00000000-0005-0000-0000-0000DA2F0000}"/>
    <cellStyle name="Grey 15" xfId="12251" xr:uid="{00000000-0005-0000-0000-0000DB2F0000}"/>
    <cellStyle name="Grey 15 2" xfId="12252" xr:uid="{00000000-0005-0000-0000-0000DC2F0000}"/>
    <cellStyle name="Grey 15_BP - Raízen Combustíveis" xfId="12253" xr:uid="{00000000-0005-0000-0000-0000DD2F0000}"/>
    <cellStyle name="Grey 16" xfId="12254" xr:uid="{00000000-0005-0000-0000-0000DE2F0000}"/>
    <cellStyle name="Grey 16 2" xfId="12255" xr:uid="{00000000-0005-0000-0000-0000DF2F0000}"/>
    <cellStyle name="Grey 16_BP - Raízen Combustíveis" xfId="12256" xr:uid="{00000000-0005-0000-0000-0000E02F0000}"/>
    <cellStyle name="Grey 17" xfId="12257" xr:uid="{00000000-0005-0000-0000-0000E12F0000}"/>
    <cellStyle name="Grey 17 2" xfId="12258" xr:uid="{00000000-0005-0000-0000-0000E22F0000}"/>
    <cellStyle name="Grey 17_BP - Raízen Combustíveis" xfId="12259" xr:uid="{00000000-0005-0000-0000-0000E32F0000}"/>
    <cellStyle name="Grey 18" xfId="12260" xr:uid="{00000000-0005-0000-0000-0000E42F0000}"/>
    <cellStyle name="Grey 18 2" xfId="12261" xr:uid="{00000000-0005-0000-0000-0000E52F0000}"/>
    <cellStyle name="Grey 18_BP - Raízen Combustíveis" xfId="12262" xr:uid="{00000000-0005-0000-0000-0000E62F0000}"/>
    <cellStyle name="Grey 19" xfId="12263" xr:uid="{00000000-0005-0000-0000-0000E72F0000}"/>
    <cellStyle name="Grey 19 2" xfId="12264" xr:uid="{00000000-0005-0000-0000-0000E82F0000}"/>
    <cellStyle name="Grey 19_BP - Raízen Combustíveis" xfId="12265" xr:uid="{00000000-0005-0000-0000-0000E92F0000}"/>
    <cellStyle name="Grey 2" xfId="12266" xr:uid="{00000000-0005-0000-0000-0000EA2F0000}"/>
    <cellStyle name="Grey 2 2" xfId="12267" xr:uid="{00000000-0005-0000-0000-0000EB2F0000}"/>
    <cellStyle name="Grey 2 3" xfId="12268" xr:uid="{00000000-0005-0000-0000-0000EC2F0000}"/>
    <cellStyle name="Grey 2 4" xfId="12269" xr:uid="{00000000-0005-0000-0000-0000ED2F0000}"/>
    <cellStyle name="Grey 2_BP - Raízen Combustíveis" xfId="12270" xr:uid="{00000000-0005-0000-0000-0000EE2F0000}"/>
    <cellStyle name="Grey 20" xfId="12271" xr:uid="{00000000-0005-0000-0000-0000EF2F0000}"/>
    <cellStyle name="Grey 20 2" xfId="12272" xr:uid="{00000000-0005-0000-0000-0000F02F0000}"/>
    <cellStyle name="Grey 20_BP - Raízen Combustíveis" xfId="12273" xr:uid="{00000000-0005-0000-0000-0000F12F0000}"/>
    <cellStyle name="Grey 21" xfId="12274" xr:uid="{00000000-0005-0000-0000-0000F22F0000}"/>
    <cellStyle name="Grey 21 2" xfId="12275" xr:uid="{00000000-0005-0000-0000-0000F32F0000}"/>
    <cellStyle name="Grey 21_BP - Raízen Combustíveis" xfId="12276" xr:uid="{00000000-0005-0000-0000-0000F42F0000}"/>
    <cellStyle name="Grey 22" xfId="12277" xr:uid="{00000000-0005-0000-0000-0000F52F0000}"/>
    <cellStyle name="Grey 22 2" xfId="12278" xr:uid="{00000000-0005-0000-0000-0000F62F0000}"/>
    <cellStyle name="Grey 22_BP - Raízen Combustíveis" xfId="12279" xr:uid="{00000000-0005-0000-0000-0000F72F0000}"/>
    <cellStyle name="Grey 23" xfId="12280" xr:uid="{00000000-0005-0000-0000-0000F82F0000}"/>
    <cellStyle name="Grey 23 2" xfId="12281" xr:uid="{00000000-0005-0000-0000-0000F92F0000}"/>
    <cellStyle name="Grey 23_BP - Raízen Combustíveis" xfId="12282" xr:uid="{00000000-0005-0000-0000-0000FA2F0000}"/>
    <cellStyle name="Grey 24" xfId="12283" xr:uid="{00000000-0005-0000-0000-0000FB2F0000}"/>
    <cellStyle name="Grey 25" xfId="12284" xr:uid="{00000000-0005-0000-0000-0000FC2F0000}"/>
    <cellStyle name="Grey 3" xfId="12285" xr:uid="{00000000-0005-0000-0000-0000FD2F0000}"/>
    <cellStyle name="Grey 3 2" xfId="12286" xr:uid="{00000000-0005-0000-0000-0000FE2F0000}"/>
    <cellStyle name="Grey 3_BP - Raízen Combustíveis" xfId="12287" xr:uid="{00000000-0005-0000-0000-0000FF2F0000}"/>
    <cellStyle name="Grey 4" xfId="12288" xr:uid="{00000000-0005-0000-0000-000000300000}"/>
    <cellStyle name="Grey 4 2" xfId="12289" xr:uid="{00000000-0005-0000-0000-000001300000}"/>
    <cellStyle name="Grey 4_BP - Raízen Combustíveis" xfId="12290" xr:uid="{00000000-0005-0000-0000-000002300000}"/>
    <cellStyle name="Grey 5" xfId="12291" xr:uid="{00000000-0005-0000-0000-000003300000}"/>
    <cellStyle name="Grey 5 2" xfId="12292" xr:uid="{00000000-0005-0000-0000-000004300000}"/>
    <cellStyle name="Grey 5_BP - Raízen Combustíveis" xfId="12293" xr:uid="{00000000-0005-0000-0000-000005300000}"/>
    <cellStyle name="Grey 6" xfId="12294" xr:uid="{00000000-0005-0000-0000-000006300000}"/>
    <cellStyle name="Grey 6 2" xfId="12295" xr:uid="{00000000-0005-0000-0000-000007300000}"/>
    <cellStyle name="Grey 6_BP - Raízen Combustíveis" xfId="12296" xr:uid="{00000000-0005-0000-0000-000008300000}"/>
    <cellStyle name="Grey 7" xfId="12297" xr:uid="{00000000-0005-0000-0000-000009300000}"/>
    <cellStyle name="Grey 7 2" xfId="12298" xr:uid="{00000000-0005-0000-0000-00000A300000}"/>
    <cellStyle name="Grey 7_BP - Raízen Combustíveis" xfId="12299" xr:uid="{00000000-0005-0000-0000-00000B300000}"/>
    <cellStyle name="Grey 8" xfId="12300" xr:uid="{00000000-0005-0000-0000-00000C300000}"/>
    <cellStyle name="Grey 8 2" xfId="12301" xr:uid="{00000000-0005-0000-0000-00000D300000}"/>
    <cellStyle name="Grey 8_BP - Raízen Combustíveis" xfId="12302" xr:uid="{00000000-0005-0000-0000-00000E300000}"/>
    <cellStyle name="Grey 9" xfId="12303" xr:uid="{00000000-0005-0000-0000-00000F300000}"/>
    <cellStyle name="Grey 9 2" xfId="12304" xr:uid="{00000000-0005-0000-0000-000010300000}"/>
    <cellStyle name="Grey 9_BP - Raízen Combustíveis" xfId="12305" xr:uid="{00000000-0005-0000-0000-000011300000}"/>
    <cellStyle name="Grey_1.1 - Apuração IRPJ_CSLL - 2200 - 2012_MAI_V1" xfId="12306" xr:uid="{00000000-0005-0000-0000-000012300000}"/>
    <cellStyle name="Grupo" xfId="12307" xr:uid="{00000000-0005-0000-0000-000013300000}"/>
    <cellStyle name="Grupo 2" xfId="12308" xr:uid="{00000000-0005-0000-0000-000014300000}"/>
    <cellStyle name="Grupo_BP - Raízen Combustíveis" xfId="12309" xr:uid="{00000000-0005-0000-0000-000015300000}"/>
    <cellStyle name="Hard Percent" xfId="12310" xr:uid="{00000000-0005-0000-0000-000016300000}"/>
    <cellStyle name="heade4r" xfId="12311" xr:uid="{00000000-0005-0000-0000-000017300000}"/>
    <cellStyle name="Header" xfId="12312" xr:uid="{00000000-0005-0000-0000-000018300000}"/>
    <cellStyle name="Header 10" xfId="12313" xr:uid="{00000000-0005-0000-0000-000019300000}"/>
    <cellStyle name="Header 11" xfId="12314" xr:uid="{00000000-0005-0000-0000-00001A300000}"/>
    <cellStyle name="header 2" xfId="12315" xr:uid="{00000000-0005-0000-0000-00001B300000}"/>
    <cellStyle name="header 2 10" xfId="12316" xr:uid="{00000000-0005-0000-0000-00001C300000}"/>
    <cellStyle name="header 2 2" xfId="12317" xr:uid="{00000000-0005-0000-0000-00001D300000}"/>
    <cellStyle name="header 2 3" xfId="12318" xr:uid="{00000000-0005-0000-0000-00001E300000}"/>
    <cellStyle name="header 2 4" xfId="12319" xr:uid="{00000000-0005-0000-0000-00001F300000}"/>
    <cellStyle name="header 2 5" xfId="12320" xr:uid="{00000000-0005-0000-0000-000020300000}"/>
    <cellStyle name="header 2 6" xfId="12321" xr:uid="{00000000-0005-0000-0000-000021300000}"/>
    <cellStyle name="header 2 7" xfId="12322" xr:uid="{00000000-0005-0000-0000-000022300000}"/>
    <cellStyle name="header 2 8" xfId="12323" xr:uid="{00000000-0005-0000-0000-000023300000}"/>
    <cellStyle name="header 2 9" xfId="12324" xr:uid="{00000000-0005-0000-0000-000024300000}"/>
    <cellStyle name="header 2_BP - Raízen Combustíveis" xfId="12325" xr:uid="{00000000-0005-0000-0000-000025300000}"/>
    <cellStyle name="Header 3" xfId="12326" xr:uid="{00000000-0005-0000-0000-000026300000}"/>
    <cellStyle name="Header 3 2" xfId="12327" xr:uid="{00000000-0005-0000-0000-000027300000}"/>
    <cellStyle name="Header 3_BP - Raízen Combustíveis" xfId="12328" xr:uid="{00000000-0005-0000-0000-000028300000}"/>
    <cellStyle name="Header 4" xfId="12329" xr:uid="{00000000-0005-0000-0000-000029300000}"/>
    <cellStyle name="Header 4 2" xfId="12330" xr:uid="{00000000-0005-0000-0000-00002A300000}"/>
    <cellStyle name="Header 5" xfId="12331" xr:uid="{00000000-0005-0000-0000-00002B300000}"/>
    <cellStyle name="Header 6" xfId="12332" xr:uid="{00000000-0005-0000-0000-00002C300000}"/>
    <cellStyle name="Header 7" xfId="12333" xr:uid="{00000000-0005-0000-0000-00002D300000}"/>
    <cellStyle name="Header 8" xfId="12334" xr:uid="{00000000-0005-0000-0000-00002E300000}"/>
    <cellStyle name="Header 9" xfId="12335" xr:uid="{00000000-0005-0000-0000-00002F300000}"/>
    <cellStyle name="Header_13-Endividamento" xfId="12336" xr:uid="{00000000-0005-0000-0000-000030300000}"/>
    <cellStyle name="Header1" xfId="12337" xr:uid="{00000000-0005-0000-0000-000031300000}"/>
    <cellStyle name="Header1 10" xfId="12338" xr:uid="{00000000-0005-0000-0000-000032300000}"/>
    <cellStyle name="Header1 11" xfId="12339" xr:uid="{00000000-0005-0000-0000-000033300000}"/>
    <cellStyle name="header1 2" xfId="12340" xr:uid="{00000000-0005-0000-0000-000034300000}"/>
    <cellStyle name="header1 2 10" xfId="12341" xr:uid="{00000000-0005-0000-0000-000035300000}"/>
    <cellStyle name="Header1 2 2" xfId="12342" xr:uid="{00000000-0005-0000-0000-000036300000}"/>
    <cellStyle name="Header1 2 2 2" xfId="12343" xr:uid="{00000000-0005-0000-0000-000037300000}"/>
    <cellStyle name="Header1 2 2_Dep_Judiciais-Contingências" xfId="12344" xr:uid="{00000000-0005-0000-0000-000038300000}"/>
    <cellStyle name="header1 2 3" xfId="12345" xr:uid="{00000000-0005-0000-0000-000039300000}"/>
    <cellStyle name="header1 2 4" xfId="12346" xr:uid="{00000000-0005-0000-0000-00003A300000}"/>
    <cellStyle name="header1 2 5" xfId="12347" xr:uid="{00000000-0005-0000-0000-00003B300000}"/>
    <cellStyle name="header1 2 6" xfId="12348" xr:uid="{00000000-0005-0000-0000-00003C300000}"/>
    <cellStyle name="header1 2 7" xfId="12349" xr:uid="{00000000-0005-0000-0000-00003D300000}"/>
    <cellStyle name="header1 2 8" xfId="12350" xr:uid="{00000000-0005-0000-0000-00003E300000}"/>
    <cellStyle name="header1 2 9" xfId="12351" xr:uid="{00000000-0005-0000-0000-00003F300000}"/>
    <cellStyle name="header1 2_BP - Raízen Combustíveis" xfId="12352" xr:uid="{00000000-0005-0000-0000-000040300000}"/>
    <cellStyle name="Header1 3" xfId="12353" xr:uid="{00000000-0005-0000-0000-000041300000}"/>
    <cellStyle name="Header1 3 2" xfId="12354" xr:uid="{00000000-0005-0000-0000-000042300000}"/>
    <cellStyle name="Header1 3_BP - Raízen Combustíveis" xfId="12355" xr:uid="{00000000-0005-0000-0000-000043300000}"/>
    <cellStyle name="Header1 4" xfId="12356" xr:uid="{00000000-0005-0000-0000-000044300000}"/>
    <cellStyle name="Header1 4 2" xfId="12357" xr:uid="{00000000-0005-0000-0000-000045300000}"/>
    <cellStyle name="Header1 5" xfId="12358" xr:uid="{00000000-0005-0000-0000-000046300000}"/>
    <cellStyle name="Header1 6" xfId="12359" xr:uid="{00000000-0005-0000-0000-000047300000}"/>
    <cellStyle name="Header1 7" xfId="12360" xr:uid="{00000000-0005-0000-0000-000048300000}"/>
    <cellStyle name="Header1 8" xfId="12361" xr:uid="{00000000-0005-0000-0000-000049300000}"/>
    <cellStyle name="Header1 9" xfId="12362" xr:uid="{00000000-0005-0000-0000-00004A300000}"/>
    <cellStyle name="Header1_13-Endividamento" xfId="12363" xr:uid="{00000000-0005-0000-0000-00004B300000}"/>
    <cellStyle name="Header2" xfId="12364" xr:uid="{00000000-0005-0000-0000-00004C300000}"/>
    <cellStyle name="Header2 10" xfId="12365" xr:uid="{00000000-0005-0000-0000-00004D300000}"/>
    <cellStyle name="Header2 10 2" xfId="12366" xr:uid="{00000000-0005-0000-0000-00004E300000}"/>
    <cellStyle name="Header2 10 3" xfId="12367" xr:uid="{00000000-0005-0000-0000-00004F300000}"/>
    <cellStyle name="Header2 10 4" xfId="12368" xr:uid="{00000000-0005-0000-0000-000050300000}"/>
    <cellStyle name="Header2 11" xfId="12369" xr:uid="{00000000-0005-0000-0000-000051300000}"/>
    <cellStyle name="Header2 11 2" xfId="12370" xr:uid="{00000000-0005-0000-0000-000052300000}"/>
    <cellStyle name="Header2 11 3" xfId="12371" xr:uid="{00000000-0005-0000-0000-000053300000}"/>
    <cellStyle name="Header2 11 4" xfId="12372" xr:uid="{00000000-0005-0000-0000-000054300000}"/>
    <cellStyle name="Header2 12" xfId="12373" xr:uid="{00000000-0005-0000-0000-000055300000}"/>
    <cellStyle name="Header2 12 2" xfId="12374" xr:uid="{00000000-0005-0000-0000-000056300000}"/>
    <cellStyle name="Header2 12 3" xfId="12375" xr:uid="{00000000-0005-0000-0000-000057300000}"/>
    <cellStyle name="Header2 12 4" xfId="12376" xr:uid="{00000000-0005-0000-0000-000058300000}"/>
    <cellStyle name="Header2 13" xfId="12377" xr:uid="{00000000-0005-0000-0000-000059300000}"/>
    <cellStyle name="Header2 13 2" xfId="12378" xr:uid="{00000000-0005-0000-0000-00005A300000}"/>
    <cellStyle name="Header2 13 3" xfId="12379" xr:uid="{00000000-0005-0000-0000-00005B300000}"/>
    <cellStyle name="Header2 13 4" xfId="12380" xr:uid="{00000000-0005-0000-0000-00005C300000}"/>
    <cellStyle name="Header2 14" xfId="12381" xr:uid="{00000000-0005-0000-0000-00005D300000}"/>
    <cellStyle name="Header2 14 2" xfId="12382" xr:uid="{00000000-0005-0000-0000-00005E300000}"/>
    <cellStyle name="Header2 14 3" xfId="12383" xr:uid="{00000000-0005-0000-0000-00005F300000}"/>
    <cellStyle name="Header2 14 4" xfId="12384" xr:uid="{00000000-0005-0000-0000-000060300000}"/>
    <cellStyle name="Header2 15" xfId="12385" xr:uid="{00000000-0005-0000-0000-000061300000}"/>
    <cellStyle name="Header2 15 2" xfId="12386" xr:uid="{00000000-0005-0000-0000-000062300000}"/>
    <cellStyle name="Header2 15 3" xfId="12387" xr:uid="{00000000-0005-0000-0000-000063300000}"/>
    <cellStyle name="Header2 15 4" xfId="12388" xr:uid="{00000000-0005-0000-0000-000064300000}"/>
    <cellStyle name="Header2 16" xfId="12389" xr:uid="{00000000-0005-0000-0000-000065300000}"/>
    <cellStyle name="Header2 17" xfId="12390" xr:uid="{00000000-0005-0000-0000-000066300000}"/>
    <cellStyle name="Header2 18" xfId="12391" xr:uid="{00000000-0005-0000-0000-000067300000}"/>
    <cellStyle name="Header2 19" xfId="12392" xr:uid="{00000000-0005-0000-0000-000068300000}"/>
    <cellStyle name="Header2 2" xfId="12393" xr:uid="{00000000-0005-0000-0000-000069300000}"/>
    <cellStyle name="Header2 2 2" xfId="12394" xr:uid="{00000000-0005-0000-0000-00006A300000}"/>
    <cellStyle name="Header2 2 2 2" xfId="12395" xr:uid="{00000000-0005-0000-0000-00006B300000}"/>
    <cellStyle name="Header2 2 2_COMGAS" xfId="12396" xr:uid="{00000000-0005-0000-0000-00006C300000}"/>
    <cellStyle name="header2 2 3" xfId="12397" xr:uid="{00000000-0005-0000-0000-00006D300000}"/>
    <cellStyle name="Header2 2 4" xfId="12398" xr:uid="{00000000-0005-0000-0000-00006E300000}"/>
    <cellStyle name="Header2 2 5" xfId="12399" xr:uid="{00000000-0005-0000-0000-00006F300000}"/>
    <cellStyle name="Header2 2 6" xfId="12400" xr:uid="{00000000-0005-0000-0000-000070300000}"/>
    <cellStyle name="Header2 2_BP - Raízen Combustíveis" xfId="12401" xr:uid="{00000000-0005-0000-0000-000071300000}"/>
    <cellStyle name="Header2 3" xfId="12402" xr:uid="{00000000-0005-0000-0000-000072300000}"/>
    <cellStyle name="Header2 3 2" xfId="12403" xr:uid="{00000000-0005-0000-0000-000073300000}"/>
    <cellStyle name="Header2 3 3" xfId="12404" xr:uid="{00000000-0005-0000-0000-000074300000}"/>
    <cellStyle name="Header2 3 4" xfId="12405" xr:uid="{00000000-0005-0000-0000-000075300000}"/>
    <cellStyle name="Header2 3 5" xfId="12406" xr:uid="{00000000-0005-0000-0000-000076300000}"/>
    <cellStyle name="Header2 3_BP - Raízen Combustíveis" xfId="12407" xr:uid="{00000000-0005-0000-0000-000077300000}"/>
    <cellStyle name="Header2 4" xfId="12408" xr:uid="{00000000-0005-0000-0000-000078300000}"/>
    <cellStyle name="Header2 4 2" xfId="12409" xr:uid="{00000000-0005-0000-0000-000079300000}"/>
    <cellStyle name="Header2 4 3" xfId="12410" xr:uid="{00000000-0005-0000-0000-00007A300000}"/>
    <cellStyle name="Header2 4 4" xfId="12411" xr:uid="{00000000-0005-0000-0000-00007B300000}"/>
    <cellStyle name="Header2 5" xfId="12412" xr:uid="{00000000-0005-0000-0000-00007C300000}"/>
    <cellStyle name="Header2 5 2" xfId="12413" xr:uid="{00000000-0005-0000-0000-00007D300000}"/>
    <cellStyle name="Header2 5 3" xfId="12414" xr:uid="{00000000-0005-0000-0000-00007E300000}"/>
    <cellStyle name="Header2 5 4" xfId="12415" xr:uid="{00000000-0005-0000-0000-00007F300000}"/>
    <cellStyle name="Header2 6" xfId="12416" xr:uid="{00000000-0005-0000-0000-000080300000}"/>
    <cellStyle name="Header2 6 2" xfId="12417" xr:uid="{00000000-0005-0000-0000-000081300000}"/>
    <cellStyle name="Header2 6 3" xfId="12418" xr:uid="{00000000-0005-0000-0000-000082300000}"/>
    <cellStyle name="Header2 6 4" xfId="12419" xr:uid="{00000000-0005-0000-0000-000083300000}"/>
    <cellStyle name="Header2 7" xfId="12420" xr:uid="{00000000-0005-0000-0000-000084300000}"/>
    <cellStyle name="Header2 7 2" xfId="12421" xr:uid="{00000000-0005-0000-0000-000085300000}"/>
    <cellStyle name="Header2 8" xfId="12422" xr:uid="{00000000-0005-0000-0000-000086300000}"/>
    <cellStyle name="Header2 8 2" xfId="12423" xr:uid="{00000000-0005-0000-0000-000087300000}"/>
    <cellStyle name="Header2 8 3" xfId="12424" xr:uid="{00000000-0005-0000-0000-000088300000}"/>
    <cellStyle name="Header2 8 4" xfId="12425" xr:uid="{00000000-0005-0000-0000-000089300000}"/>
    <cellStyle name="Header2 9" xfId="12426" xr:uid="{00000000-0005-0000-0000-00008A300000}"/>
    <cellStyle name="Header2 9 2" xfId="12427" xr:uid="{00000000-0005-0000-0000-00008B300000}"/>
    <cellStyle name="Header2 9 3" xfId="12428" xr:uid="{00000000-0005-0000-0000-00008C300000}"/>
    <cellStyle name="Header2 9 4" xfId="12429" xr:uid="{00000000-0005-0000-0000-00008D300000}"/>
    <cellStyle name="Header2_13-Endividamento" xfId="12430" xr:uid="{00000000-0005-0000-0000-00008E300000}"/>
    <cellStyle name="header3" xfId="12431" xr:uid="{00000000-0005-0000-0000-00008F300000}"/>
    <cellStyle name="header3 2" xfId="12432" xr:uid="{00000000-0005-0000-0000-000090300000}"/>
    <cellStyle name="header3_Dep_Judiciais-Contingências" xfId="12433" xr:uid="{00000000-0005-0000-0000-000091300000}"/>
    <cellStyle name="Heading" xfId="12434" xr:uid="{00000000-0005-0000-0000-000092300000}"/>
    <cellStyle name="Heading 1 10" xfId="12435" xr:uid="{00000000-0005-0000-0000-000093300000}"/>
    <cellStyle name="Heading 1 2" xfId="12436" xr:uid="{00000000-0005-0000-0000-000094300000}"/>
    <cellStyle name="Heading 1 2 2" xfId="12437" xr:uid="{00000000-0005-0000-0000-000095300000}"/>
    <cellStyle name="Heading 1 2 2 2" xfId="12438" xr:uid="{00000000-0005-0000-0000-000096300000}"/>
    <cellStyle name="Heading 1 2 2 3" xfId="12439" xr:uid="{00000000-0005-0000-0000-000097300000}"/>
    <cellStyle name="Heading 1 2 2_BP - Raízen Combustíveis" xfId="12440" xr:uid="{00000000-0005-0000-0000-000098300000}"/>
    <cellStyle name="Heading 1 2 3" xfId="12441" xr:uid="{00000000-0005-0000-0000-000099300000}"/>
    <cellStyle name="Heading 1 2 3 2" xfId="12442" xr:uid="{00000000-0005-0000-0000-00009A300000}"/>
    <cellStyle name="Heading 1 2 3_BP - Raízen Combustíveis" xfId="12443" xr:uid="{00000000-0005-0000-0000-00009B300000}"/>
    <cellStyle name="Heading 1 2 4" xfId="12444" xr:uid="{00000000-0005-0000-0000-00009C300000}"/>
    <cellStyle name="Heading 1 2 4 2" xfId="12445" xr:uid="{00000000-0005-0000-0000-00009D300000}"/>
    <cellStyle name="Heading 1 2 4_BP - Raízen Combustíveis" xfId="12446" xr:uid="{00000000-0005-0000-0000-00009E300000}"/>
    <cellStyle name="Heading 1 2 5" xfId="12447" xr:uid="{00000000-0005-0000-0000-00009F300000}"/>
    <cellStyle name="Heading 1 2 5 2" xfId="12448" xr:uid="{00000000-0005-0000-0000-0000A0300000}"/>
    <cellStyle name="Heading 1 2 5_BP - Raízen Combustíveis" xfId="12449" xr:uid="{00000000-0005-0000-0000-0000A1300000}"/>
    <cellStyle name="Heading 1 2 6" xfId="12450" xr:uid="{00000000-0005-0000-0000-0000A2300000}"/>
    <cellStyle name="Heading 1 2 6 2" xfId="12451" xr:uid="{00000000-0005-0000-0000-0000A3300000}"/>
    <cellStyle name="Heading 1 2 6_BP - Raízen Combustíveis" xfId="12452" xr:uid="{00000000-0005-0000-0000-0000A4300000}"/>
    <cellStyle name="Heading 1 2 7" xfId="12453" xr:uid="{00000000-0005-0000-0000-0000A5300000}"/>
    <cellStyle name="Heading 1 2 8" xfId="12454" xr:uid="{00000000-0005-0000-0000-0000A6300000}"/>
    <cellStyle name="Heading 1 2 9" xfId="12455" xr:uid="{00000000-0005-0000-0000-0000A7300000}"/>
    <cellStyle name="Heading 1 2_13-Endividamento" xfId="12456" xr:uid="{00000000-0005-0000-0000-0000A8300000}"/>
    <cellStyle name="Heading 1 3" xfId="12457" xr:uid="{00000000-0005-0000-0000-0000A9300000}"/>
    <cellStyle name="Heading 1 3 2" xfId="12458" xr:uid="{00000000-0005-0000-0000-0000AA300000}"/>
    <cellStyle name="Heading 1 3 2 2" xfId="12459" xr:uid="{00000000-0005-0000-0000-0000AB300000}"/>
    <cellStyle name="Heading 1 3 2_BP - Raízen Combustíveis" xfId="12460" xr:uid="{00000000-0005-0000-0000-0000AC300000}"/>
    <cellStyle name="Heading 1 3 3" xfId="12461" xr:uid="{00000000-0005-0000-0000-0000AD300000}"/>
    <cellStyle name="Heading 1 3 3 2" xfId="12462" xr:uid="{00000000-0005-0000-0000-0000AE300000}"/>
    <cellStyle name="Heading 1 3 3_BP - Raízen Combustíveis" xfId="12463" xr:uid="{00000000-0005-0000-0000-0000AF300000}"/>
    <cellStyle name="Heading 1 3 4" xfId="12464" xr:uid="{00000000-0005-0000-0000-0000B0300000}"/>
    <cellStyle name="Heading 1 3 4 2" xfId="12465" xr:uid="{00000000-0005-0000-0000-0000B1300000}"/>
    <cellStyle name="Heading 1 3 4_BP - Raízen Combustíveis" xfId="12466" xr:uid="{00000000-0005-0000-0000-0000B2300000}"/>
    <cellStyle name="Heading 1 3 5" xfId="12467" xr:uid="{00000000-0005-0000-0000-0000B3300000}"/>
    <cellStyle name="Heading 1 3 5 2" xfId="12468" xr:uid="{00000000-0005-0000-0000-0000B4300000}"/>
    <cellStyle name="Heading 1 3 5_BP - Raízen Combustíveis" xfId="12469" xr:uid="{00000000-0005-0000-0000-0000B5300000}"/>
    <cellStyle name="Heading 1 3 6" xfId="12470" xr:uid="{00000000-0005-0000-0000-0000B6300000}"/>
    <cellStyle name="Heading 1 3 7" xfId="12471" xr:uid="{00000000-0005-0000-0000-0000B7300000}"/>
    <cellStyle name="Heading 1 3_Base Partes Relacionadas" xfId="12472" xr:uid="{00000000-0005-0000-0000-0000B8300000}"/>
    <cellStyle name="Heading 1 4" xfId="12473" xr:uid="{00000000-0005-0000-0000-0000B9300000}"/>
    <cellStyle name="Heading 1 4 2" xfId="12474" xr:uid="{00000000-0005-0000-0000-0000BA300000}"/>
    <cellStyle name="Heading 1 4_BP - Raízen Combustíveis" xfId="12475" xr:uid="{00000000-0005-0000-0000-0000BB300000}"/>
    <cellStyle name="Heading 1 5" xfId="12476" xr:uid="{00000000-0005-0000-0000-0000BC300000}"/>
    <cellStyle name="Heading 1 5 2" xfId="12477" xr:uid="{00000000-0005-0000-0000-0000BD300000}"/>
    <cellStyle name="Heading 1 5_BP - Raízen Combustíveis" xfId="12478" xr:uid="{00000000-0005-0000-0000-0000BE300000}"/>
    <cellStyle name="Heading 1 6" xfId="12479" xr:uid="{00000000-0005-0000-0000-0000BF300000}"/>
    <cellStyle name="Heading 1 7" xfId="12480" xr:uid="{00000000-0005-0000-0000-0000C0300000}"/>
    <cellStyle name="Heading 1 8" xfId="12481" xr:uid="{00000000-0005-0000-0000-0000C1300000}"/>
    <cellStyle name="Heading 1 9" xfId="12482" xr:uid="{00000000-0005-0000-0000-0000C2300000}"/>
    <cellStyle name="Heading 10" xfId="12483" xr:uid="{00000000-0005-0000-0000-0000C3300000}"/>
    <cellStyle name="Heading 2 10" xfId="12484" xr:uid="{00000000-0005-0000-0000-0000C4300000}"/>
    <cellStyle name="Heading 2 2" xfId="12485" xr:uid="{00000000-0005-0000-0000-0000C5300000}"/>
    <cellStyle name="Heading 2 2 2" xfId="12486" xr:uid="{00000000-0005-0000-0000-0000C6300000}"/>
    <cellStyle name="Heading 2 2 2 2" xfId="12487" xr:uid="{00000000-0005-0000-0000-0000C7300000}"/>
    <cellStyle name="Heading 2 2 2 3" xfId="12488" xr:uid="{00000000-0005-0000-0000-0000C8300000}"/>
    <cellStyle name="Heading 2 2 2_BP - Raízen Combustíveis" xfId="12489" xr:uid="{00000000-0005-0000-0000-0000C9300000}"/>
    <cellStyle name="Heading 2 2 3" xfId="12490" xr:uid="{00000000-0005-0000-0000-0000CA300000}"/>
    <cellStyle name="Heading 2 2 3 2" xfId="12491" xr:uid="{00000000-0005-0000-0000-0000CB300000}"/>
    <cellStyle name="Heading 2 2 3_BP - Raízen Combustíveis" xfId="12492" xr:uid="{00000000-0005-0000-0000-0000CC300000}"/>
    <cellStyle name="Heading 2 2 4" xfId="12493" xr:uid="{00000000-0005-0000-0000-0000CD300000}"/>
    <cellStyle name="Heading 2 2 4 2" xfId="12494" xr:uid="{00000000-0005-0000-0000-0000CE300000}"/>
    <cellStyle name="Heading 2 2 4_BP - Raízen Combustíveis" xfId="12495" xr:uid="{00000000-0005-0000-0000-0000CF300000}"/>
    <cellStyle name="Heading 2 2 5" xfId="12496" xr:uid="{00000000-0005-0000-0000-0000D0300000}"/>
    <cellStyle name="Heading 2 2 5 2" xfId="12497" xr:uid="{00000000-0005-0000-0000-0000D1300000}"/>
    <cellStyle name="Heading 2 2 5_BP - Raízen Combustíveis" xfId="12498" xr:uid="{00000000-0005-0000-0000-0000D2300000}"/>
    <cellStyle name="Heading 2 2 6" xfId="12499" xr:uid="{00000000-0005-0000-0000-0000D3300000}"/>
    <cellStyle name="Heading 2 2 6 2" xfId="12500" xr:uid="{00000000-0005-0000-0000-0000D4300000}"/>
    <cellStyle name="Heading 2 2 6_BP - Raízen Combustíveis" xfId="12501" xr:uid="{00000000-0005-0000-0000-0000D5300000}"/>
    <cellStyle name="Heading 2 2 7" xfId="12502" xr:uid="{00000000-0005-0000-0000-0000D6300000}"/>
    <cellStyle name="Heading 2 2 8" xfId="12503" xr:uid="{00000000-0005-0000-0000-0000D7300000}"/>
    <cellStyle name="Heading 2 2 9" xfId="12504" xr:uid="{00000000-0005-0000-0000-0000D8300000}"/>
    <cellStyle name="Heading 2 2_13-Endividamento" xfId="12505" xr:uid="{00000000-0005-0000-0000-0000D9300000}"/>
    <cellStyle name="Heading 2 3" xfId="12506" xr:uid="{00000000-0005-0000-0000-0000DA300000}"/>
    <cellStyle name="Heading 2 3 2" xfId="12507" xr:uid="{00000000-0005-0000-0000-0000DB300000}"/>
    <cellStyle name="Heading 2 3 2 2" xfId="12508" xr:uid="{00000000-0005-0000-0000-0000DC300000}"/>
    <cellStyle name="Heading 2 3 2_BP - Raízen Combustíveis" xfId="12509" xr:uid="{00000000-0005-0000-0000-0000DD300000}"/>
    <cellStyle name="Heading 2 3 3" xfId="12510" xr:uid="{00000000-0005-0000-0000-0000DE300000}"/>
    <cellStyle name="Heading 2 3 3 2" xfId="12511" xr:uid="{00000000-0005-0000-0000-0000DF300000}"/>
    <cellStyle name="Heading 2 3 3_BP - Raízen Combustíveis" xfId="12512" xr:uid="{00000000-0005-0000-0000-0000E0300000}"/>
    <cellStyle name="Heading 2 3 4" xfId="12513" xr:uid="{00000000-0005-0000-0000-0000E1300000}"/>
    <cellStyle name="Heading 2 3 4 2" xfId="12514" xr:uid="{00000000-0005-0000-0000-0000E2300000}"/>
    <cellStyle name="Heading 2 3 4_BP - Raízen Combustíveis" xfId="12515" xr:uid="{00000000-0005-0000-0000-0000E3300000}"/>
    <cellStyle name="Heading 2 3 5" xfId="12516" xr:uid="{00000000-0005-0000-0000-0000E4300000}"/>
    <cellStyle name="Heading 2 3 5 2" xfId="12517" xr:uid="{00000000-0005-0000-0000-0000E5300000}"/>
    <cellStyle name="Heading 2 3 5_BP - Raízen Combustíveis" xfId="12518" xr:uid="{00000000-0005-0000-0000-0000E6300000}"/>
    <cellStyle name="Heading 2 3 6" xfId="12519" xr:uid="{00000000-0005-0000-0000-0000E7300000}"/>
    <cellStyle name="Heading 2 3 7" xfId="12520" xr:uid="{00000000-0005-0000-0000-0000E8300000}"/>
    <cellStyle name="Heading 2 3_Base Partes Relacionadas" xfId="12521" xr:uid="{00000000-0005-0000-0000-0000E9300000}"/>
    <cellStyle name="Heading 2 4" xfId="12522" xr:uid="{00000000-0005-0000-0000-0000EA300000}"/>
    <cellStyle name="Heading 2 4 2" xfId="12523" xr:uid="{00000000-0005-0000-0000-0000EB300000}"/>
    <cellStyle name="Heading 2 4_BP - Raízen Combustíveis" xfId="12524" xr:uid="{00000000-0005-0000-0000-0000EC300000}"/>
    <cellStyle name="Heading 2 5" xfId="12525" xr:uid="{00000000-0005-0000-0000-0000ED300000}"/>
    <cellStyle name="Heading 2 5 2" xfId="12526" xr:uid="{00000000-0005-0000-0000-0000EE300000}"/>
    <cellStyle name="Heading 2 5_BP - Raízen Combustíveis" xfId="12527" xr:uid="{00000000-0005-0000-0000-0000EF300000}"/>
    <cellStyle name="Heading 2 6" xfId="12528" xr:uid="{00000000-0005-0000-0000-0000F0300000}"/>
    <cellStyle name="Heading 2 7" xfId="12529" xr:uid="{00000000-0005-0000-0000-0000F1300000}"/>
    <cellStyle name="Heading 2 8" xfId="12530" xr:uid="{00000000-0005-0000-0000-0000F2300000}"/>
    <cellStyle name="Heading 2 9" xfId="12531" xr:uid="{00000000-0005-0000-0000-0000F3300000}"/>
    <cellStyle name="Heading 3 10" xfId="12532" xr:uid="{00000000-0005-0000-0000-0000F4300000}"/>
    <cellStyle name="Heading 3 2" xfId="12533" xr:uid="{00000000-0005-0000-0000-0000F5300000}"/>
    <cellStyle name="Heading 3 2 2" xfId="12534" xr:uid="{00000000-0005-0000-0000-0000F6300000}"/>
    <cellStyle name="Heading 3 2 2 2" xfId="12535" xr:uid="{00000000-0005-0000-0000-0000F7300000}"/>
    <cellStyle name="Heading 3 2 2 3" xfId="12536" xr:uid="{00000000-0005-0000-0000-0000F8300000}"/>
    <cellStyle name="Heading 3 2 2_BP - Raízen Combustíveis" xfId="12537" xr:uid="{00000000-0005-0000-0000-0000F9300000}"/>
    <cellStyle name="Heading 3 2 3" xfId="12538" xr:uid="{00000000-0005-0000-0000-0000FA300000}"/>
    <cellStyle name="Heading 3 2 3 2" xfId="12539" xr:uid="{00000000-0005-0000-0000-0000FB300000}"/>
    <cellStyle name="Heading 3 2 3_BP - Raízen Combustíveis" xfId="12540" xr:uid="{00000000-0005-0000-0000-0000FC300000}"/>
    <cellStyle name="Heading 3 2 4" xfId="12541" xr:uid="{00000000-0005-0000-0000-0000FD300000}"/>
    <cellStyle name="Heading 3 2 4 2" xfId="12542" xr:uid="{00000000-0005-0000-0000-0000FE300000}"/>
    <cellStyle name="Heading 3 2 4_BP - Raízen Combustíveis" xfId="12543" xr:uid="{00000000-0005-0000-0000-0000FF300000}"/>
    <cellStyle name="Heading 3 2 5" xfId="12544" xr:uid="{00000000-0005-0000-0000-000000310000}"/>
    <cellStyle name="Heading 3 2 5 2" xfId="12545" xr:uid="{00000000-0005-0000-0000-000001310000}"/>
    <cellStyle name="Heading 3 2 5_BP - Raízen Combustíveis" xfId="12546" xr:uid="{00000000-0005-0000-0000-000002310000}"/>
    <cellStyle name="Heading 3 2 6" xfId="12547" xr:uid="{00000000-0005-0000-0000-000003310000}"/>
    <cellStyle name="Heading 3 2 6 2" xfId="12548" xr:uid="{00000000-0005-0000-0000-000004310000}"/>
    <cellStyle name="Heading 3 2 6_BP - Raízen Combustíveis" xfId="12549" xr:uid="{00000000-0005-0000-0000-000005310000}"/>
    <cellStyle name="Heading 3 2 7" xfId="12550" xr:uid="{00000000-0005-0000-0000-000006310000}"/>
    <cellStyle name="Heading 3 2 8" xfId="12551" xr:uid="{00000000-0005-0000-0000-000007310000}"/>
    <cellStyle name="Heading 3 2 9" xfId="12552" xr:uid="{00000000-0005-0000-0000-000008310000}"/>
    <cellStyle name="Heading 3 2_13-Endividamento" xfId="12553" xr:uid="{00000000-0005-0000-0000-000009310000}"/>
    <cellStyle name="Heading 3 3" xfId="12554" xr:uid="{00000000-0005-0000-0000-00000A310000}"/>
    <cellStyle name="Heading 3 3 2" xfId="12555" xr:uid="{00000000-0005-0000-0000-00000B310000}"/>
    <cellStyle name="Heading 3 3 2 2" xfId="12556" xr:uid="{00000000-0005-0000-0000-00000C310000}"/>
    <cellStyle name="Heading 3 3 2_BP - Raízen Combustíveis" xfId="12557" xr:uid="{00000000-0005-0000-0000-00000D310000}"/>
    <cellStyle name="Heading 3 3 3" xfId="12558" xr:uid="{00000000-0005-0000-0000-00000E310000}"/>
    <cellStyle name="Heading 3 3 3 2" xfId="12559" xr:uid="{00000000-0005-0000-0000-00000F310000}"/>
    <cellStyle name="Heading 3 3 3_BP - Raízen Combustíveis" xfId="12560" xr:uid="{00000000-0005-0000-0000-000010310000}"/>
    <cellStyle name="Heading 3 3 4" xfId="12561" xr:uid="{00000000-0005-0000-0000-000011310000}"/>
    <cellStyle name="Heading 3 3 4 2" xfId="12562" xr:uid="{00000000-0005-0000-0000-000012310000}"/>
    <cellStyle name="Heading 3 3 4_BP - Raízen Combustíveis" xfId="12563" xr:uid="{00000000-0005-0000-0000-000013310000}"/>
    <cellStyle name="Heading 3 3 5" xfId="12564" xr:uid="{00000000-0005-0000-0000-000014310000}"/>
    <cellStyle name="Heading 3 3 5 2" xfId="12565" xr:uid="{00000000-0005-0000-0000-000015310000}"/>
    <cellStyle name="Heading 3 3 5_BP - Raízen Combustíveis" xfId="12566" xr:uid="{00000000-0005-0000-0000-000016310000}"/>
    <cellStyle name="Heading 3 3 6" xfId="12567" xr:uid="{00000000-0005-0000-0000-000017310000}"/>
    <cellStyle name="Heading 3 3 7" xfId="12568" xr:uid="{00000000-0005-0000-0000-000018310000}"/>
    <cellStyle name="Heading 3 3_Base Partes Relacionadas" xfId="12569" xr:uid="{00000000-0005-0000-0000-000019310000}"/>
    <cellStyle name="Heading 3 4" xfId="12570" xr:uid="{00000000-0005-0000-0000-00001A310000}"/>
    <cellStyle name="Heading 3 4 2" xfId="12571" xr:uid="{00000000-0005-0000-0000-00001B310000}"/>
    <cellStyle name="Heading 3 4_BP - Raízen Combustíveis" xfId="12572" xr:uid="{00000000-0005-0000-0000-00001C310000}"/>
    <cellStyle name="Heading 3 5" xfId="12573" xr:uid="{00000000-0005-0000-0000-00001D310000}"/>
    <cellStyle name="Heading 3 5 2" xfId="12574" xr:uid="{00000000-0005-0000-0000-00001E310000}"/>
    <cellStyle name="Heading 3 5_BP - Raízen Combustíveis" xfId="12575" xr:uid="{00000000-0005-0000-0000-00001F310000}"/>
    <cellStyle name="Heading 3 6" xfId="12576" xr:uid="{00000000-0005-0000-0000-000020310000}"/>
    <cellStyle name="Heading 3 7" xfId="12577" xr:uid="{00000000-0005-0000-0000-000021310000}"/>
    <cellStyle name="Heading 3 8" xfId="12578" xr:uid="{00000000-0005-0000-0000-000022310000}"/>
    <cellStyle name="Heading 3 9" xfId="12579" xr:uid="{00000000-0005-0000-0000-000023310000}"/>
    <cellStyle name="Heading 4 10" xfId="12580" xr:uid="{00000000-0005-0000-0000-000024310000}"/>
    <cellStyle name="Heading 4 2" xfId="12581" xr:uid="{00000000-0005-0000-0000-000025310000}"/>
    <cellStyle name="Heading 4 2 2" xfId="12582" xr:uid="{00000000-0005-0000-0000-000026310000}"/>
    <cellStyle name="Heading 4 2 2 2" xfId="12583" xr:uid="{00000000-0005-0000-0000-000027310000}"/>
    <cellStyle name="Heading 4 2 2 3" xfId="12584" xr:uid="{00000000-0005-0000-0000-000028310000}"/>
    <cellStyle name="Heading 4 2 2_BP - Raízen Combustíveis" xfId="12585" xr:uid="{00000000-0005-0000-0000-000029310000}"/>
    <cellStyle name="Heading 4 2 3" xfId="12586" xr:uid="{00000000-0005-0000-0000-00002A310000}"/>
    <cellStyle name="Heading 4 2 3 2" xfId="12587" xr:uid="{00000000-0005-0000-0000-00002B310000}"/>
    <cellStyle name="Heading 4 2 3_BP - Raízen Combustíveis" xfId="12588" xr:uid="{00000000-0005-0000-0000-00002C310000}"/>
    <cellStyle name="Heading 4 2 4" xfId="12589" xr:uid="{00000000-0005-0000-0000-00002D310000}"/>
    <cellStyle name="Heading 4 2 4 2" xfId="12590" xr:uid="{00000000-0005-0000-0000-00002E310000}"/>
    <cellStyle name="Heading 4 2 4_BP - Raízen Combustíveis" xfId="12591" xr:uid="{00000000-0005-0000-0000-00002F310000}"/>
    <cellStyle name="Heading 4 2 5" xfId="12592" xr:uid="{00000000-0005-0000-0000-000030310000}"/>
    <cellStyle name="Heading 4 2 5 2" xfId="12593" xr:uid="{00000000-0005-0000-0000-000031310000}"/>
    <cellStyle name="Heading 4 2 5_BP - Raízen Combustíveis" xfId="12594" xr:uid="{00000000-0005-0000-0000-000032310000}"/>
    <cellStyle name="Heading 4 2 6" xfId="12595" xr:uid="{00000000-0005-0000-0000-000033310000}"/>
    <cellStyle name="Heading 4 2 6 2" xfId="12596" xr:uid="{00000000-0005-0000-0000-000034310000}"/>
    <cellStyle name="Heading 4 2 6_BP - Raízen Combustíveis" xfId="12597" xr:uid="{00000000-0005-0000-0000-000035310000}"/>
    <cellStyle name="Heading 4 2 7" xfId="12598" xr:uid="{00000000-0005-0000-0000-000036310000}"/>
    <cellStyle name="Heading 4 2 8" xfId="12599" xr:uid="{00000000-0005-0000-0000-000037310000}"/>
    <cellStyle name="Heading 4 2 9" xfId="12600" xr:uid="{00000000-0005-0000-0000-000038310000}"/>
    <cellStyle name="Heading 4 2_13-Endividamento" xfId="12601" xr:uid="{00000000-0005-0000-0000-000039310000}"/>
    <cellStyle name="Heading 4 3" xfId="12602" xr:uid="{00000000-0005-0000-0000-00003A310000}"/>
    <cellStyle name="Heading 4 3 2" xfId="12603" xr:uid="{00000000-0005-0000-0000-00003B310000}"/>
    <cellStyle name="Heading 4 3 2 2" xfId="12604" xr:uid="{00000000-0005-0000-0000-00003C310000}"/>
    <cellStyle name="Heading 4 3 2_BP - Raízen Combustíveis" xfId="12605" xr:uid="{00000000-0005-0000-0000-00003D310000}"/>
    <cellStyle name="Heading 4 3 3" xfId="12606" xr:uid="{00000000-0005-0000-0000-00003E310000}"/>
    <cellStyle name="Heading 4 3 3 2" xfId="12607" xr:uid="{00000000-0005-0000-0000-00003F310000}"/>
    <cellStyle name="Heading 4 3 3_BP - Raízen Combustíveis" xfId="12608" xr:uid="{00000000-0005-0000-0000-000040310000}"/>
    <cellStyle name="Heading 4 3 4" xfId="12609" xr:uid="{00000000-0005-0000-0000-000041310000}"/>
    <cellStyle name="Heading 4 3 4 2" xfId="12610" xr:uid="{00000000-0005-0000-0000-000042310000}"/>
    <cellStyle name="Heading 4 3 4_BP - Raízen Combustíveis" xfId="12611" xr:uid="{00000000-0005-0000-0000-000043310000}"/>
    <cellStyle name="Heading 4 3 5" xfId="12612" xr:uid="{00000000-0005-0000-0000-000044310000}"/>
    <cellStyle name="Heading 4 3 5 2" xfId="12613" xr:uid="{00000000-0005-0000-0000-000045310000}"/>
    <cellStyle name="Heading 4 3 5_BP - Raízen Combustíveis" xfId="12614" xr:uid="{00000000-0005-0000-0000-000046310000}"/>
    <cellStyle name="Heading 4 3 6" xfId="12615" xr:uid="{00000000-0005-0000-0000-000047310000}"/>
    <cellStyle name="Heading 4 3 7" xfId="12616" xr:uid="{00000000-0005-0000-0000-000048310000}"/>
    <cellStyle name="Heading 4 3_Base Partes Relacionadas" xfId="12617" xr:uid="{00000000-0005-0000-0000-000049310000}"/>
    <cellStyle name="Heading 4 4" xfId="12618" xr:uid="{00000000-0005-0000-0000-00004A310000}"/>
    <cellStyle name="Heading 4 4 2" xfId="12619" xr:uid="{00000000-0005-0000-0000-00004B310000}"/>
    <cellStyle name="Heading 4 4_BP - Raízen Combustíveis" xfId="12620" xr:uid="{00000000-0005-0000-0000-00004C310000}"/>
    <cellStyle name="Heading 4 5" xfId="12621" xr:uid="{00000000-0005-0000-0000-00004D310000}"/>
    <cellStyle name="Heading 4 5 2" xfId="12622" xr:uid="{00000000-0005-0000-0000-00004E310000}"/>
    <cellStyle name="Heading 4 5_BP - Raízen Combustíveis" xfId="12623" xr:uid="{00000000-0005-0000-0000-00004F310000}"/>
    <cellStyle name="Heading 4 6" xfId="12624" xr:uid="{00000000-0005-0000-0000-000050310000}"/>
    <cellStyle name="Heading 4 7" xfId="12625" xr:uid="{00000000-0005-0000-0000-000051310000}"/>
    <cellStyle name="Heading 4 8" xfId="12626" xr:uid="{00000000-0005-0000-0000-000052310000}"/>
    <cellStyle name="Heading 4 9" xfId="12627" xr:uid="{00000000-0005-0000-0000-000053310000}"/>
    <cellStyle name="Heading 5" xfId="12628" xr:uid="{00000000-0005-0000-0000-000054310000}"/>
    <cellStyle name="Heading 5 2" xfId="12629" xr:uid="{00000000-0005-0000-0000-000055310000}"/>
    <cellStyle name="Heading 5_Dep_Judiciais-Contingências" xfId="12630" xr:uid="{00000000-0005-0000-0000-000056310000}"/>
    <cellStyle name="Heading 6" xfId="12631" xr:uid="{00000000-0005-0000-0000-000057310000}"/>
    <cellStyle name="Heading 6 2" xfId="12632" xr:uid="{00000000-0005-0000-0000-000058310000}"/>
    <cellStyle name="Heading 7" xfId="12633" xr:uid="{00000000-0005-0000-0000-000059310000}"/>
    <cellStyle name="Heading 7 2" xfId="12634" xr:uid="{00000000-0005-0000-0000-00005A310000}"/>
    <cellStyle name="Heading 8" xfId="12635" xr:uid="{00000000-0005-0000-0000-00005B310000}"/>
    <cellStyle name="Heading 8 2" xfId="12636" xr:uid="{00000000-0005-0000-0000-00005C310000}"/>
    <cellStyle name="Heading 9" xfId="12637" xr:uid="{00000000-0005-0000-0000-00005D310000}"/>
    <cellStyle name="Heading 9 2" xfId="12638" xr:uid="{00000000-0005-0000-0000-00005E310000}"/>
    <cellStyle name="Heading No Underline" xfId="12639" xr:uid="{00000000-0005-0000-0000-00005F310000}"/>
    <cellStyle name="Heading No Underline 2" xfId="12640" xr:uid="{00000000-0005-0000-0000-000060310000}"/>
    <cellStyle name="Heading No Underline 2 2" xfId="12641" xr:uid="{00000000-0005-0000-0000-000061310000}"/>
    <cellStyle name="Heading No Underline 2_BP - Raízen Combustíveis" xfId="12642" xr:uid="{00000000-0005-0000-0000-000062310000}"/>
    <cellStyle name="Heading No Underline 3" xfId="12643" xr:uid="{00000000-0005-0000-0000-000063310000}"/>
    <cellStyle name="Heading No Underline 3 2" xfId="12644" xr:uid="{00000000-0005-0000-0000-000064310000}"/>
    <cellStyle name="Heading No Underline 4" xfId="12645" xr:uid="{00000000-0005-0000-0000-000065310000}"/>
    <cellStyle name="Heading No Underline 5" xfId="12646" xr:uid="{00000000-0005-0000-0000-000066310000}"/>
    <cellStyle name="Heading No Underline_Base Partes Relacionadas" xfId="12647" xr:uid="{00000000-0005-0000-0000-000067310000}"/>
    <cellStyle name="Heading With Underline" xfId="12648" xr:uid="{00000000-0005-0000-0000-000068310000}"/>
    <cellStyle name="Heading With Underline 2" xfId="12649" xr:uid="{00000000-0005-0000-0000-000069310000}"/>
    <cellStyle name="Heading With Underline 2 2" xfId="12650" xr:uid="{00000000-0005-0000-0000-00006A310000}"/>
    <cellStyle name="Heading With Underline 2_BP - Raízen Combustíveis" xfId="12651" xr:uid="{00000000-0005-0000-0000-00006B310000}"/>
    <cellStyle name="Heading With Underline 3" xfId="12652" xr:uid="{00000000-0005-0000-0000-00006C310000}"/>
    <cellStyle name="Heading With Underline 3 2" xfId="12653" xr:uid="{00000000-0005-0000-0000-00006D310000}"/>
    <cellStyle name="Heading With Underline 4" xfId="12654" xr:uid="{00000000-0005-0000-0000-00006E310000}"/>
    <cellStyle name="Heading With Underline 5" xfId="12655" xr:uid="{00000000-0005-0000-0000-00006F310000}"/>
    <cellStyle name="Heading With Underline_Base Partes Relacionadas" xfId="12656" xr:uid="{00000000-0005-0000-0000-000070310000}"/>
    <cellStyle name="Heading1" xfId="12657" xr:uid="{00000000-0005-0000-0000-000071310000}"/>
    <cellStyle name="Heading2" xfId="12658" xr:uid="{00000000-0005-0000-0000-000072310000}"/>
    <cellStyle name="Headings" xfId="12659" xr:uid="{00000000-0005-0000-0000-000073310000}"/>
    <cellStyle name="Headings 2" xfId="12660" xr:uid="{00000000-0005-0000-0000-000074310000}"/>
    <cellStyle name="Headings 3" xfId="12661" xr:uid="{00000000-0005-0000-0000-000075310000}"/>
    <cellStyle name="Headings_BP - Raízen Combustíveis" xfId="12662" xr:uid="{00000000-0005-0000-0000-000076310000}"/>
    <cellStyle name="hidebold" xfId="12663" xr:uid="{00000000-0005-0000-0000-000077310000}"/>
    <cellStyle name="hidebold 2" xfId="12664" xr:uid="{00000000-0005-0000-0000-000078310000}"/>
    <cellStyle name="hidebold 3" xfId="12665" xr:uid="{00000000-0005-0000-0000-000079310000}"/>
    <cellStyle name="hidebold_BP - Raízen Combustíveis" xfId="12666" xr:uid="{00000000-0005-0000-0000-00007A310000}"/>
    <cellStyle name="hidenorm" xfId="12667" xr:uid="{00000000-0005-0000-0000-00007B310000}"/>
    <cellStyle name="hidenorm 2" xfId="12668" xr:uid="{00000000-0005-0000-0000-00007C310000}"/>
    <cellStyle name="hidenorm 3" xfId="12669" xr:uid="{00000000-0005-0000-0000-00007D310000}"/>
    <cellStyle name="hidenorm_BP - Raízen Combustíveis" xfId="12670" xr:uid="{00000000-0005-0000-0000-00007E310000}"/>
    <cellStyle name="Hiper??cze_Arkusz2" xfId="12671" xr:uid="{00000000-0005-0000-0000-00007F310000}"/>
    <cellStyle name="Hiperłącze_Arkusz2" xfId="12672" xr:uid="{00000000-0005-0000-0000-000080310000}"/>
    <cellStyle name="Hiperlink" xfId="7" xr:uid="{00000000-0005-0000-0000-000007000000}"/>
    <cellStyle name="Hipervínculo" xfId="12673" xr:uid="{00000000-0005-0000-0000-000081310000}"/>
    <cellStyle name="Hipervínculo visitado" xfId="12674" xr:uid="{00000000-0005-0000-0000-000082310000}"/>
    <cellStyle name="Hipervínculo_Base Partes Relacionadas" xfId="12675" xr:uid="{00000000-0005-0000-0000-000083310000}"/>
    <cellStyle name="Historico" xfId="12676" xr:uid="{00000000-0005-0000-0000-000084310000}"/>
    <cellStyle name="Hyperlink 2" xfId="12677" xr:uid="{00000000-0005-0000-0000-000085310000}"/>
    <cellStyle name="Hyperlink 2 2" xfId="12678" xr:uid="{00000000-0005-0000-0000-000086310000}"/>
    <cellStyle name="Hyperlink 2 2 2" xfId="12679" xr:uid="{00000000-0005-0000-0000-000087310000}"/>
    <cellStyle name="Hyperlink 2 2 3" xfId="12680" xr:uid="{00000000-0005-0000-0000-000088310000}"/>
    <cellStyle name="Hyperlink 2 2 4" xfId="12681" xr:uid="{00000000-0005-0000-0000-000089310000}"/>
    <cellStyle name="Hyperlink 2 2 5" xfId="12682" xr:uid="{00000000-0005-0000-0000-00008A310000}"/>
    <cellStyle name="Hyperlink 2 2_BP - Raízen Combustíveis" xfId="12683" xr:uid="{00000000-0005-0000-0000-00008B310000}"/>
    <cellStyle name="Hyperlink 2 3" xfId="12684" xr:uid="{00000000-0005-0000-0000-00008C310000}"/>
    <cellStyle name="Hyperlink 2 3 2" xfId="12685" xr:uid="{00000000-0005-0000-0000-00008D310000}"/>
    <cellStyle name="Hyperlink 2 3_BP - Raízen Combustíveis" xfId="12686" xr:uid="{00000000-0005-0000-0000-00008E310000}"/>
    <cellStyle name="Hyperlink 2 4" xfId="12687" xr:uid="{00000000-0005-0000-0000-00008F310000}"/>
    <cellStyle name="Hyperlink 2 4 2" xfId="12688" xr:uid="{00000000-0005-0000-0000-000090310000}"/>
    <cellStyle name="Hyperlink 2 5" xfId="12689" xr:uid="{00000000-0005-0000-0000-000091310000}"/>
    <cellStyle name="Hyperlink 2 6" xfId="12690" xr:uid="{00000000-0005-0000-0000-000092310000}"/>
    <cellStyle name="Hyperlink 2 7" xfId="12691" xr:uid="{00000000-0005-0000-0000-000093310000}"/>
    <cellStyle name="Hyperlink 2_13-Endividamento" xfId="12692" xr:uid="{00000000-0005-0000-0000-000094310000}"/>
    <cellStyle name="Hyperlink 3" xfId="12693" xr:uid="{00000000-0005-0000-0000-000095310000}"/>
    <cellStyle name="Hyperlink 3 2" xfId="12694" xr:uid="{00000000-0005-0000-0000-000096310000}"/>
    <cellStyle name="Hyperlink 3 3" xfId="12695" xr:uid="{00000000-0005-0000-0000-000097310000}"/>
    <cellStyle name="Hyperlink 3_BP - Raízen Combustíveis" xfId="12696" xr:uid="{00000000-0005-0000-0000-000098310000}"/>
    <cellStyle name="Incorrecto" xfId="12697" xr:uid="{00000000-0005-0000-0000-000099310000}"/>
    <cellStyle name="Incorreto 10" xfId="12698" xr:uid="{00000000-0005-0000-0000-00009A310000}"/>
    <cellStyle name="Incorreto 10 2" xfId="12699" xr:uid="{00000000-0005-0000-0000-00009B310000}"/>
    <cellStyle name="Incorreto 10 3" xfId="12700" xr:uid="{00000000-0005-0000-0000-00009C310000}"/>
    <cellStyle name="Incorreto 10_Dep_Judiciais-Contingências" xfId="12701" xr:uid="{00000000-0005-0000-0000-00009D310000}"/>
    <cellStyle name="Incorreto 11" xfId="12702" xr:uid="{00000000-0005-0000-0000-00009E310000}"/>
    <cellStyle name="Incorreto 11 2" xfId="12703" xr:uid="{00000000-0005-0000-0000-00009F310000}"/>
    <cellStyle name="Incorreto 11_Dep_Judiciais-Contingências" xfId="12704" xr:uid="{00000000-0005-0000-0000-0000A0310000}"/>
    <cellStyle name="Incorreto 12" xfId="12705" xr:uid="{00000000-0005-0000-0000-0000A1310000}"/>
    <cellStyle name="Incorreto 13" xfId="12706" xr:uid="{00000000-0005-0000-0000-0000A2310000}"/>
    <cellStyle name="Incorreto 14" xfId="12707" xr:uid="{00000000-0005-0000-0000-0000A3310000}"/>
    <cellStyle name="Incorreto 15" xfId="12708" xr:uid="{00000000-0005-0000-0000-0000A4310000}"/>
    <cellStyle name="Incorreto 16" xfId="12709" xr:uid="{00000000-0005-0000-0000-0000A5310000}"/>
    <cellStyle name="Incorreto 17" xfId="12710" xr:uid="{00000000-0005-0000-0000-0000A6310000}"/>
    <cellStyle name="Incorreto 2" xfId="12711" xr:uid="{00000000-0005-0000-0000-0000A7310000}"/>
    <cellStyle name="Incorreto 2 2" xfId="12712" xr:uid="{00000000-0005-0000-0000-0000A8310000}"/>
    <cellStyle name="Incorreto 2 2 2" xfId="12713" xr:uid="{00000000-0005-0000-0000-0000A9310000}"/>
    <cellStyle name="Incorreto 2 2 2 2" xfId="12714" xr:uid="{00000000-0005-0000-0000-0000AA310000}"/>
    <cellStyle name="Incorreto 2 2 2 3" xfId="12715" xr:uid="{00000000-0005-0000-0000-0000AB310000}"/>
    <cellStyle name="Incorreto 2 2 2 4" xfId="12716" xr:uid="{00000000-0005-0000-0000-0000AC310000}"/>
    <cellStyle name="Incorreto 2 2 3" xfId="12717" xr:uid="{00000000-0005-0000-0000-0000AD310000}"/>
    <cellStyle name="Incorreto 2 2 4" xfId="12718" xr:uid="{00000000-0005-0000-0000-0000AE310000}"/>
    <cellStyle name="Incorreto 2 2_BP - Raízen Combustíveis" xfId="12719" xr:uid="{00000000-0005-0000-0000-0000AF310000}"/>
    <cellStyle name="Incorreto 2 3" xfId="12720" xr:uid="{00000000-0005-0000-0000-0000B0310000}"/>
    <cellStyle name="Incorreto 2 3 2" xfId="12721" xr:uid="{00000000-0005-0000-0000-0000B1310000}"/>
    <cellStyle name="Incorreto 2 3 2 2" xfId="12722" xr:uid="{00000000-0005-0000-0000-0000B2310000}"/>
    <cellStyle name="Incorreto 2 3 2 3" xfId="12723" xr:uid="{00000000-0005-0000-0000-0000B3310000}"/>
    <cellStyle name="Incorreto 2 3 2 4" xfId="12724" xr:uid="{00000000-0005-0000-0000-0000B4310000}"/>
    <cellStyle name="Incorreto 2 3 3" xfId="12725" xr:uid="{00000000-0005-0000-0000-0000B5310000}"/>
    <cellStyle name="Incorreto 2 3 4" xfId="12726" xr:uid="{00000000-0005-0000-0000-0000B6310000}"/>
    <cellStyle name="Incorreto 2 3_BP - Raízen Combustíveis" xfId="12727" xr:uid="{00000000-0005-0000-0000-0000B7310000}"/>
    <cellStyle name="Incorreto 2 4" xfId="12728" xr:uid="{00000000-0005-0000-0000-0000B8310000}"/>
    <cellStyle name="Incorreto 2 4 2" xfId="12729" xr:uid="{00000000-0005-0000-0000-0000B9310000}"/>
    <cellStyle name="Incorreto 2 4 3" xfId="12730" xr:uid="{00000000-0005-0000-0000-0000BA310000}"/>
    <cellStyle name="Incorreto 2 4 4" xfId="12731" xr:uid="{00000000-0005-0000-0000-0000BB310000}"/>
    <cellStyle name="Incorreto 2 4_BP - Raízen Combustíveis" xfId="12732" xr:uid="{00000000-0005-0000-0000-0000BC310000}"/>
    <cellStyle name="Incorreto 2 5" xfId="12733" xr:uid="{00000000-0005-0000-0000-0000BD310000}"/>
    <cellStyle name="Incorreto 2 5 2" xfId="12734" xr:uid="{00000000-0005-0000-0000-0000BE310000}"/>
    <cellStyle name="Incorreto 2 5_BP - Raízen Combustíveis" xfId="12735" xr:uid="{00000000-0005-0000-0000-0000BF310000}"/>
    <cellStyle name="Incorreto 2 6" xfId="12736" xr:uid="{00000000-0005-0000-0000-0000C0310000}"/>
    <cellStyle name="Incorreto 2 6 2" xfId="12737" xr:uid="{00000000-0005-0000-0000-0000C1310000}"/>
    <cellStyle name="Incorreto 2 6_BP - Raízen Combustíveis" xfId="12738" xr:uid="{00000000-0005-0000-0000-0000C2310000}"/>
    <cellStyle name="Incorreto 2 7" xfId="12739" xr:uid="{00000000-0005-0000-0000-0000C3310000}"/>
    <cellStyle name="Incorreto 2 7 2" xfId="12740" xr:uid="{00000000-0005-0000-0000-0000C4310000}"/>
    <cellStyle name="Incorreto 2 8" xfId="12741" xr:uid="{00000000-0005-0000-0000-0000C5310000}"/>
    <cellStyle name="Incorreto 2 9" xfId="12742" xr:uid="{00000000-0005-0000-0000-0000C6310000}"/>
    <cellStyle name="Incorreto 2_11_Combinação de neg. Zanin" xfId="12743" xr:uid="{00000000-0005-0000-0000-0000C7310000}"/>
    <cellStyle name="Incorreto 3" xfId="12744" xr:uid="{00000000-0005-0000-0000-0000C8310000}"/>
    <cellStyle name="Incorreto 3 2" xfId="12745" xr:uid="{00000000-0005-0000-0000-0000C9310000}"/>
    <cellStyle name="Incorreto 3 2 2" xfId="12746" xr:uid="{00000000-0005-0000-0000-0000CA310000}"/>
    <cellStyle name="Incorreto 3 2 3" xfId="12747" xr:uid="{00000000-0005-0000-0000-0000CB310000}"/>
    <cellStyle name="Incorreto 3 2 4" xfId="12748" xr:uid="{00000000-0005-0000-0000-0000CC310000}"/>
    <cellStyle name="Incorreto 3 2 5" xfId="12749" xr:uid="{00000000-0005-0000-0000-0000CD310000}"/>
    <cellStyle name="Incorreto 3 2_BP - Raízen Combustíveis" xfId="12750" xr:uid="{00000000-0005-0000-0000-0000CE310000}"/>
    <cellStyle name="Incorreto 3 3" xfId="12751" xr:uid="{00000000-0005-0000-0000-0000CF310000}"/>
    <cellStyle name="Incorreto 3 3 2" xfId="12752" xr:uid="{00000000-0005-0000-0000-0000D0310000}"/>
    <cellStyle name="Incorreto 3 3_BP - Raízen Combustíveis" xfId="12753" xr:uid="{00000000-0005-0000-0000-0000D1310000}"/>
    <cellStyle name="Incorreto 3 4" xfId="12754" xr:uid="{00000000-0005-0000-0000-0000D2310000}"/>
    <cellStyle name="Incorreto 3 4 2" xfId="12755" xr:uid="{00000000-0005-0000-0000-0000D3310000}"/>
    <cellStyle name="Incorreto 3 5" xfId="12756" xr:uid="{00000000-0005-0000-0000-0000D4310000}"/>
    <cellStyle name="Incorreto 3 6" xfId="12757" xr:uid="{00000000-0005-0000-0000-0000D5310000}"/>
    <cellStyle name="Incorreto 3_13-Endividamento" xfId="12758" xr:uid="{00000000-0005-0000-0000-0000D6310000}"/>
    <cellStyle name="Incorreto 4" xfId="12759" xr:uid="{00000000-0005-0000-0000-0000D7310000}"/>
    <cellStyle name="Incorreto 4 2" xfId="12760" xr:uid="{00000000-0005-0000-0000-0000D8310000}"/>
    <cellStyle name="Incorreto 4 2 2" xfId="12761" xr:uid="{00000000-0005-0000-0000-0000D9310000}"/>
    <cellStyle name="Incorreto 4 2 3" xfId="12762" xr:uid="{00000000-0005-0000-0000-0000DA310000}"/>
    <cellStyle name="Incorreto 4 2 4" xfId="12763" xr:uid="{00000000-0005-0000-0000-0000DB310000}"/>
    <cellStyle name="Incorreto 4 2 5" xfId="12764" xr:uid="{00000000-0005-0000-0000-0000DC310000}"/>
    <cellStyle name="Incorreto 4 2_BP - Raízen Combustíveis" xfId="12765" xr:uid="{00000000-0005-0000-0000-0000DD310000}"/>
    <cellStyle name="Incorreto 4 3" xfId="12766" xr:uid="{00000000-0005-0000-0000-0000DE310000}"/>
    <cellStyle name="Incorreto 4 3 2" xfId="12767" xr:uid="{00000000-0005-0000-0000-0000DF310000}"/>
    <cellStyle name="Incorreto 4 3_BP - Raízen Combustíveis" xfId="12768" xr:uid="{00000000-0005-0000-0000-0000E0310000}"/>
    <cellStyle name="Incorreto 4 4" xfId="12769" xr:uid="{00000000-0005-0000-0000-0000E1310000}"/>
    <cellStyle name="Incorreto 4 4 2" xfId="12770" xr:uid="{00000000-0005-0000-0000-0000E2310000}"/>
    <cellStyle name="Incorreto 4 5" xfId="12771" xr:uid="{00000000-0005-0000-0000-0000E3310000}"/>
    <cellStyle name="Incorreto 4 6" xfId="12772" xr:uid="{00000000-0005-0000-0000-0000E4310000}"/>
    <cellStyle name="Incorreto 4_13-Endividamento" xfId="12773" xr:uid="{00000000-0005-0000-0000-0000E5310000}"/>
    <cellStyle name="Incorreto 5" xfId="12774" xr:uid="{00000000-0005-0000-0000-0000E6310000}"/>
    <cellStyle name="Incorreto 5 2" xfId="12775" xr:uid="{00000000-0005-0000-0000-0000E7310000}"/>
    <cellStyle name="Incorreto 5 2 2" xfId="12776" xr:uid="{00000000-0005-0000-0000-0000E8310000}"/>
    <cellStyle name="Incorreto 5 2 3" xfId="12777" xr:uid="{00000000-0005-0000-0000-0000E9310000}"/>
    <cellStyle name="Incorreto 5 2 4" xfId="12778" xr:uid="{00000000-0005-0000-0000-0000EA310000}"/>
    <cellStyle name="Incorreto 5 2 5" xfId="12779" xr:uid="{00000000-0005-0000-0000-0000EB310000}"/>
    <cellStyle name="Incorreto 5 2_BP - Raízen Combustíveis" xfId="12780" xr:uid="{00000000-0005-0000-0000-0000EC310000}"/>
    <cellStyle name="Incorreto 5 3" xfId="12781" xr:uid="{00000000-0005-0000-0000-0000ED310000}"/>
    <cellStyle name="Incorreto 5 3 2" xfId="12782" xr:uid="{00000000-0005-0000-0000-0000EE310000}"/>
    <cellStyle name="Incorreto 5 3_BP - Raízen Combustíveis" xfId="12783" xr:uid="{00000000-0005-0000-0000-0000EF310000}"/>
    <cellStyle name="Incorreto 5 4" xfId="12784" xr:uid="{00000000-0005-0000-0000-0000F0310000}"/>
    <cellStyle name="Incorreto 5 4 2" xfId="12785" xr:uid="{00000000-0005-0000-0000-0000F1310000}"/>
    <cellStyle name="Incorreto 5 5" xfId="12786" xr:uid="{00000000-0005-0000-0000-0000F2310000}"/>
    <cellStyle name="Incorreto 5 6" xfId="12787" xr:uid="{00000000-0005-0000-0000-0000F3310000}"/>
    <cellStyle name="Incorreto 5_13-Endividamento" xfId="12788" xr:uid="{00000000-0005-0000-0000-0000F4310000}"/>
    <cellStyle name="Incorreto 6" xfId="12789" xr:uid="{00000000-0005-0000-0000-0000F5310000}"/>
    <cellStyle name="Incorreto 6 2" xfId="12790" xr:uid="{00000000-0005-0000-0000-0000F6310000}"/>
    <cellStyle name="Incorreto 6 2 2" xfId="12791" xr:uid="{00000000-0005-0000-0000-0000F7310000}"/>
    <cellStyle name="Incorreto 6 2 3" xfId="12792" xr:uid="{00000000-0005-0000-0000-0000F8310000}"/>
    <cellStyle name="Incorreto 6 2 4" xfId="12793" xr:uid="{00000000-0005-0000-0000-0000F9310000}"/>
    <cellStyle name="Incorreto 6 2 5" xfId="12794" xr:uid="{00000000-0005-0000-0000-0000FA310000}"/>
    <cellStyle name="Incorreto 6 2_BP - Raízen Combustíveis" xfId="12795" xr:uid="{00000000-0005-0000-0000-0000FB310000}"/>
    <cellStyle name="Incorreto 6 3" xfId="12796" xr:uid="{00000000-0005-0000-0000-0000FC310000}"/>
    <cellStyle name="Incorreto 6 3 2" xfId="12797" xr:uid="{00000000-0005-0000-0000-0000FD310000}"/>
    <cellStyle name="Incorreto 6 3_BP - Raízen Combustíveis" xfId="12798" xr:uid="{00000000-0005-0000-0000-0000FE310000}"/>
    <cellStyle name="Incorreto 6 4" xfId="12799" xr:uid="{00000000-0005-0000-0000-0000FF310000}"/>
    <cellStyle name="Incorreto 6 4 2" xfId="12800" xr:uid="{00000000-0005-0000-0000-000000320000}"/>
    <cellStyle name="Incorreto 6 5" xfId="12801" xr:uid="{00000000-0005-0000-0000-000001320000}"/>
    <cellStyle name="Incorreto 6 6" xfId="12802" xr:uid="{00000000-0005-0000-0000-000002320000}"/>
    <cellStyle name="Incorreto 6_13-Endividamento" xfId="12803" xr:uid="{00000000-0005-0000-0000-000003320000}"/>
    <cellStyle name="Incorreto 7" xfId="12804" xr:uid="{00000000-0005-0000-0000-000004320000}"/>
    <cellStyle name="Incorreto 7 2" xfId="12805" xr:uid="{00000000-0005-0000-0000-000005320000}"/>
    <cellStyle name="Incorreto 7 2 2" xfId="12806" xr:uid="{00000000-0005-0000-0000-000006320000}"/>
    <cellStyle name="Incorreto 7 2 3" xfId="12807" xr:uid="{00000000-0005-0000-0000-000007320000}"/>
    <cellStyle name="Incorreto 7 2 4" xfId="12808" xr:uid="{00000000-0005-0000-0000-000008320000}"/>
    <cellStyle name="Incorreto 7 2 5" xfId="12809" xr:uid="{00000000-0005-0000-0000-000009320000}"/>
    <cellStyle name="Incorreto 7 2_BP - Raízen Combustíveis" xfId="12810" xr:uid="{00000000-0005-0000-0000-00000A320000}"/>
    <cellStyle name="Incorreto 7 3" xfId="12811" xr:uid="{00000000-0005-0000-0000-00000B320000}"/>
    <cellStyle name="Incorreto 7 3 2" xfId="12812" xr:uid="{00000000-0005-0000-0000-00000C320000}"/>
    <cellStyle name="Incorreto 7 3_BP - Raízen Combustíveis" xfId="12813" xr:uid="{00000000-0005-0000-0000-00000D320000}"/>
    <cellStyle name="Incorreto 7 4" xfId="12814" xr:uid="{00000000-0005-0000-0000-00000E320000}"/>
    <cellStyle name="Incorreto 7 4 2" xfId="12815" xr:uid="{00000000-0005-0000-0000-00000F320000}"/>
    <cellStyle name="Incorreto 7 5" xfId="12816" xr:uid="{00000000-0005-0000-0000-000010320000}"/>
    <cellStyle name="Incorreto 7 6" xfId="12817" xr:uid="{00000000-0005-0000-0000-000011320000}"/>
    <cellStyle name="Incorreto 7 7" xfId="12818" xr:uid="{00000000-0005-0000-0000-000012320000}"/>
    <cellStyle name="Incorreto 7_13-Endividamento" xfId="12819" xr:uid="{00000000-0005-0000-0000-000013320000}"/>
    <cellStyle name="Incorreto 8" xfId="12820" xr:uid="{00000000-0005-0000-0000-000014320000}"/>
    <cellStyle name="Incorreto 8 2" xfId="12821" xr:uid="{00000000-0005-0000-0000-000015320000}"/>
    <cellStyle name="Incorreto 8 3" xfId="12822" xr:uid="{00000000-0005-0000-0000-000016320000}"/>
    <cellStyle name="Incorreto 8 4" xfId="12823" xr:uid="{00000000-0005-0000-0000-000017320000}"/>
    <cellStyle name="Incorreto 8_BP - Raízen Combustíveis" xfId="12824" xr:uid="{00000000-0005-0000-0000-000018320000}"/>
    <cellStyle name="Incorreto 9" xfId="12825" xr:uid="{00000000-0005-0000-0000-000019320000}"/>
    <cellStyle name="Incorreto 9 2" xfId="12826" xr:uid="{00000000-0005-0000-0000-00001A320000}"/>
    <cellStyle name="Incorreto 9 3" xfId="12827" xr:uid="{00000000-0005-0000-0000-00001B320000}"/>
    <cellStyle name="Incorreto 9 4" xfId="12828" xr:uid="{00000000-0005-0000-0000-00001C320000}"/>
    <cellStyle name="Indefinido" xfId="12829" xr:uid="{00000000-0005-0000-0000-00001D320000}"/>
    <cellStyle name="Indefinido 10" xfId="12830" xr:uid="{00000000-0005-0000-0000-00001E320000}"/>
    <cellStyle name="Indefinido 2" xfId="12831" xr:uid="{00000000-0005-0000-0000-00001F320000}"/>
    <cellStyle name="Indefinido 2 2" xfId="12832" xr:uid="{00000000-0005-0000-0000-000020320000}"/>
    <cellStyle name="Indefinido 2 3" xfId="12833" xr:uid="{00000000-0005-0000-0000-000021320000}"/>
    <cellStyle name="Indefinido 2 4" xfId="12834" xr:uid="{00000000-0005-0000-0000-000022320000}"/>
    <cellStyle name="Indefinido 2_BP - Raízen Combustíveis" xfId="12835" xr:uid="{00000000-0005-0000-0000-000023320000}"/>
    <cellStyle name="Indefinido 3" xfId="12836" xr:uid="{00000000-0005-0000-0000-000024320000}"/>
    <cellStyle name="Indefinido 3 2" xfId="12837" xr:uid="{00000000-0005-0000-0000-000025320000}"/>
    <cellStyle name="Indefinido 3_BP - Raízen Combustíveis" xfId="12838" xr:uid="{00000000-0005-0000-0000-000026320000}"/>
    <cellStyle name="Indefinido 4" xfId="12839" xr:uid="{00000000-0005-0000-0000-000027320000}"/>
    <cellStyle name="Indefinido 5" xfId="12840" xr:uid="{00000000-0005-0000-0000-000028320000}"/>
    <cellStyle name="Indefinido 6" xfId="12841" xr:uid="{00000000-0005-0000-0000-000029320000}"/>
    <cellStyle name="Indefinido 7" xfId="12842" xr:uid="{00000000-0005-0000-0000-00002A320000}"/>
    <cellStyle name="Indefinido 8" xfId="12843" xr:uid="{00000000-0005-0000-0000-00002B320000}"/>
    <cellStyle name="Indefinido 9" xfId="12844" xr:uid="{00000000-0005-0000-0000-00002C320000}"/>
    <cellStyle name="Indefinido_13-Endividamento" xfId="12845" xr:uid="{00000000-0005-0000-0000-00002D320000}"/>
    <cellStyle name="indice" xfId="12846" xr:uid="{00000000-0005-0000-0000-00002E320000}"/>
    <cellStyle name="indice 2" xfId="12847" xr:uid="{00000000-0005-0000-0000-00002F320000}"/>
    <cellStyle name="indice_Dep_Judiciais-Contingências" xfId="12848" xr:uid="{00000000-0005-0000-0000-000030320000}"/>
    <cellStyle name="Input %" xfId="12849" xr:uid="{00000000-0005-0000-0000-000031320000}"/>
    <cellStyle name="Input [yellow]" xfId="12850" xr:uid="{00000000-0005-0000-0000-000032320000}"/>
    <cellStyle name="Input [yellow] 10" xfId="12851" xr:uid="{00000000-0005-0000-0000-000033320000}"/>
    <cellStyle name="Input [yellow] 10 2" xfId="12852" xr:uid="{00000000-0005-0000-0000-000034320000}"/>
    <cellStyle name="Input [yellow] 10 3" xfId="12853" xr:uid="{00000000-0005-0000-0000-000035320000}"/>
    <cellStyle name="Input [yellow] 10 4" xfId="12854" xr:uid="{00000000-0005-0000-0000-000036320000}"/>
    <cellStyle name="Input [yellow] 10_Base Partes Relacionadas" xfId="12855" xr:uid="{00000000-0005-0000-0000-000037320000}"/>
    <cellStyle name="Input [yellow] 11" xfId="12856" xr:uid="{00000000-0005-0000-0000-000038320000}"/>
    <cellStyle name="Input [yellow] 11 2" xfId="12857" xr:uid="{00000000-0005-0000-0000-000039320000}"/>
    <cellStyle name="Input [yellow] 11 3" xfId="12858" xr:uid="{00000000-0005-0000-0000-00003A320000}"/>
    <cellStyle name="Input [yellow] 11_Base Partes Relacionadas" xfId="12859" xr:uid="{00000000-0005-0000-0000-00003B320000}"/>
    <cellStyle name="Input [yellow] 12" xfId="12860" xr:uid="{00000000-0005-0000-0000-00003C320000}"/>
    <cellStyle name="Input [yellow] 12 2" xfId="12861" xr:uid="{00000000-0005-0000-0000-00003D320000}"/>
    <cellStyle name="Input [yellow] 12_Base Partes Relacionadas" xfId="12862" xr:uid="{00000000-0005-0000-0000-00003E320000}"/>
    <cellStyle name="Input [yellow] 13" xfId="12863" xr:uid="{00000000-0005-0000-0000-00003F320000}"/>
    <cellStyle name="Input [yellow] 13 2" xfId="12864" xr:uid="{00000000-0005-0000-0000-000040320000}"/>
    <cellStyle name="Input [yellow] 13_Base Partes Relacionadas" xfId="12865" xr:uid="{00000000-0005-0000-0000-000041320000}"/>
    <cellStyle name="Input [yellow] 14" xfId="12866" xr:uid="{00000000-0005-0000-0000-000042320000}"/>
    <cellStyle name="Input [yellow] 14 2" xfId="12867" xr:uid="{00000000-0005-0000-0000-000043320000}"/>
    <cellStyle name="Input [yellow] 14_Base Partes Relacionadas" xfId="12868" xr:uid="{00000000-0005-0000-0000-000044320000}"/>
    <cellStyle name="Input [yellow] 15" xfId="12869" xr:uid="{00000000-0005-0000-0000-000045320000}"/>
    <cellStyle name="Input [yellow] 15 2" xfId="12870" xr:uid="{00000000-0005-0000-0000-000046320000}"/>
    <cellStyle name="Input [yellow] 15_Base Partes Relacionadas" xfId="12871" xr:uid="{00000000-0005-0000-0000-000047320000}"/>
    <cellStyle name="Input [yellow] 16" xfId="12872" xr:uid="{00000000-0005-0000-0000-000048320000}"/>
    <cellStyle name="Input [yellow] 16 2" xfId="12873" xr:uid="{00000000-0005-0000-0000-000049320000}"/>
    <cellStyle name="Input [yellow] 16_Base Partes Relacionadas" xfId="12874" xr:uid="{00000000-0005-0000-0000-00004A320000}"/>
    <cellStyle name="Input [yellow] 17" xfId="12875" xr:uid="{00000000-0005-0000-0000-00004B320000}"/>
    <cellStyle name="Input [yellow] 17 2" xfId="12876" xr:uid="{00000000-0005-0000-0000-00004C320000}"/>
    <cellStyle name="Input [yellow] 17_Base Partes Relacionadas" xfId="12877" xr:uid="{00000000-0005-0000-0000-00004D320000}"/>
    <cellStyle name="Input [yellow] 18" xfId="12878" xr:uid="{00000000-0005-0000-0000-00004E320000}"/>
    <cellStyle name="Input [yellow] 18 2" xfId="12879" xr:uid="{00000000-0005-0000-0000-00004F320000}"/>
    <cellStyle name="Input [yellow] 18_Base Partes Relacionadas" xfId="12880" xr:uid="{00000000-0005-0000-0000-000050320000}"/>
    <cellStyle name="Input [yellow] 19" xfId="12881" xr:uid="{00000000-0005-0000-0000-000051320000}"/>
    <cellStyle name="Input [yellow] 19 2" xfId="12882" xr:uid="{00000000-0005-0000-0000-000052320000}"/>
    <cellStyle name="Input [yellow] 19_Base Partes Relacionadas" xfId="12883" xr:uid="{00000000-0005-0000-0000-000053320000}"/>
    <cellStyle name="Input [yellow] 2" xfId="12884" xr:uid="{00000000-0005-0000-0000-000054320000}"/>
    <cellStyle name="Input [yellow] 2 2" xfId="12885" xr:uid="{00000000-0005-0000-0000-000055320000}"/>
    <cellStyle name="Input [yellow] 2 3" xfId="12886" xr:uid="{00000000-0005-0000-0000-000056320000}"/>
    <cellStyle name="Input [yellow] 2 4" xfId="12887" xr:uid="{00000000-0005-0000-0000-000057320000}"/>
    <cellStyle name="Input [yellow] 2 5" xfId="12888" xr:uid="{00000000-0005-0000-0000-000058320000}"/>
    <cellStyle name="Input [yellow] 2_Base Partes Relacionadas" xfId="12889" xr:uid="{00000000-0005-0000-0000-000059320000}"/>
    <cellStyle name="Input [yellow] 20" xfId="12890" xr:uid="{00000000-0005-0000-0000-00005A320000}"/>
    <cellStyle name="Input [yellow] 20 2" xfId="12891" xr:uid="{00000000-0005-0000-0000-00005B320000}"/>
    <cellStyle name="Input [yellow] 20_Base Partes Relacionadas" xfId="12892" xr:uid="{00000000-0005-0000-0000-00005C320000}"/>
    <cellStyle name="Input [yellow] 21" xfId="12893" xr:uid="{00000000-0005-0000-0000-00005D320000}"/>
    <cellStyle name="Input [yellow] 21 2" xfId="12894" xr:uid="{00000000-0005-0000-0000-00005E320000}"/>
    <cellStyle name="Input [yellow] 21_Base Partes Relacionadas" xfId="12895" xr:uid="{00000000-0005-0000-0000-00005F320000}"/>
    <cellStyle name="Input [yellow] 22" xfId="12896" xr:uid="{00000000-0005-0000-0000-000060320000}"/>
    <cellStyle name="Input [yellow] 22 2" xfId="12897" xr:uid="{00000000-0005-0000-0000-000061320000}"/>
    <cellStyle name="Input [yellow] 22_Base Partes Relacionadas" xfId="12898" xr:uid="{00000000-0005-0000-0000-000062320000}"/>
    <cellStyle name="Input [yellow] 23" xfId="12899" xr:uid="{00000000-0005-0000-0000-000063320000}"/>
    <cellStyle name="Input [yellow] 23 2" xfId="12900" xr:uid="{00000000-0005-0000-0000-000064320000}"/>
    <cellStyle name="Input [yellow] 23_Base Partes Relacionadas" xfId="12901" xr:uid="{00000000-0005-0000-0000-000065320000}"/>
    <cellStyle name="Input [yellow] 24" xfId="12902" xr:uid="{00000000-0005-0000-0000-000066320000}"/>
    <cellStyle name="Input [yellow] 25" xfId="12903" xr:uid="{00000000-0005-0000-0000-000067320000}"/>
    <cellStyle name="Input [yellow] 26" xfId="12904" xr:uid="{00000000-0005-0000-0000-000068320000}"/>
    <cellStyle name="Input [yellow] 3" xfId="12905" xr:uid="{00000000-0005-0000-0000-000069320000}"/>
    <cellStyle name="Input [yellow] 3 2" xfId="12906" xr:uid="{00000000-0005-0000-0000-00006A320000}"/>
    <cellStyle name="Input [yellow] 3 3" xfId="12907" xr:uid="{00000000-0005-0000-0000-00006B320000}"/>
    <cellStyle name="Input [yellow] 3 4" xfId="12908" xr:uid="{00000000-0005-0000-0000-00006C320000}"/>
    <cellStyle name="Input [yellow] 3_Base Partes Relacionadas" xfId="12909" xr:uid="{00000000-0005-0000-0000-00006D320000}"/>
    <cellStyle name="Input [yellow] 4" xfId="12910" xr:uid="{00000000-0005-0000-0000-00006E320000}"/>
    <cellStyle name="Input [yellow] 4 2" xfId="12911" xr:uid="{00000000-0005-0000-0000-00006F320000}"/>
    <cellStyle name="Input [yellow] 4 3" xfId="12912" xr:uid="{00000000-0005-0000-0000-000070320000}"/>
    <cellStyle name="Input [yellow] 4 4" xfId="12913" xr:uid="{00000000-0005-0000-0000-000071320000}"/>
    <cellStyle name="Input [yellow] 4_Base Partes Relacionadas" xfId="12914" xr:uid="{00000000-0005-0000-0000-000072320000}"/>
    <cellStyle name="Input [yellow] 5" xfId="12915" xr:uid="{00000000-0005-0000-0000-000073320000}"/>
    <cellStyle name="Input [yellow] 5 2" xfId="12916" xr:uid="{00000000-0005-0000-0000-000074320000}"/>
    <cellStyle name="Input [yellow] 5 3" xfId="12917" xr:uid="{00000000-0005-0000-0000-000075320000}"/>
    <cellStyle name="Input [yellow] 5 4" xfId="12918" xr:uid="{00000000-0005-0000-0000-000076320000}"/>
    <cellStyle name="Input [yellow] 5_Base Partes Relacionadas" xfId="12919" xr:uid="{00000000-0005-0000-0000-000077320000}"/>
    <cellStyle name="Input [yellow] 6" xfId="12920" xr:uid="{00000000-0005-0000-0000-000078320000}"/>
    <cellStyle name="Input [yellow] 6 2" xfId="12921" xr:uid="{00000000-0005-0000-0000-000079320000}"/>
    <cellStyle name="Input [yellow] 6 3" xfId="12922" xr:uid="{00000000-0005-0000-0000-00007A320000}"/>
    <cellStyle name="Input [yellow] 6 4" xfId="12923" xr:uid="{00000000-0005-0000-0000-00007B320000}"/>
    <cellStyle name="Input [yellow] 6_Base Partes Relacionadas" xfId="12924" xr:uid="{00000000-0005-0000-0000-00007C320000}"/>
    <cellStyle name="Input [yellow] 7" xfId="12925" xr:uid="{00000000-0005-0000-0000-00007D320000}"/>
    <cellStyle name="Input [yellow] 7 2" xfId="12926" xr:uid="{00000000-0005-0000-0000-00007E320000}"/>
    <cellStyle name="Input [yellow] 7 3" xfId="12927" xr:uid="{00000000-0005-0000-0000-00007F320000}"/>
    <cellStyle name="Input [yellow] 7 4" xfId="12928" xr:uid="{00000000-0005-0000-0000-000080320000}"/>
    <cellStyle name="Input [yellow] 7_Base Partes Relacionadas" xfId="12929" xr:uid="{00000000-0005-0000-0000-000081320000}"/>
    <cellStyle name="Input [yellow] 8" xfId="12930" xr:uid="{00000000-0005-0000-0000-000082320000}"/>
    <cellStyle name="Input [yellow] 8 2" xfId="12931" xr:uid="{00000000-0005-0000-0000-000083320000}"/>
    <cellStyle name="Input [yellow] 8 3" xfId="12932" xr:uid="{00000000-0005-0000-0000-000084320000}"/>
    <cellStyle name="Input [yellow] 8 4" xfId="12933" xr:uid="{00000000-0005-0000-0000-000085320000}"/>
    <cellStyle name="Input [yellow] 8_Base Partes Relacionadas" xfId="12934" xr:uid="{00000000-0005-0000-0000-000086320000}"/>
    <cellStyle name="Input [yellow] 9" xfId="12935" xr:uid="{00000000-0005-0000-0000-000087320000}"/>
    <cellStyle name="Input [yellow] 9 2" xfId="12936" xr:uid="{00000000-0005-0000-0000-000088320000}"/>
    <cellStyle name="Input [yellow] 9 3" xfId="12937" xr:uid="{00000000-0005-0000-0000-000089320000}"/>
    <cellStyle name="Input [yellow] 9 4" xfId="12938" xr:uid="{00000000-0005-0000-0000-00008A320000}"/>
    <cellStyle name="Input [yellow] 9_Base Partes Relacionadas" xfId="12939" xr:uid="{00000000-0005-0000-0000-00008B320000}"/>
    <cellStyle name="Input [yellow]_1.1 - Apuração IRPJ_CSLL - 2200 - 2012_MAI_V1" xfId="12940" xr:uid="{00000000-0005-0000-0000-00008C320000}"/>
    <cellStyle name="Input 10" xfId="12941" xr:uid="{00000000-0005-0000-0000-00008D320000}"/>
    <cellStyle name="Input 10 2" xfId="12942" xr:uid="{00000000-0005-0000-0000-00008E320000}"/>
    <cellStyle name="Input 10 3" xfId="12943" xr:uid="{00000000-0005-0000-0000-00008F320000}"/>
    <cellStyle name="Input 10_BP - Raízen Combustíveis" xfId="12944" xr:uid="{00000000-0005-0000-0000-000090320000}"/>
    <cellStyle name="Input 11" xfId="12945" xr:uid="{00000000-0005-0000-0000-000091320000}"/>
    <cellStyle name="Input 11 2" xfId="12946" xr:uid="{00000000-0005-0000-0000-000092320000}"/>
    <cellStyle name="Input 11 3" xfId="12947" xr:uid="{00000000-0005-0000-0000-000093320000}"/>
    <cellStyle name="Input 11_BP - Raízen Combustíveis" xfId="12948" xr:uid="{00000000-0005-0000-0000-000094320000}"/>
    <cellStyle name="Input 12" xfId="12949" xr:uid="{00000000-0005-0000-0000-000095320000}"/>
    <cellStyle name="Input 12 2" xfId="12950" xr:uid="{00000000-0005-0000-0000-000096320000}"/>
    <cellStyle name="Input 12 3" xfId="12951" xr:uid="{00000000-0005-0000-0000-000097320000}"/>
    <cellStyle name="Input 12_BP - Raízen Combustíveis" xfId="12952" xr:uid="{00000000-0005-0000-0000-000098320000}"/>
    <cellStyle name="Input 13" xfId="12953" xr:uid="{00000000-0005-0000-0000-000099320000}"/>
    <cellStyle name="Input 13 2" xfId="12954" xr:uid="{00000000-0005-0000-0000-00009A320000}"/>
    <cellStyle name="Input 13 3" xfId="12955" xr:uid="{00000000-0005-0000-0000-00009B320000}"/>
    <cellStyle name="Input 13_BP - Raízen Combustíveis" xfId="12956" xr:uid="{00000000-0005-0000-0000-00009C320000}"/>
    <cellStyle name="Input 14" xfId="12957" xr:uid="{00000000-0005-0000-0000-00009D320000}"/>
    <cellStyle name="Input 14 2" xfId="12958" xr:uid="{00000000-0005-0000-0000-00009E320000}"/>
    <cellStyle name="Input 14 3" xfId="12959" xr:uid="{00000000-0005-0000-0000-00009F320000}"/>
    <cellStyle name="Input 14_BP - Raízen Combustíveis" xfId="12960" xr:uid="{00000000-0005-0000-0000-0000A0320000}"/>
    <cellStyle name="Input 15" xfId="12961" xr:uid="{00000000-0005-0000-0000-0000A1320000}"/>
    <cellStyle name="Input 15 2" xfId="12962" xr:uid="{00000000-0005-0000-0000-0000A2320000}"/>
    <cellStyle name="Input 15 3" xfId="12963" xr:uid="{00000000-0005-0000-0000-0000A3320000}"/>
    <cellStyle name="Input 15_BP - Raízen Combustíveis" xfId="12964" xr:uid="{00000000-0005-0000-0000-0000A4320000}"/>
    <cellStyle name="Input 16" xfId="12965" xr:uid="{00000000-0005-0000-0000-0000A5320000}"/>
    <cellStyle name="Input 16 2" xfId="12966" xr:uid="{00000000-0005-0000-0000-0000A6320000}"/>
    <cellStyle name="Input 16 3" xfId="12967" xr:uid="{00000000-0005-0000-0000-0000A7320000}"/>
    <cellStyle name="Input 16_BP - Raízen Combustíveis" xfId="12968" xr:uid="{00000000-0005-0000-0000-0000A8320000}"/>
    <cellStyle name="Input 17" xfId="12969" xr:uid="{00000000-0005-0000-0000-0000A9320000}"/>
    <cellStyle name="Input 17 2" xfId="12970" xr:uid="{00000000-0005-0000-0000-0000AA320000}"/>
    <cellStyle name="Input 17_BP - Raízen Combustíveis" xfId="12971" xr:uid="{00000000-0005-0000-0000-0000AB320000}"/>
    <cellStyle name="Input 18" xfId="12972" xr:uid="{00000000-0005-0000-0000-0000AC320000}"/>
    <cellStyle name="Input 18 2" xfId="12973" xr:uid="{00000000-0005-0000-0000-0000AD320000}"/>
    <cellStyle name="Input 18_BP - Raízen Combustíveis" xfId="12974" xr:uid="{00000000-0005-0000-0000-0000AE320000}"/>
    <cellStyle name="Input 19" xfId="12975" xr:uid="{00000000-0005-0000-0000-0000AF320000}"/>
    <cellStyle name="Input 19 2" xfId="12976" xr:uid="{00000000-0005-0000-0000-0000B0320000}"/>
    <cellStyle name="Input 19_BP - Raízen Combustíveis" xfId="12977" xr:uid="{00000000-0005-0000-0000-0000B1320000}"/>
    <cellStyle name="Input 2" xfId="12978" xr:uid="{00000000-0005-0000-0000-0000B2320000}"/>
    <cellStyle name="Input 2 10" xfId="12979" xr:uid="{00000000-0005-0000-0000-0000B3320000}"/>
    <cellStyle name="Input 2 10 2" xfId="12980" xr:uid="{00000000-0005-0000-0000-0000B4320000}"/>
    <cellStyle name="Input 2 10_Base Partes Relacionadas" xfId="12981" xr:uid="{00000000-0005-0000-0000-0000B5320000}"/>
    <cellStyle name="Input 2 11" xfId="12982" xr:uid="{00000000-0005-0000-0000-0000B6320000}"/>
    <cellStyle name="Input 2 11 2" xfId="12983" xr:uid="{00000000-0005-0000-0000-0000B7320000}"/>
    <cellStyle name="Input 2 11_Base Partes Relacionadas" xfId="12984" xr:uid="{00000000-0005-0000-0000-0000B8320000}"/>
    <cellStyle name="Input 2 12" xfId="12985" xr:uid="{00000000-0005-0000-0000-0000B9320000}"/>
    <cellStyle name="Input 2 12 2" xfId="12986" xr:uid="{00000000-0005-0000-0000-0000BA320000}"/>
    <cellStyle name="Input 2 12_Base Partes Relacionadas" xfId="12987" xr:uid="{00000000-0005-0000-0000-0000BB320000}"/>
    <cellStyle name="Input 2 13" xfId="12988" xr:uid="{00000000-0005-0000-0000-0000BC320000}"/>
    <cellStyle name="Input 2 13 2" xfId="12989" xr:uid="{00000000-0005-0000-0000-0000BD320000}"/>
    <cellStyle name="Input 2 13_Base Partes Relacionadas" xfId="12990" xr:uid="{00000000-0005-0000-0000-0000BE320000}"/>
    <cellStyle name="Input 2 14" xfId="12991" xr:uid="{00000000-0005-0000-0000-0000BF320000}"/>
    <cellStyle name="Input 2 14 2" xfId="12992" xr:uid="{00000000-0005-0000-0000-0000C0320000}"/>
    <cellStyle name="Input 2 14_Base Partes Relacionadas" xfId="12993" xr:uid="{00000000-0005-0000-0000-0000C1320000}"/>
    <cellStyle name="Input 2 15" xfId="12994" xr:uid="{00000000-0005-0000-0000-0000C2320000}"/>
    <cellStyle name="Input 2 15 2" xfId="12995" xr:uid="{00000000-0005-0000-0000-0000C3320000}"/>
    <cellStyle name="Input 2 15_Base Partes Relacionadas" xfId="12996" xr:uid="{00000000-0005-0000-0000-0000C4320000}"/>
    <cellStyle name="Input 2 16" xfId="12997" xr:uid="{00000000-0005-0000-0000-0000C5320000}"/>
    <cellStyle name="Input 2 16 2" xfId="12998" xr:uid="{00000000-0005-0000-0000-0000C6320000}"/>
    <cellStyle name="Input 2 16_Base Partes Relacionadas" xfId="12999" xr:uid="{00000000-0005-0000-0000-0000C7320000}"/>
    <cellStyle name="Input 2 17" xfId="13000" xr:uid="{00000000-0005-0000-0000-0000C8320000}"/>
    <cellStyle name="Input 2 17 2" xfId="13001" xr:uid="{00000000-0005-0000-0000-0000C9320000}"/>
    <cellStyle name="Input 2 17_Base Partes Relacionadas" xfId="13002" xr:uid="{00000000-0005-0000-0000-0000CA320000}"/>
    <cellStyle name="Input 2 18" xfId="13003" xr:uid="{00000000-0005-0000-0000-0000CB320000}"/>
    <cellStyle name="Input 2 18 2" xfId="13004" xr:uid="{00000000-0005-0000-0000-0000CC320000}"/>
    <cellStyle name="Input 2 18_BP - Raízen Combustíveis" xfId="13005" xr:uid="{00000000-0005-0000-0000-0000CD320000}"/>
    <cellStyle name="Input 2 19" xfId="13006" xr:uid="{00000000-0005-0000-0000-0000CE320000}"/>
    <cellStyle name="Input 2 2" xfId="13007" xr:uid="{00000000-0005-0000-0000-0000CF320000}"/>
    <cellStyle name="Input 2 2 2" xfId="13008" xr:uid="{00000000-0005-0000-0000-0000D0320000}"/>
    <cellStyle name="Input 2 2 3" xfId="13009" xr:uid="{00000000-0005-0000-0000-0000D1320000}"/>
    <cellStyle name="Input 2 2_Base Partes Relacionadas" xfId="13010" xr:uid="{00000000-0005-0000-0000-0000D2320000}"/>
    <cellStyle name="Input 2 20" xfId="13011" xr:uid="{00000000-0005-0000-0000-0000D3320000}"/>
    <cellStyle name="Input 2 21" xfId="13012" xr:uid="{00000000-0005-0000-0000-0000D4320000}"/>
    <cellStyle name="Input 2 22" xfId="13013" xr:uid="{00000000-0005-0000-0000-0000D5320000}"/>
    <cellStyle name="Input 2 3" xfId="13014" xr:uid="{00000000-0005-0000-0000-0000D6320000}"/>
    <cellStyle name="Input 2 3 2" xfId="13015" xr:uid="{00000000-0005-0000-0000-0000D7320000}"/>
    <cellStyle name="Input 2 3_Base Partes Relacionadas" xfId="13016" xr:uid="{00000000-0005-0000-0000-0000D8320000}"/>
    <cellStyle name="Input 2 4" xfId="13017" xr:uid="{00000000-0005-0000-0000-0000D9320000}"/>
    <cellStyle name="Input 2 4 2" xfId="13018" xr:uid="{00000000-0005-0000-0000-0000DA320000}"/>
    <cellStyle name="Input 2 4_Base Partes Relacionadas" xfId="13019" xr:uid="{00000000-0005-0000-0000-0000DB320000}"/>
    <cellStyle name="Input 2 5" xfId="13020" xr:uid="{00000000-0005-0000-0000-0000DC320000}"/>
    <cellStyle name="Input 2 5 2" xfId="13021" xr:uid="{00000000-0005-0000-0000-0000DD320000}"/>
    <cellStyle name="Input 2 5_Base Partes Relacionadas" xfId="13022" xr:uid="{00000000-0005-0000-0000-0000DE320000}"/>
    <cellStyle name="Input 2 6" xfId="13023" xr:uid="{00000000-0005-0000-0000-0000DF320000}"/>
    <cellStyle name="Input 2 6 2" xfId="13024" xr:uid="{00000000-0005-0000-0000-0000E0320000}"/>
    <cellStyle name="Input 2 6_Base Partes Relacionadas" xfId="13025" xr:uid="{00000000-0005-0000-0000-0000E1320000}"/>
    <cellStyle name="Input 2 7" xfId="13026" xr:uid="{00000000-0005-0000-0000-0000E2320000}"/>
    <cellStyle name="Input 2 7 2" xfId="13027" xr:uid="{00000000-0005-0000-0000-0000E3320000}"/>
    <cellStyle name="Input 2 7_Base Partes Relacionadas" xfId="13028" xr:uid="{00000000-0005-0000-0000-0000E4320000}"/>
    <cellStyle name="Input 2 8" xfId="13029" xr:uid="{00000000-0005-0000-0000-0000E5320000}"/>
    <cellStyle name="Input 2 8 2" xfId="13030" xr:uid="{00000000-0005-0000-0000-0000E6320000}"/>
    <cellStyle name="Input 2 8_Base Partes Relacionadas" xfId="13031" xr:uid="{00000000-0005-0000-0000-0000E7320000}"/>
    <cellStyle name="Input 2 9" xfId="13032" xr:uid="{00000000-0005-0000-0000-0000E8320000}"/>
    <cellStyle name="Input 2 9 2" xfId="13033" xr:uid="{00000000-0005-0000-0000-0000E9320000}"/>
    <cellStyle name="Input 2 9_Base Partes Relacionadas" xfId="13034" xr:uid="{00000000-0005-0000-0000-0000EA320000}"/>
    <cellStyle name="Input 2_13-Endividamento" xfId="13035" xr:uid="{00000000-0005-0000-0000-0000EB320000}"/>
    <cellStyle name="Input 20" xfId="13036" xr:uid="{00000000-0005-0000-0000-0000EC320000}"/>
    <cellStyle name="Input 20 2" xfId="13037" xr:uid="{00000000-0005-0000-0000-0000ED320000}"/>
    <cellStyle name="Input 20_BP - Raízen Combustíveis" xfId="13038" xr:uid="{00000000-0005-0000-0000-0000EE320000}"/>
    <cellStyle name="Input 21" xfId="13039" xr:uid="{00000000-0005-0000-0000-0000EF320000}"/>
    <cellStyle name="Input 21 2" xfId="13040" xr:uid="{00000000-0005-0000-0000-0000F0320000}"/>
    <cellStyle name="Input 22" xfId="13041" xr:uid="{00000000-0005-0000-0000-0000F1320000}"/>
    <cellStyle name="Input 22 2" xfId="13042" xr:uid="{00000000-0005-0000-0000-0000F2320000}"/>
    <cellStyle name="Input 23" xfId="13043" xr:uid="{00000000-0005-0000-0000-0000F3320000}"/>
    <cellStyle name="Input 24" xfId="13044" xr:uid="{00000000-0005-0000-0000-0000F4320000}"/>
    <cellStyle name="Input 25" xfId="13045" xr:uid="{00000000-0005-0000-0000-0000F5320000}"/>
    <cellStyle name="Input 26" xfId="13046" xr:uid="{00000000-0005-0000-0000-0000F6320000}"/>
    <cellStyle name="Input 27" xfId="13047" xr:uid="{00000000-0005-0000-0000-0000F7320000}"/>
    <cellStyle name="Input 28" xfId="13048" xr:uid="{00000000-0005-0000-0000-0000F8320000}"/>
    <cellStyle name="Input 29" xfId="13049" xr:uid="{00000000-0005-0000-0000-0000F9320000}"/>
    <cellStyle name="Input 3" xfId="13050" xr:uid="{00000000-0005-0000-0000-0000FA320000}"/>
    <cellStyle name="Input 3 2" xfId="13051" xr:uid="{00000000-0005-0000-0000-0000FB320000}"/>
    <cellStyle name="Input 3 2 2" xfId="13052" xr:uid="{00000000-0005-0000-0000-0000FC320000}"/>
    <cellStyle name="Input 3 2 3" xfId="13053" xr:uid="{00000000-0005-0000-0000-0000FD320000}"/>
    <cellStyle name="Input 3 2_Base Partes Relacionadas" xfId="13054" xr:uid="{00000000-0005-0000-0000-0000FE320000}"/>
    <cellStyle name="Input 3 3" xfId="13055" xr:uid="{00000000-0005-0000-0000-0000FF320000}"/>
    <cellStyle name="Input 3 3 2" xfId="13056" xr:uid="{00000000-0005-0000-0000-000000330000}"/>
    <cellStyle name="Input 3 3_Base Partes Relacionadas" xfId="13057" xr:uid="{00000000-0005-0000-0000-000001330000}"/>
    <cellStyle name="Input 3 4" xfId="13058" xr:uid="{00000000-0005-0000-0000-000002330000}"/>
    <cellStyle name="Input 3 4 2" xfId="13059" xr:uid="{00000000-0005-0000-0000-000003330000}"/>
    <cellStyle name="Input 3 4_Base Partes Relacionadas" xfId="13060" xr:uid="{00000000-0005-0000-0000-000004330000}"/>
    <cellStyle name="Input 3 5" xfId="13061" xr:uid="{00000000-0005-0000-0000-000005330000}"/>
    <cellStyle name="Input 3 5 2" xfId="13062" xr:uid="{00000000-0005-0000-0000-000006330000}"/>
    <cellStyle name="Input 3 5_Base Partes Relacionadas" xfId="13063" xr:uid="{00000000-0005-0000-0000-000007330000}"/>
    <cellStyle name="Input 3 6" xfId="13064" xr:uid="{00000000-0005-0000-0000-000008330000}"/>
    <cellStyle name="Input 3 6 2" xfId="13065" xr:uid="{00000000-0005-0000-0000-000009330000}"/>
    <cellStyle name="Input 3 6_BP - Raízen Combustíveis" xfId="13066" xr:uid="{00000000-0005-0000-0000-00000A330000}"/>
    <cellStyle name="Input 3 7" xfId="13067" xr:uid="{00000000-0005-0000-0000-00000B330000}"/>
    <cellStyle name="Input 3 8" xfId="13068" xr:uid="{00000000-0005-0000-0000-00000C330000}"/>
    <cellStyle name="Input 3_13-Endividamento" xfId="13069" xr:uid="{00000000-0005-0000-0000-00000D330000}"/>
    <cellStyle name="Input 30" xfId="13070" xr:uid="{00000000-0005-0000-0000-00000E330000}"/>
    <cellStyle name="Input 31" xfId="13071" xr:uid="{00000000-0005-0000-0000-00000F330000}"/>
    <cellStyle name="Input 32" xfId="13072" xr:uid="{00000000-0005-0000-0000-000010330000}"/>
    <cellStyle name="Input 33" xfId="13073" xr:uid="{00000000-0005-0000-0000-000011330000}"/>
    <cellStyle name="Input 34" xfId="13074" xr:uid="{00000000-0005-0000-0000-000012330000}"/>
    <cellStyle name="Input 35" xfId="13075" xr:uid="{00000000-0005-0000-0000-000013330000}"/>
    <cellStyle name="Input 36" xfId="13076" xr:uid="{00000000-0005-0000-0000-000014330000}"/>
    <cellStyle name="Input 37" xfId="13077" xr:uid="{00000000-0005-0000-0000-000015330000}"/>
    <cellStyle name="Input 38" xfId="13078" xr:uid="{00000000-0005-0000-0000-000016330000}"/>
    <cellStyle name="Input 39" xfId="13079" xr:uid="{00000000-0005-0000-0000-000017330000}"/>
    <cellStyle name="Input 4" xfId="13080" xr:uid="{00000000-0005-0000-0000-000018330000}"/>
    <cellStyle name="Input 4 2" xfId="13081" xr:uid="{00000000-0005-0000-0000-000019330000}"/>
    <cellStyle name="Input 4 3" xfId="13082" xr:uid="{00000000-0005-0000-0000-00001A330000}"/>
    <cellStyle name="Input 4_BP - Raízen Combustíveis" xfId="13083" xr:uid="{00000000-0005-0000-0000-00001B330000}"/>
    <cellStyle name="Input 40" xfId="13084" xr:uid="{00000000-0005-0000-0000-00001C330000}"/>
    <cellStyle name="Input 41" xfId="13085" xr:uid="{00000000-0005-0000-0000-00001D330000}"/>
    <cellStyle name="Input 42" xfId="13086" xr:uid="{00000000-0005-0000-0000-00001E330000}"/>
    <cellStyle name="Input 43" xfId="13087" xr:uid="{00000000-0005-0000-0000-00001F330000}"/>
    <cellStyle name="Input 44" xfId="13088" xr:uid="{00000000-0005-0000-0000-000020330000}"/>
    <cellStyle name="Input 45" xfId="13089" xr:uid="{00000000-0005-0000-0000-000021330000}"/>
    <cellStyle name="Input 46" xfId="13090" xr:uid="{00000000-0005-0000-0000-000022330000}"/>
    <cellStyle name="Input 47" xfId="13091" xr:uid="{00000000-0005-0000-0000-000023330000}"/>
    <cellStyle name="Input 48" xfId="13092" xr:uid="{00000000-0005-0000-0000-000024330000}"/>
    <cellStyle name="Input 49" xfId="13093" xr:uid="{00000000-0005-0000-0000-000025330000}"/>
    <cellStyle name="Input 5" xfId="13094" xr:uid="{00000000-0005-0000-0000-000026330000}"/>
    <cellStyle name="Input 5 2" xfId="13095" xr:uid="{00000000-0005-0000-0000-000027330000}"/>
    <cellStyle name="Input 5 3" xfId="13096" xr:uid="{00000000-0005-0000-0000-000028330000}"/>
    <cellStyle name="Input 5_BP - Raízen Combustíveis" xfId="13097" xr:uid="{00000000-0005-0000-0000-000029330000}"/>
    <cellStyle name="Input 50" xfId="13098" xr:uid="{00000000-0005-0000-0000-00002A330000}"/>
    <cellStyle name="Input 51" xfId="13099" xr:uid="{00000000-0005-0000-0000-00002B330000}"/>
    <cellStyle name="Input 52" xfId="13100" xr:uid="{00000000-0005-0000-0000-00002C330000}"/>
    <cellStyle name="Input 53" xfId="13101" xr:uid="{00000000-0005-0000-0000-00002D330000}"/>
    <cellStyle name="Input 54" xfId="13102" xr:uid="{00000000-0005-0000-0000-00002E330000}"/>
    <cellStyle name="Input 55" xfId="13103" xr:uid="{00000000-0005-0000-0000-00002F330000}"/>
    <cellStyle name="Input 56" xfId="13104" xr:uid="{00000000-0005-0000-0000-000030330000}"/>
    <cellStyle name="Input 57" xfId="13105" xr:uid="{00000000-0005-0000-0000-000031330000}"/>
    <cellStyle name="Input 58" xfId="13106" xr:uid="{00000000-0005-0000-0000-000032330000}"/>
    <cellStyle name="Input 59" xfId="13107" xr:uid="{00000000-0005-0000-0000-000033330000}"/>
    <cellStyle name="Input 6" xfId="13108" xr:uid="{00000000-0005-0000-0000-000034330000}"/>
    <cellStyle name="Input 6 2" xfId="13109" xr:uid="{00000000-0005-0000-0000-000035330000}"/>
    <cellStyle name="Input 6 3" xfId="13110" xr:uid="{00000000-0005-0000-0000-000036330000}"/>
    <cellStyle name="Input 6_BP - Raízen Combustíveis" xfId="13111" xr:uid="{00000000-0005-0000-0000-000037330000}"/>
    <cellStyle name="Input 60" xfId="13112" xr:uid="{00000000-0005-0000-0000-000038330000}"/>
    <cellStyle name="Input 61" xfId="13113" xr:uid="{00000000-0005-0000-0000-000039330000}"/>
    <cellStyle name="Input 62" xfId="13114" xr:uid="{00000000-0005-0000-0000-00003A330000}"/>
    <cellStyle name="Input 63" xfId="13115" xr:uid="{00000000-0005-0000-0000-00003B330000}"/>
    <cellStyle name="Input 64" xfId="13116" xr:uid="{00000000-0005-0000-0000-00003C330000}"/>
    <cellStyle name="Input 65" xfId="13117" xr:uid="{00000000-0005-0000-0000-00003D330000}"/>
    <cellStyle name="Input 66" xfId="13118" xr:uid="{00000000-0005-0000-0000-00003E330000}"/>
    <cellStyle name="Input 67" xfId="13119" xr:uid="{00000000-0005-0000-0000-00003F330000}"/>
    <cellStyle name="Input 68" xfId="13120" xr:uid="{00000000-0005-0000-0000-000040330000}"/>
    <cellStyle name="Input 69" xfId="13121" xr:uid="{00000000-0005-0000-0000-000041330000}"/>
    <cellStyle name="Input 7" xfId="13122" xr:uid="{00000000-0005-0000-0000-000042330000}"/>
    <cellStyle name="Input 7 2" xfId="13123" xr:uid="{00000000-0005-0000-0000-000043330000}"/>
    <cellStyle name="Input 7 3" xfId="13124" xr:uid="{00000000-0005-0000-0000-000044330000}"/>
    <cellStyle name="Input 7_BP - Raízen Combustíveis" xfId="13125" xr:uid="{00000000-0005-0000-0000-000045330000}"/>
    <cellStyle name="Input 70" xfId="13126" xr:uid="{00000000-0005-0000-0000-000046330000}"/>
    <cellStyle name="Input 71" xfId="13127" xr:uid="{00000000-0005-0000-0000-000047330000}"/>
    <cellStyle name="Input 72" xfId="13128" xr:uid="{00000000-0005-0000-0000-000048330000}"/>
    <cellStyle name="Input 73" xfId="13129" xr:uid="{00000000-0005-0000-0000-000049330000}"/>
    <cellStyle name="Input 74" xfId="13130" xr:uid="{00000000-0005-0000-0000-00004A330000}"/>
    <cellStyle name="Input 75" xfId="13131" xr:uid="{00000000-0005-0000-0000-00004B330000}"/>
    <cellStyle name="Input 76" xfId="13132" xr:uid="{00000000-0005-0000-0000-00004C330000}"/>
    <cellStyle name="Input 77" xfId="13133" xr:uid="{00000000-0005-0000-0000-00004D330000}"/>
    <cellStyle name="Input 78" xfId="13134" xr:uid="{00000000-0005-0000-0000-00004E330000}"/>
    <cellStyle name="Input 79" xfId="13135" xr:uid="{00000000-0005-0000-0000-00004F330000}"/>
    <cellStyle name="Input 8" xfId="13136" xr:uid="{00000000-0005-0000-0000-000050330000}"/>
    <cellStyle name="Input 8 2" xfId="13137" xr:uid="{00000000-0005-0000-0000-000051330000}"/>
    <cellStyle name="Input 8 3" xfId="13138" xr:uid="{00000000-0005-0000-0000-000052330000}"/>
    <cellStyle name="Input 8_BP - Raízen Combustíveis" xfId="13139" xr:uid="{00000000-0005-0000-0000-000053330000}"/>
    <cellStyle name="Input 80" xfId="13140" xr:uid="{00000000-0005-0000-0000-000054330000}"/>
    <cellStyle name="Input 81" xfId="13141" xr:uid="{00000000-0005-0000-0000-000055330000}"/>
    <cellStyle name="Input 82" xfId="13142" xr:uid="{00000000-0005-0000-0000-000056330000}"/>
    <cellStyle name="Input 83" xfId="13143" xr:uid="{00000000-0005-0000-0000-000057330000}"/>
    <cellStyle name="Input 84" xfId="13144" xr:uid="{00000000-0005-0000-0000-000058330000}"/>
    <cellStyle name="Input 85" xfId="13145" xr:uid="{00000000-0005-0000-0000-000059330000}"/>
    <cellStyle name="Input 86" xfId="13146" xr:uid="{00000000-0005-0000-0000-00005A330000}"/>
    <cellStyle name="Input 87" xfId="13147" xr:uid="{00000000-0005-0000-0000-00005B330000}"/>
    <cellStyle name="Input 88" xfId="13148" xr:uid="{00000000-0005-0000-0000-00005C330000}"/>
    <cellStyle name="Input 89" xfId="13149" xr:uid="{00000000-0005-0000-0000-00005D330000}"/>
    <cellStyle name="Input 9" xfId="13150" xr:uid="{00000000-0005-0000-0000-00005E330000}"/>
    <cellStyle name="Input 9 2" xfId="13151" xr:uid="{00000000-0005-0000-0000-00005F330000}"/>
    <cellStyle name="Input 9 3" xfId="13152" xr:uid="{00000000-0005-0000-0000-000060330000}"/>
    <cellStyle name="Input 9_BP - Raízen Combustíveis" xfId="13153" xr:uid="{00000000-0005-0000-0000-000061330000}"/>
    <cellStyle name="Input 90" xfId="13154" xr:uid="{00000000-0005-0000-0000-000062330000}"/>
    <cellStyle name="Input 91" xfId="13155" xr:uid="{00000000-0005-0000-0000-000063330000}"/>
    <cellStyle name="Input 92" xfId="13156" xr:uid="{00000000-0005-0000-0000-000064330000}"/>
    <cellStyle name="Input 93" xfId="13157" xr:uid="{00000000-0005-0000-0000-000065330000}"/>
    <cellStyle name="Input Cells" xfId="13158" xr:uid="{00000000-0005-0000-0000-000066330000}"/>
    <cellStyle name="Input Cells 2" xfId="13159" xr:uid="{00000000-0005-0000-0000-000067330000}"/>
    <cellStyle name="Input Cells_BP - Raízen Combustíveis" xfId="13160" xr:uid="{00000000-0005-0000-0000-000068330000}"/>
    <cellStyle name="Input Number" xfId="13161" xr:uid="{00000000-0005-0000-0000-000069330000}"/>
    <cellStyle name="Input Text" xfId="13162" xr:uid="{00000000-0005-0000-0000-00006A330000}"/>
    <cellStyle name="InputBlueFont" xfId="13163" xr:uid="{00000000-0005-0000-0000-00006B330000}"/>
    <cellStyle name="InputBlueFont 2" xfId="13164" xr:uid="{00000000-0005-0000-0000-00006C330000}"/>
    <cellStyle name="InputBlueFont 2 2" xfId="13165" xr:uid="{00000000-0005-0000-0000-00006D330000}"/>
    <cellStyle name="InputBlueFont 2_BP - Raízen Combustíveis" xfId="13166" xr:uid="{00000000-0005-0000-0000-00006E330000}"/>
    <cellStyle name="InputBlueFont 3" xfId="13167" xr:uid="{00000000-0005-0000-0000-00006F330000}"/>
    <cellStyle name="InputBlueFont 4" xfId="13168" xr:uid="{00000000-0005-0000-0000-000070330000}"/>
    <cellStyle name="InputBlueFont_1.1 - Apuração IRPJ_CSLL - 2600 - 2012_MAI_V1" xfId="13169" xr:uid="{00000000-0005-0000-0000-000071330000}"/>
    <cellStyle name="Integer" xfId="13170" xr:uid="{00000000-0005-0000-0000-000072330000}"/>
    <cellStyle name="Integer 10" xfId="13171" xr:uid="{00000000-0005-0000-0000-000073330000}"/>
    <cellStyle name="Integer 11" xfId="13172" xr:uid="{00000000-0005-0000-0000-000074330000}"/>
    <cellStyle name="Integer 12" xfId="13173" xr:uid="{00000000-0005-0000-0000-000075330000}"/>
    <cellStyle name="Integer 13" xfId="13174" xr:uid="{00000000-0005-0000-0000-000076330000}"/>
    <cellStyle name="Integer 14" xfId="13175" xr:uid="{00000000-0005-0000-0000-000077330000}"/>
    <cellStyle name="Integer 15" xfId="13176" xr:uid="{00000000-0005-0000-0000-000078330000}"/>
    <cellStyle name="Integer 16" xfId="13177" xr:uid="{00000000-0005-0000-0000-000079330000}"/>
    <cellStyle name="Integer 17" xfId="13178" xr:uid="{00000000-0005-0000-0000-00007A330000}"/>
    <cellStyle name="Integer 18" xfId="13179" xr:uid="{00000000-0005-0000-0000-00007B330000}"/>
    <cellStyle name="Integer 19" xfId="13180" xr:uid="{00000000-0005-0000-0000-00007C330000}"/>
    <cellStyle name="Integer 2" xfId="13181" xr:uid="{00000000-0005-0000-0000-00007D330000}"/>
    <cellStyle name="Integer 2 2" xfId="13182" xr:uid="{00000000-0005-0000-0000-00007E330000}"/>
    <cellStyle name="Integer 2 2 2" xfId="13183" xr:uid="{00000000-0005-0000-0000-00007F330000}"/>
    <cellStyle name="Integer 2 2 2 2" xfId="13184" xr:uid="{00000000-0005-0000-0000-000080330000}"/>
    <cellStyle name="Integer 2 2 2 3" xfId="13185" xr:uid="{00000000-0005-0000-0000-000081330000}"/>
    <cellStyle name="Integer 2 2 2 4" xfId="13186" xr:uid="{00000000-0005-0000-0000-000082330000}"/>
    <cellStyle name="Integer 2 2 2_BP - Raízen Combustíveis" xfId="13187" xr:uid="{00000000-0005-0000-0000-000083330000}"/>
    <cellStyle name="Integer 2 2 3" xfId="13188" xr:uid="{00000000-0005-0000-0000-000084330000}"/>
    <cellStyle name="Integer 2 2 3 2" xfId="13189" xr:uid="{00000000-0005-0000-0000-000085330000}"/>
    <cellStyle name="Integer 2 2 3_BP - Raízen Combustíveis" xfId="13190" xr:uid="{00000000-0005-0000-0000-000086330000}"/>
    <cellStyle name="Integer 2 2 4" xfId="13191" xr:uid="{00000000-0005-0000-0000-000087330000}"/>
    <cellStyle name="Integer 2 2 5" xfId="13192" xr:uid="{00000000-0005-0000-0000-000088330000}"/>
    <cellStyle name="Integer 2 2_13-Endividamento" xfId="13193" xr:uid="{00000000-0005-0000-0000-000089330000}"/>
    <cellStyle name="Integer 2 3" xfId="13194" xr:uid="{00000000-0005-0000-0000-00008A330000}"/>
    <cellStyle name="Integer 2 3 2" xfId="13195" xr:uid="{00000000-0005-0000-0000-00008B330000}"/>
    <cellStyle name="Integer 2 3 2 2" xfId="13196" xr:uid="{00000000-0005-0000-0000-00008C330000}"/>
    <cellStyle name="Integer 2 3 2_BP - Raízen Combustíveis" xfId="13197" xr:uid="{00000000-0005-0000-0000-00008D330000}"/>
    <cellStyle name="Integer 2 3 3" xfId="13198" xr:uid="{00000000-0005-0000-0000-00008E330000}"/>
    <cellStyle name="Integer 2 3 4" xfId="13199" xr:uid="{00000000-0005-0000-0000-00008F330000}"/>
    <cellStyle name="Integer 2 3 5" xfId="13200" xr:uid="{00000000-0005-0000-0000-000090330000}"/>
    <cellStyle name="Integer 2 3_13-Endividamento" xfId="13201" xr:uid="{00000000-0005-0000-0000-000091330000}"/>
    <cellStyle name="Integer 2 4" xfId="13202" xr:uid="{00000000-0005-0000-0000-000092330000}"/>
    <cellStyle name="Integer 2 5" xfId="13203" xr:uid="{00000000-0005-0000-0000-000093330000}"/>
    <cellStyle name="Integer 2 6" xfId="13204" xr:uid="{00000000-0005-0000-0000-000094330000}"/>
    <cellStyle name="Integer 2 6 2" xfId="13205" xr:uid="{00000000-0005-0000-0000-000095330000}"/>
    <cellStyle name="Integer 2 6_BP - Raízen Combustíveis" xfId="13206" xr:uid="{00000000-0005-0000-0000-000096330000}"/>
    <cellStyle name="Integer 2 7" xfId="13207" xr:uid="{00000000-0005-0000-0000-000097330000}"/>
    <cellStyle name="Integer 2 8" xfId="13208" xr:uid="{00000000-0005-0000-0000-000098330000}"/>
    <cellStyle name="Integer 2_13-Endividamento" xfId="13209" xr:uid="{00000000-0005-0000-0000-000099330000}"/>
    <cellStyle name="Integer 20" xfId="13210" xr:uid="{00000000-0005-0000-0000-00009A330000}"/>
    <cellStyle name="Integer 21" xfId="13211" xr:uid="{00000000-0005-0000-0000-00009B330000}"/>
    <cellStyle name="Integer 22" xfId="13212" xr:uid="{00000000-0005-0000-0000-00009C330000}"/>
    <cellStyle name="Integer 23" xfId="13213" xr:uid="{00000000-0005-0000-0000-00009D330000}"/>
    <cellStyle name="Integer 24" xfId="13214" xr:uid="{00000000-0005-0000-0000-00009E330000}"/>
    <cellStyle name="Integer 25" xfId="13215" xr:uid="{00000000-0005-0000-0000-00009F330000}"/>
    <cellStyle name="Integer 26" xfId="13216" xr:uid="{00000000-0005-0000-0000-0000A0330000}"/>
    <cellStyle name="Integer 27" xfId="13217" xr:uid="{00000000-0005-0000-0000-0000A1330000}"/>
    <cellStyle name="Integer 28" xfId="13218" xr:uid="{00000000-0005-0000-0000-0000A2330000}"/>
    <cellStyle name="Integer 29" xfId="13219" xr:uid="{00000000-0005-0000-0000-0000A3330000}"/>
    <cellStyle name="Integer 3" xfId="13220" xr:uid="{00000000-0005-0000-0000-0000A4330000}"/>
    <cellStyle name="Integer 3 2" xfId="13221" xr:uid="{00000000-0005-0000-0000-0000A5330000}"/>
    <cellStyle name="Integer 3 2 2" xfId="13222" xr:uid="{00000000-0005-0000-0000-0000A6330000}"/>
    <cellStyle name="Integer 3 2 2 2" xfId="13223" xr:uid="{00000000-0005-0000-0000-0000A7330000}"/>
    <cellStyle name="Integer 3 2 2 3" xfId="13224" xr:uid="{00000000-0005-0000-0000-0000A8330000}"/>
    <cellStyle name="Integer 3 2 2 4" xfId="13225" xr:uid="{00000000-0005-0000-0000-0000A9330000}"/>
    <cellStyle name="Integer 3 2 2_BP - Raízen Combustíveis" xfId="13226" xr:uid="{00000000-0005-0000-0000-0000AA330000}"/>
    <cellStyle name="Integer 3 2 3" xfId="13227" xr:uid="{00000000-0005-0000-0000-0000AB330000}"/>
    <cellStyle name="Integer 3 2 3 2" xfId="13228" xr:uid="{00000000-0005-0000-0000-0000AC330000}"/>
    <cellStyle name="Integer 3 2 3_BP - Raízen Combustíveis" xfId="13229" xr:uid="{00000000-0005-0000-0000-0000AD330000}"/>
    <cellStyle name="Integer 3 2 4" xfId="13230" xr:uid="{00000000-0005-0000-0000-0000AE330000}"/>
    <cellStyle name="Integer 3 2 5" xfId="13231" xr:uid="{00000000-0005-0000-0000-0000AF330000}"/>
    <cellStyle name="Integer 3 2_13-Endividamento" xfId="13232" xr:uid="{00000000-0005-0000-0000-0000B0330000}"/>
    <cellStyle name="Integer 3 3" xfId="13233" xr:uid="{00000000-0005-0000-0000-0000B1330000}"/>
    <cellStyle name="Integer 3 3 2" xfId="13234" xr:uid="{00000000-0005-0000-0000-0000B2330000}"/>
    <cellStyle name="Integer 3 3 2 2" xfId="13235" xr:uid="{00000000-0005-0000-0000-0000B3330000}"/>
    <cellStyle name="Integer 3 3 2_BP - Raízen Combustíveis" xfId="13236" xr:uid="{00000000-0005-0000-0000-0000B4330000}"/>
    <cellStyle name="Integer 3 3 3" xfId="13237" xr:uid="{00000000-0005-0000-0000-0000B5330000}"/>
    <cellStyle name="Integer 3 3 4" xfId="13238" xr:uid="{00000000-0005-0000-0000-0000B6330000}"/>
    <cellStyle name="Integer 3 3 5" xfId="13239" xr:uid="{00000000-0005-0000-0000-0000B7330000}"/>
    <cellStyle name="Integer 3 3_13-Endividamento" xfId="13240" xr:uid="{00000000-0005-0000-0000-0000B8330000}"/>
    <cellStyle name="Integer 3 4" xfId="13241" xr:uid="{00000000-0005-0000-0000-0000B9330000}"/>
    <cellStyle name="Integer 3 5" xfId="13242" xr:uid="{00000000-0005-0000-0000-0000BA330000}"/>
    <cellStyle name="Integer 3 6" xfId="13243" xr:uid="{00000000-0005-0000-0000-0000BB330000}"/>
    <cellStyle name="Integer 3 6 2" xfId="13244" xr:uid="{00000000-0005-0000-0000-0000BC330000}"/>
    <cellStyle name="Integer 3 6_BP - Raízen Combustíveis" xfId="13245" xr:uid="{00000000-0005-0000-0000-0000BD330000}"/>
    <cellStyle name="Integer 3 7" xfId="13246" xr:uid="{00000000-0005-0000-0000-0000BE330000}"/>
    <cellStyle name="Integer 3 8" xfId="13247" xr:uid="{00000000-0005-0000-0000-0000BF330000}"/>
    <cellStyle name="Integer 3_13-Endividamento" xfId="13248" xr:uid="{00000000-0005-0000-0000-0000C0330000}"/>
    <cellStyle name="Integer 30" xfId="13249" xr:uid="{00000000-0005-0000-0000-0000C1330000}"/>
    <cellStyle name="Integer 31" xfId="13250" xr:uid="{00000000-0005-0000-0000-0000C2330000}"/>
    <cellStyle name="Integer 32" xfId="13251" xr:uid="{00000000-0005-0000-0000-0000C3330000}"/>
    <cellStyle name="Integer 33" xfId="13252" xr:uid="{00000000-0005-0000-0000-0000C4330000}"/>
    <cellStyle name="Integer 34" xfId="13253" xr:uid="{00000000-0005-0000-0000-0000C5330000}"/>
    <cellStyle name="Integer 35" xfId="13254" xr:uid="{00000000-0005-0000-0000-0000C6330000}"/>
    <cellStyle name="Integer 36" xfId="13255" xr:uid="{00000000-0005-0000-0000-0000C7330000}"/>
    <cellStyle name="Integer 37" xfId="13256" xr:uid="{00000000-0005-0000-0000-0000C8330000}"/>
    <cellStyle name="Integer 37 2" xfId="13257" xr:uid="{00000000-0005-0000-0000-0000C9330000}"/>
    <cellStyle name="Integer 37_BP - Raízen Combustíveis" xfId="13258" xr:uid="{00000000-0005-0000-0000-0000CA330000}"/>
    <cellStyle name="Integer 38" xfId="13259" xr:uid="{00000000-0005-0000-0000-0000CB330000}"/>
    <cellStyle name="Integer 39" xfId="13260" xr:uid="{00000000-0005-0000-0000-0000CC330000}"/>
    <cellStyle name="Integer 4" xfId="13261" xr:uid="{00000000-0005-0000-0000-0000CD330000}"/>
    <cellStyle name="Integer 4 2" xfId="13262" xr:uid="{00000000-0005-0000-0000-0000CE330000}"/>
    <cellStyle name="Integer 4 3" xfId="13263" xr:uid="{00000000-0005-0000-0000-0000CF330000}"/>
    <cellStyle name="Integer 4 4" xfId="13264" xr:uid="{00000000-0005-0000-0000-0000D0330000}"/>
    <cellStyle name="Integer 4 5" xfId="13265" xr:uid="{00000000-0005-0000-0000-0000D1330000}"/>
    <cellStyle name="Integer 4 5 2" xfId="13266" xr:uid="{00000000-0005-0000-0000-0000D2330000}"/>
    <cellStyle name="Integer 4 5_BP - Raízen Combustíveis" xfId="13267" xr:uid="{00000000-0005-0000-0000-0000D3330000}"/>
    <cellStyle name="Integer 4 6" xfId="13268" xr:uid="{00000000-0005-0000-0000-0000D4330000}"/>
    <cellStyle name="Integer 4 7" xfId="13269" xr:uid="{00000000-0005-0000-0000-0000D5330000}"/>
    <cellStyle name="Integer 4 8" xfId="13270" xr:uid="{00000000-0005-0000-0000-0000D6330000}"/>
    <cellStyle name="Integer 4_13-Endividamento" xfId="13271" xr:uid="{00000000-0005-0000-0000-0000D7330000}"/>
    <cellStyle name="Integer 5" xfId="13272" xr:uid="{00000000-0005-0000-0000-0000D8330000}"/>
    <cellStyle name="Integer 5 2" xfId="13273" xr:uid="{00000000-0005-0000-0000-0000D9330000}"/>
    <cellStyle name="Integer 5_15-FINANCEIRAS" xfId="13274" xr:uid="{00000000-0005-0000-0000-0000DA330000}"/>
    <cellStyle name="Integer 6" xfId="13275" xr:uid="{00000000-0005-0000-0000-0000DB330000}"/>
    <cellStyle name="Integer 6 2" xfId="13276" xr:uid="{00000000-0005-0000-0000-0000DC330000}"/>
    <cellStyle name="Integer 6_15-FINANCEIRAS" xfId="13277" xr:uid="{00000000-0005-0000-0000-0000DD330000}"/>
    <cellStyle name="Integer 7" xfId="13278" xr:uid="{00000000-0005-0000-0000-0000DE330000}"/>
    <cellStyle name="Integer 8" xfId="13279" xr:uid="{00000000-0005-0000-0000-0000DF330000}"/>
    <cellStyle name="Integer 9" xfId="13280" xr:uid="{00000000-0005-0000-0000-0000E0330000}"/>
    <cellStyle name="Integer_13-Endividamento" xfId="13281" xr:uid="{00000000-0005-0000-0000-0000E1330000}"/>
    <cellStyle name="Item" xfId="13282" xr:uid="{00000000-0005-0000-0000-0000E2330000}"/>
    <cellStyle name="l]_x000d__x000a_Path=h:_x000d__x000a_Name=Diana Chang_x000d__x000a_DDEApps=nsf,nsg,nsh,ntf,ns2,ors,org_x000d__x000a_SmartIcons=Read Message_x000d__x000a__x000d__x000a__x000d__x000a_[cc:Edit" xfId="13283" xr:uid="{00000000-0005-0000-0000-0000E3330000}"/>
    <cellStyle name="l]_x000d__x000a_Path=h:_x000d__x000a_Name=Diana Chang_x000d__x000a_DDEApps=nsf,nsg,nsh,ntf,ns2,ors,org_x000d__x000a_SmartIcons=Read Message_x000d__x000a__x000d__x000a__x000d__x000a_[cc:Edit 2" xfId="13284" xr:uid="{00000000-0005-0000-0000-0000E4330000}"/>
    <cellStyle name="l]_x000d__x000a_Path=h:_x000d__x000a_Name=Diana Chang_x000d__x000a_DDEApps=nsf,nsg,nsh,ntf,ns2,ors,org_x000d__x000a_SmartIcons=Read Message_x000d__x000a__x000d__x000a__x000d__x000a_[cc:Edit 2 2" xfId="13285" xr:uid="{00000000-0005-0000-0000-0000E5330000}"/>
    <cellStyle name="l]_x000d__x000a_Path=h:_x000d__x000a_Name=Diana Chang_x000d__x000a_DDEApps=nsf,nsg,nsh,ntf,ns2,ors,org_x000d__x000a_SmartIcons=Read Message_x000d__x000a__x000d__x000a__x000d__x000a_[cc:Edit 2_BP - Raízen Combustíveis" xfId="13286" xr:uid="{00000000-0005-0000-0000-0000E6330000}"/>
    <cellStyle name="l]_x000d__x000a_Path=h:_x000d__x000a_Name=Diana Chang_x000d__x000a_DDEApps=nsf,nsg,nsh,ntf,ns2,ors,org_x000d__x000a_SmartIcons=Read Message_x000d__x000a__x000d__x000a__x000d__x000a_[cc:Edit 3" xfId="13287" xr:uid="{00000000-0005-0000-0000-0000E7330000}"/>
    <cellStyle name="l]_x000d__x000a_Path=h:_x000d__x000a_Name=Diana Chang_x000d__x000a_DDEApps=nsf,nsg,nsh,ntf,ns2,ors,org_x000d__x000a_SmartIcons=Read Message_x000d__x000a__x000d__x000a__x000d__x000a_[cc:Edit 3 2" xfId="13288" xr:uid="{00000000-0005-0000-0000-0000E8330000}"/>
    <cellStyle name="l]_x000d__x000a_Path=h:_x000d__x000a_Name=Diana Chang_x000d__x000a_DDEApps=nsf,nsg,nsh,ntf,ns2,ors,org_x000d__x000a_SmartIcons=Read Message_x000d__x000a__x000d__x000a__x000d__x000a_[cc:Edit 3_BP - Raízen Combustíveis" xfId="13289" xr:uid="{00000000-0005-0000-0000-0000E9330000}"/>
    <cellStyle name="l]_x000d__x000a_Path=h:_x000d__x000a_Name=Diana Chang_x000d__x000a_DDEApps=nsf,nsg,nsh,ntf,ns2,ors,org_x000d__x000a_SmartIcons=Read Message_x000d__x000a__x000d__x000a__x000d__x000a_[cc:Edit 4" xfId="13290" xr:uid="{00000000-0005-0000-0000-0000EA330000}"/>
    <cellStyle name="l]_x000d__x000a_Path=h:_x000d__x000a_Name=Diana Chang_x000d__x000a_DDEApps=nsf,nsg,nsh,ntf,ns2,ors,org_x000d__x000a_SmartIcons=Read Message_x000d__x000a__x000d__x000a__x000d__x000a_[cc:Edit 5" xfId="13291" xr:uid="{00000000-0005-0000-0000-0000EB330000}"/>
    <cellStyle name="l]_x000d__x000a_Path=h:_x000d__x000a_Name=Diana Chang_x000d__x000a_DDEApps=nsf,nsg,nsh,ntf,ns2,ors,org_x000d__x000a_SmartIcons=Read Message_x000d__x000a__x000d__x000a__x000d__x000a_[cc:Edit_13-Endividamento" xfId="13292" xr:uid="{00000000-0005-0000-0000-0000EC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3" xr:uid="{00000000-0005-0000-0000-0000ED330000}"/>
    <cellStyle name="Level1" xfId="13294" xr:uid="{00000000-0005-0000-0000-0000EE330000}"/>
    <cellStyle name="Level2" xfId="13295" xr:uid="{00000000-0005-0000-0000-0000EF330000}"/>
    <cellStyle name="Level3" xfId="13296" xr:uid="{00000000-0005-0000-0000-0000F0330000}"/>
    <cellStyle name="Level4" xfId="13297" xr:uid="{00000000-0005-0000-0000-0000F1330000}"/>
    <cellStyle name="Limpo" xfId="13298" xr:uid="{00000000-0005-0000-0000-0000F2330000}"/>
    <cellStyle name="Linha" xfId="13299" xr:uid="{00000000-0005-0000-0000-0000F3330000}"/>
    <cellStyle name="Link" xfId="13300" xr:uid="{00000000-0005-0000-0000-0000F4330000}"/>
    <cellStyle name="Link Currency (0)" xfId="13301" xr:uid="{00000000-0005-0000-0000-0000F5330000}"/>
    <cellStyle name="Link_Dep_Judiciais-Contingências" xfId="13302" xr:uid="{00000000-0005-0000-0000-0000F6330000}"/>
    <cellStyle name="Linked Cell 10" xfId="13303" xr:uid="{00000000-0005-0000-0000-0000F7330000}"/>
    <cellStyle name="Linked Cell 2" xfId="13304" xr:uid="{00000000-0005-0000-0000-0000F8330000}"/>
    <cellStyle name="Linked Cell 2 2" xfId="13305" xr:uid="{00000000-0005-0000-0000-0000F9330000}"/>
    <cellStyle name="Linked Cell 2 2 2" xfId="13306" xr:uid="{00000000-0005-0000-0000-0000FA330000}"/>
    <cellStyle name="Linked Cell 2 2 3" xfId="13307" xr:uid="{00000000-0005-0000-0000-0000FB330000}"/>
    <cellStyle name="Linked Cell 2 2_Base Partes Relacionadas" xfId="13308" xr:uid="{00000000-0005-0000-0000-0000FC330000}"/>
    <cellStyle name="Linked Cell 2 3" xfId="13309" xr:uid="{00000000-0005-0000-0000-0000FD330000}"/>
    <cellStyle name="Linked Cell 2 3 2" xfId="13310" xr:uid="{00000000-0005-0000-0000-0000FE330000}"/>
    <cellStyle name="Linked Cell 2 3_Base Partes Relacionadas" xfId="13311" xr:uid="{00000000-0005-0000-0000-0000FF330000}"/>
    <cellStyle name="Linked Cell 2 4" xfId="13312" xr:uid="{00000000-0005-0000-0000-000000340000}"/>
    <cellStyle name="Linked Cell 2 4 2" xfId="13313" xr:uid="{00000000-0005-0000-0000-000001340000}"/>
    <cellStyle name="Linked Cell 2 4_Base Partes Relacionadas" xfId="13314" xr:uid="{00000000-0005-0000-0000-000002340000}"/>
    <cellStyle name="Linked Cell 2 5" xfId="13315" xr:uid="{00000000-0005-0000-0000-000003340000}"/>
    <cellStyle name="Linked Cell 2 5 2" xfId="13316" xr:uid="{00000000-0005-0000-0000-000004340000}"/>
    <cellStyle name="Linked Cell 2 5_Base Partes Relacionadas" xfId="13317" xr:uid="{00000000-0005-0000-0000-000005340000}"/>
    <cellStyle name="Linked Cell 2 6" xfId="13318" xr:uid="{00000000-0005-0000-0000-000006340000}"/>
    <cellStyle name="Linked Cell 2 6 2" xfId="13319" xr:uid="{00000000-0005-0000-0000-000007340000}"/>
    <cellStyle name="Linked Cell 2 6_Base Partes Relacionadas" xfId="13320" xr:uid="{00000000-0005-0000-0000-000008340000}"/>
    <cellStyle name="Linked Cell 2 7" xfId="13321" xr:uid="{00000000-0005-0000-0000-000009340000}"/>
    <cellStyle name="Linked Cell 2 8" xfId="13322" xr:uid="{00000000-0005-0000-0000-00000A340000}"/>
    <cellStyle name="Linked Cell 2 9" xfId="13323" xr:uid="{00000000-0005-0000-0000-00000B340000}"/>
    <cellStyle name="Linked Cell 2_13-Endividamento" xfId="13324" xr:uid="{00000000-0005-0000-0000-00000C340000}"/>
    <cellStyle name="Linked Cell 3" xfId="13325" xr:uid="{00000000-0005-0000-0000-00000D340000}"/>
    <cellStyle name="Linked Cell 3 2" xfId="13326" xr:uid="{00000000-0005-0000-0000-00000E340000}"/>
    <cellStyle name="Linked Cell 3 2 2" xfId="13327" xr:uid="{00000000-0005-0000-0000-00000F340000}"/>
    <cellStyle name="Linked Cell 3 2_Base Partes Relacionadas" xfId="13328" xr:uid="{00000000-0005-0000-0000-000010340000}"/>
    <cellStyle name="Linked Cell 3 3" xfId="13329" xr:uid="{00000000-0005-0000-0000-000011340000}"/>
    <cellStyle name="Linked Cell 3 3 2" xfId="13330" xr:uid="{00000000-0005-0000-0000-000012340000}"/>
    <cellStyle name="Linked Cell 3 3_Base Partes Relacionadas" xfId="13331" xr:uid="{00000000-0005-0000-0000-000013340000}"/>
    <cellStyle name="Linked Cell 3 4" xfId="13332" xr:uid="{00000000-0005-0000-0000-000014340000}"/>
    <cellStyle name="Linked Cell 3 4 2" xfId="13333" xr:uid="{00000000-0005-0000-0000-000015340000}"/>
    <cellStyle name="Linked Cell 3 4_Base Partes Relacionadas" xfId="13334" xr:uid="{00000000-0005-0000-0000-000016340000}"/>
    <cellStyle name="Linked Cell 3 5" xfId="13335" xr:uid="{00000000-0005-0000-0000-000017340000}"/>
    <cellStyle name="Linked Cell 3 5 2" xfId="13336" xr:uid="{00000000-0005-0000-0000-000018340000}"/>
    <cellStyle name="Linked Cell 3 5_Base Partes Relacionadas" xfId="13337" xr:uid="{00000000-0005-0000-0000-000019340000}"/>
    <cellStyle name="Linked Cell 3 6" xfId="13338" xr:uid="{00000000-0005-0000-0000-00001A340000}"/>
    <cellStyle name="Linked Cell 3 7" xfId="13339" xr:uid="{00000000-0005-0000-0000-00001B340000}"/>
    <cellStyle name="Linked Cell 3_15-FINANCEIRAS" xfId="13340" xr:uid="{00000000-0005-0000-0000-00001C340000}"/>
    <cellStyle name="Linked Cell 4" xfId="13341" xr:uid="{00000000-0005-0000-0000-00001D340000}"/>
    <cellStyle name="Linked Cell 4 2" xfId="13342" xr:uid="{00000000-0005-0000-0000-00001E340000}"/>
    <cellStyle name="Linked Cell 4_BP - Raízen Combustíveis" xfId="13343" xr:uid="{00000000-0005-0000-0000-00001F340000}"/>
    <cellStyle name="Linked Cell 5" xfId="13344" xr:uid="{00000000-0005-0000-0000-000020340000}"/>
    <cellStyle name="Linked Cell 5 2" xfId="13345" xr:uid="{00000000-0005-0000-0000-000021340000}"/>
    <cellStyle name="Linked Cell 5_Base Partes Relacionadas" xfId="13346" xr:uid="{00000000-0005-0000-0000-000022340000}"/>
    <cellStyle name="Linked Cell 6" xfId="13347" xr:uid="{00000000-0005-0000-0000-000023340000}"/>
    <cellStyle name="Linked Cell 6 2" xfId="13348" xr:uid="{00000000-0005-0000-0000-000024340000}"/>
    <cellStyle name="Linked Cell 6_BP - Raízen Combustíveis" xfId="13349" xr:uid="{00000000-0005-0000-0000-000025340000}"/>
    <cellStyle name="Linked Cell 7" xfId="13350" xr:uid="{00000000-0005-0000-0000-000026340000}"/>
    <cellStyle name="Linked Cell 7 2" xfId="13351" xr:uid="{00000000-0005-0000-0000-000027340000}"/>
    <cellStyle name="Linked Cell 7_BP - Raízen Combustíveis" xfId="13352" xr:uid="{00000000-0005-0000-0000-000028340000}"/>
    <cellStyle name="Linked Cell 8" xfId="13353" xr:uid="{00000000-0005-0000-0000-000029340000}"/>
    <cellStyle name="Linked Cell 9" xfId="13354" xr:uid="{00000000-0005-0000-0000-00002A340000}"/>
    <cellStyle name="Linked Cells" xfId="13355" xr:uid="{00000000-0005-0000-0000-00002B340000}"/>
    <cellStyle name="Linked Cells 2" xfId="13356" xr:uid="{00000000-0005-0000-0000-00002C340000}"/>
    <cellStyle name="Linked Cells_BP - Raízen Combustíveis" xfId="13357" xr:uid="{00000000-0005-0000-0000-00002D340000}"/>
    <cellStyle name="MacroCode" xfId="13358" xr:uid="{00000000-0005-0000-0000-00002E340000}"/>
    <cellStyle name="MacroCode 2" xfId="13359" xr:uid="{00000000-0005-0000-0000-00002F340000}"/>
    <cellStyle name="MacroCode 3" xfId="13360" xr:uid="{00000000-0005-0000-0000-000030340000}"/>
    <cellStyle name="MacroCode_BP - Raízen Combustíveis" xfId="13361" xr:uid="{00000000-0005-0000-0000-000031340000}"/>
    <cellStyle name="MainHead" xfId="13362" xr:uid="{00000000-0005-0000-0000-000032340000}"/>
    <cellStyle name="MainHead 2" xfId="13363" xr:uid="{00000000-0005-0000-0000-000033340000}"/>
    <cellStyle name="MainHead 2 2" xfId="13364" xr:uid="{00000000-0005-0000-0000-000034340000}"/>
    <cellStyle name="MainHead 2_BP - Raízen Combustíveis" xfId="13365" xr:uid="{00000000-0005-0000-0000-000035340000}"/>
    <cellStyle name="MainHead 3" xfId="13366" xr:uid="{00000000-0005-0000-0000-000036340000}"/>
    <cellStyle name="MainHead 3 2" xfId="13367" xr:uid="{00000000-0005-0000-0000-000037340000}"/>
    <cellStyle name="MainHead 4" xfId="13368" xr:uid="{00000000-0005-0000-0000-000038340000}"/>
    <cellStyle name="MainHead_15-FINANCEIRAS" xfId="13369" xr:uid="{00000000-0005-0000-0000-000039340000}"/>
    <cellStyle name="MatrizDados" xfId="13370" xr:uid="{00000000-0005-0000-0000-00003A340000}"/>
    <cellStyle name="měny_Business Plan MCE" xfId="13371" xr:uid="{00000000-0005-0000-0000-00003B340000}"/>
    <cellStyle name="Meses" xfId="13372" xr:uid="{00000000-0005-0000-0000-00003C340000}"/>
    <cellStyle name="meu" xfId="13373" xr:uid="{00000000-0005-0000-0000-00003D340000}"/>
    <cellStyle name="meu 2" xfId="13374" xr:uid="{00000000-0005-0000-0000-00003E340000}"/>
    <cellStyle name="meu 2 2" xfId="13375" xr:uid="{00000000-0005-0000-0000-00003F340000}"/>
    <cellStyle name="meu 2_BP - Raízen Combustíveis" xfId="13376" xr:uid="{00000000-0005-0000-0000-000040340000}"/>
    <cellStyle name="meu 3" xfId="13377" xr:uid="{00000000-0005-0000-0000-000041340000}"/>
    <cellStyle name="meu 3 2" xfId="13378" xr:uid="{00000000-0005-0000-0000-000042340000}"/>
    <cellStyle name="meu 4" xfId="13379" xr:uid="{00000000-0005-0000-0000-000043340000}"/>
    <cellStyle name="meu 5" xfId="13380" xr:uid="{00000000-0005-0000-0000-000044340000}"/>
    <cellStyle name="meu_15-FINANCEIRAS" xfId="13381" xr:uid="{00000000-0005-0000-0000-000045340000}"/>
    <cellStyle name="Micr" xfId="13382" xr:uid="{00000000-0005-0000-0000-000046340000}"/>
    <cellStyle name="Micros" xfId="13383" xr:uid="{00000000-0005-0000-0000-000047340000}"/>
    <cellStyle name="Microsoft " xfId="13384" xr:uid="{00000000-0005-0000-0000-000048340000}"/>
    <cellStyle name="Microsoft  2" xfId="13385" xr:uid="{00000000-0005-0000-0000-000049340000}"/>
    <cellStyle name="Microsoft  2 2" xfId="13386" xr:uid="{00000000-0005-0000-0000-00004A340000}"/>
    <cellStyle name="Microsoft  2 3" xfId="13387" xr:uid="{00000000-0005-0000-0000-00004B340000}"/>
    <cellStyle name="Microsoft  2_BP - Raízen Combustíveis" xfId="13388" xr:uid="{00000000-0005-0000-0000-00004C340000}"/>
    <cellStyle name="Microsoft  3" xfId="13389" xr:uid="{00000000-0005-0000-0000-00004D340000}"/>
    <cellStyle name="Microsoft  4" xfId="13390" xr:uid="{00000000-0005-0000-0000-00004E340000}"/>
    <cellStyle name="Microsoft _15-FINANCEIRAS" xfId="13391" xr:uid="{00000000-0005-0000-0000-00004F340000}"/>
    <cellStyle name="Microsoft E" xfId="13392" xr:uid="{00000000-0005-0000-0000-000050340000}"/>
    <cellStyle name="Microsoft E 2" xfId="13393" xr:uid="{00000000-0005-0000-0000-000051340000}"/>
    <cellStyle name="Microsoft E 2 2" xfId="13394" xr:uid="{00000000-0005-0000-0000-000052340000}"/>
    <cellStyle name="Microsoft E 2 3" xfId="13395" xr:uid="{00000000-0005-0000-0000-000053340000}"/>
    <cellStyle name="Microsoft E 2_BP - Raízen Combustíveis" xfId="13396" xr:uid="{00000000-0005-0000-0000-000054340000}"/>
    <cellStyle name="Microsoft E 3" xfId="13397" xr:uid="{00000000-0005-0000-0000-000055340000}"/>
    <cellStyle name="Microsoft E 3 2" xfId="13398" xr:uid="{00000000-0005-0000-0000-000056340000}"/>
    <cellStyle name="Microsoft E 3 3" xfId="13399" xr:uid="{00000000-0005-0000-0000-000057340000}"/>
    <cellStyle name="Microsoft E 3 4" xfId="13400" xr:uid="{00000000-0005-0000-0000-000058340000}"/>
    <cellStyle name="Microsoft E 3_BP - Raízen Combustíveis" xfId="13401" xr:uid="{00000000-0005-0000-0000-000059340000}"/>
    <cellStyle name="Microsoft E 4" xfId="13402" xr:uid="{00000000-0005-0000-0000-00005A340000}"/>
    <cellStyle name="Microsoft E 4 2" xfId="13403" xr:uid="{00000000-0005-0000-0000-00005B340000}"/>
    <cellStyle name="Microsoft E 5" xfId="13404" xr:uid="{00000000-0005-0000-0000-00005C340000}"/>
    <cellStyle name="Microsoft E_13-Endividamento" xfId="13405" xr:uid="{00000000-0005-0000-0000-00005D340000}"/>
    <cellStyle name="Microsoft Exc" xfId="13406" xr:uid="{00000000-0005-0000-0000-00005E340000}"/>
    <cellStyle name="Microsoft Exc 2" xfId="13407" xr:uid="{00000000-0005-0000-0000-00005F340000}"/>
    <cellStyle name="Microsoft Exc 2 2" xfId="13408" xr:uid="{00000000-0005-0000-0000-000060340000}"/>
    <cellStyle name="Microsoft Exc 2 3" xfId="13409" xr:uid="{00000000-0005-0000-0000-000061340000}"/>
    <cellStyle name="Microsoft Exc 2_BP - Raízen Combustíveis" xfId="13410" xr:uid="{00000000-0005-0000-0000-000062340000}"/>
    <cellStyle name="Microsoft Exc 3" xfId="13411" xr:uid="{00000000-0005-0000-0000-000063340000}"/>
    <cellStyle name="Microsoft Exc 3 2" xfId="13412" xr:uid="{00000000-0005-0000-0000-000064340000}"/>
    <cellStyle name="Microsoft Exc 3 3" xfId="13413" xr:uid="{00000000-0005-0000-0000-000065340000}"/>
    <cellStyle name="Microsoft Exc 3 4" xfId="13414" xr:uid="{00000000-0005-0000-0000-000066340000}"/>
    <cellStyle name="Microsoft Exc 3_BP - Raízen Combustíveis" xfId="13415" xr:uid="{00000000-0005-0000-0000-000067340000}"/>
    <cellStyle name="Microsoft Exc 4" xfId="13416" xr:uid="{00000000-0005-0000-0000-000068340000}"/>
    <cellStyle name="Microsoft Exc 4 2" xfId="13417" xr:uid="{00000000-0005-0000-0000-000069340000}"/>
    <cellStyle name="Microsoft Exc 5" xfId="13418" xr:uid="{00000000-0005-0000-0000-00006A340000}"/>
    <cellStyle name="Microsoft Exc_13-Endividamento" xfId="13419" xr:uid="{00000000-0005-0000-0000-00006B340000}"/>
    <cellStyle name="Microsoft Excel found an e" xfId="13420" xr:uid="{00000000-0005-0000-0000-00006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1" xr:uid="{00000000-0005-0000-0000-00006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2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3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4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5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6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7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8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29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0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1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2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3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4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5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6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7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8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39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0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1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2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3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4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5" xr:uid="{00000000-0005-0000-0000-000085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6" xr:uid="{00000000-0005-0000-0000-000086340000}"/>
    <cellStyle name="Migliaia (0)_1999" xfId="13447" xr:uid="{00000000-0005-0000-0000-000087340000}"/>
    <cellStyle name="Migliaia [0]_Gestionale GVSB - MAGGIO" xfId="13448" xr:uid="{00000000-0005-0000-0000-000088340000}"/>
    <cellStyle name="Migliaia_Gestionale GVSB - MAGGIO" xfId="13449" xr:uid="{00000000-0005-0000-0000-000089340000}"/>
    <cellStyle name="Mike" xfId="13450" xr:uid="{00000000-0005-0000-0000-00008A340000}"/>
    <cellStyle name="Mike 2" xfId="13451" xr:uid="{00000000-0005-0000-0000-00008B340000}"/>
    <cellStyle name="Mike 3" xfId="13452" xr:uid="{00000000-0005-0000-0000-00008C340000}"/>
    <cellStyle name="Mike_15-FINANCEIRAS" xfId="13453" xr:uid="{00000000-0005-0000-0000-00008D340000}"/>
    <cellStyle name="Millares [0]_10 AVERIAS MASIVAS + ANT" xfId="13454" xr:uid="{00000000-0005-0000-0000-00008E340000}"/>
    <cellStyle name="Millares_10 AVERIAS MASIVAS + ANT" xfId="13455" xr:uid="{00000000-0005-0000-0000-00008F340000}"/>
    <cellStyle name="Milliers [0]_!!!GO" xfId="13456" xr:uid="{00000000-0005-0000-0000-000090340000}"/>
    <cellStyle name="Milliers_!!!GO" xfId="13457" xr:uid="{00000000-0005-0000-0000-000091340000}"/>
    <cellStyle name="MLComma0" xfId="13458" xr:uid="{00000000-0005-0000-0000-000092340000}"/>
    <cellStyle name="MLComma0 2" xfId="13459" xr:uid="{00000000-0005-0000-0000-000093340000}"/>
    <cellStyle name="MLComma0 2 2" xfId="13460" xr:uid="{00000000-0005-0000-0000-000094340000}"/>
    <cellStyle name="MLComma0 2 3" xfId="13461" xr:uid="{00000000-0005-0000-0000-000095340000}"/>
    <cellStyle name="MLComma0 2_15-FINANCEIRAS" xfId="13462" xr:uid="{00000000-0005-0000-0000-000096340000}"/>
    <cellStyle name="MLComma0 3" xfId="13463" xr:uid="{00000000-0005-0000-0000-000097340000}"/>
    <cellStyle name="MLComma0 3 2" xfId="13464" xr:uid="{00000000-0005-0000-0000-000098340000}"/>
    <cellStyle name="MLComma0 3 3" xfId="13465" xr:uid="{00000000-0005-0000-0000-000099340000}"/>
    <cellStyle name="MLComma0 3_15-FINANCEIRAS" xfId="13466" xr:uid="{00000000-0005-0000-0000-00009A340000}"/>
    <cellStyle name="MLComma0 4" xfId="13467" xr:uid="{00000000-0005-0000-0000-00009B340000}"/>
    <cellStyle name="MLComma0 5" xfId="13468" xr:uid="{00000000-0005-0000-0000-00009C340000}"/>
    <cellStyle name="MLComma0_15-FINANCEIRAS" xfId="13469" xr:uid="{00000000-0005-0000-0000-00009D340000}"/>
    <cellStyle name="MLDollar0" xfId="13470" xr:uid="{00000000-0005-0000-0000-00009E340000}"/>
    <cellStyle name="MLDollar0 2" xfId="13471" xr:uid="{00000000-0005-0000-0000-00009F340000}"/>
    <cellStyle name="MLDollar0 2 2" xfId="13472" xr:uid="{00000000-0005-0000-0000-0000A0340000}"/>
    <cellStyle name="MLDollar0 2 3" xfId="13473" xr:uid="{00000000-0005-0000-0000-0000A1340000}"/>
    <cellStyle name="MLDollar0 2_15-FINANCEIRAS" xfId="13474" xr:uid="{00000000-0005-0000-0000-0000A2340000}"/>
    <cellStyle name="MLDollar0 3" xfId="13475" xr:uid="{00000000-0005-0000-0000-0000A3340000}"/>
    <cellStyle name="MLDollar0 3 2" xfId="13476" xr:uid="{00000000-0005-0000-0000-0000A4340000}"/>
    <cellStyle name="MLDollar0 3 3" xfId="13477" xr:uid="{00000000-0005-0000-0000-0000A5340000}"/>
    <cellStyle name="MLDollar0 3_15-FINANCEIRAS" xfId="13478" xr:uid="{00000000-0005-0000-0000-0000A6340000}"/>
    <cellStyle name="MLDollar0 4" xfId="13479" xr:uid="{00000000-0005-0000-0000-0000A7340000}"/>
    <cellStyle name="MLDollar0 5" xfId="13480" xr:uid="{00000000-0005-0000-0000-0000A8340000}"/>
    <cellStyle name="MLDollar0_15-FINANCEIRAS" xfId="13481" xr:uid="{00000000-0005-0000-0000-0000A9340000}"/>
    <cellStyle name="MLEuro0" xfId="13482" xr:uid="{00000000-0005-0000-0000-0000AA340000}"/>
    <cellStyle name="MLEuro0 2" xfId="13483" xr:uid="{00000000-0005-0000-0000-0000AB340000}"/>
    <cellStyle name="MLEuro0 2 2" xfId="13484" xr:uid="{00000000-0005-0000-0000-0000AC340000}"/>
    <cellStyle name="MLEuro0 2 3" xfId="13485" xr:uid="{00000000-0005-0000-0000-0000AD340000}"/>
    <cellStyle name="MLEuro0 2_15-FINANCEIRAS" xfId="13486" xr:uid="{00000000-0005-0000-0000-0000AE340000}"/>
    <cellStyle name="MLEuro0 3" xfId="13487" xr:uid="{00000000-0005-0000-0000-0000AF340000}"/>
    <cellStyle name="MLEuro0 3 2" xfId="13488" xr:uid="{00000000-0005-0000-0000-0000B0340000}"/>
    <cellStyle name="MLEuro0 3 3" xfId="13489" xr:uid="{00000000-0005-0000-0000-0000B1340000}"/>
    <cellStyle name="MLEuro0 3_15-FINANCEIRAS" xfId="13490" xr:uid="{00000000-0005-0000-0000-0000B2340000}"/>
    <cellStyle name="MLEuro0 4" xfId="13491" xr:uid="{00000000-0005-0000-0000-0000B3340000}"/>
    <cellStyle name="MLEuro0 5" xfId="13492" xr:uid="{00000000-0005-0000-0000-0000B4340000}"/>
    <cellStyle name="MLEuro0_15-FINANCEIRAS" xfId="13493" xr:uid="{00000000-0005-0000-0000-0000B5340000}"/>
    <cellStyle name="MLMultiple0" xfId="13494" xr:uid="{00000000-0005-0000-0000-0000B6340000}"/>
    <cellStyle name="MLMultiple0 2" xfId="13495" xr:uid="{00000000-0005-0000-0000-0000B7340000}"/>
    <cellStyle name="MLMultiple0 2 2" xfId="13496" xr:uid="{00000000-0005-0000-0000-0000B8340000}"/>
    <cellStyle name="MLMultiple0 2 3" xfId="13497" xr:uid="{00000000-0005-0000-0000-0000B9340000}"/>
    <cellStyle name="MLMultiple0 2_15-FINANCEIRAS" xfId="13498" xr:uid="{00000000-0005-0000-0000-0000BA340000}"/>
    <cellStyle name="MLMultiple0 3" xfId="13499" xr:uid="{00000000-0005-0000-0000-0000BB340000}"/>
    <cellStyle name="MLMultiple0 3 2" xfId="13500" xr:uid="{00000000-0005-0000-0000-0000BC340000}"/>
    <cellStyle name="MLMultiple0 3 3" xfId="13501" xr:uid="{00000000-0005-0000-0000-0000BD340000}"/>
    <cellStyle name="MLMultiple0 3_15-FINANCEIRAS" xfId="13502" xr:uid="{00000000-0005-0000-0000-0000BE340000}"/>
    <cellStyle name="MLMultiple0 4" xfId="13503" xr:uid="{00000000-0005-0000-0000-0000BF340000}"/>
    <cellStyle name="MLMultiple0 5" xfId="13504" xr:uid="{00000000-0005-0000-0000-0000C0340000}"/>
    <cellStyle name="MLMultiple0_15-FINANCEIRAS" xfId="13505" xr:uid="{00000000-0005-0000-0000-0000C1340000}"/>
    <cellStyle name="MLPercent0" xfId="13506" xr:uid="{00000000-0005-0000-0000-0000C2340000}"/>
    <cellStyle name="MLPercent0 2" xfId="13507" xr:uid="{00000000-0005-0000-0000-0000C3340000}"/>
    <cellStyle name="MLPercent0 2 2" xfId="13508" xr:uid="{00000000-0005-0000-0000-0000C4340000}"/>
    <cellStyle name="MLPercent0 2 3" xfId="13509" xr:uid="{00000000-0005-0000-0000-0000C5340000}"/>
    <cellStyle name="MLPercent0 2_15-FINANCEIRAS" xfId="13510" xr:uid="{00000000-0005-0000-0000-0000C6340000}"/>
    <cellStyle name="MLPercent0 3" xfId="13511" xr:uid="{00000000-0005-0000-0000-0000C7340000}"/>
    <cellStyle name="MLPercent0 3 2" xfId="13512" xr:uid="{00000000-0005-0000-0000-0000C8340000}"/>
    <cellStyle name="MLPercent0 3 3" xfId="13513" xr:uid="{00000000-0005-0000-0000-0000C9340000}"/>
    <cellStyle name="MLPercent0 3_15-FINANCEIRAS" xfId="13514" xr:uid="{00000000-0005-0000-0000-0000CA340000}"/>
    <cellStyle name="MLPercent0 4" xfId="13515" xr:uid="{00000000-0005-0000-0000-0000CB340000}"/>
    <cellStyle name="MLPercent0 5" xfId="13516" xr:uid="{00000000-0005-0000-0000-0000CC340000}"/>
    <cellStyle name="MLPercent0_15-FINANCEIRAS" xfId="13517" xr:uid="{00000000-0005-0000-0000-0000CD340000}"/>
    <cellStyle name="MLPound0" xfId="13518" xr:uid="{00000000-0005-0000-0000-0000CE340000}"/>
    <cellStyle name="MLPound0 2" xfId="13519" xr:uid="{00000000-0005-0000-0000-0000CF340000}"/>
    <cellStyle name="MLPound0 2 2" xfId="13520" xr:uid="{00000000-0005-0000-0000-0000D0340000}"/>
    <cellStyle name="MLPound0 2 3" xfId="13521" xr:uid="{00000000-0005-0000-0000-0000D1340000}"/>
    <cellStyle name="MLPound0 2_15-FINANCEIRAS" xfId="13522" xr:uid="{00000000-0005-0000-0000-0000D2340000}"/>
    <cellStyle name="MLPound0 3" xfId="13523" xr:uid="{00000000-0005-0000-0000-0000D3340000}"/>
    <cellStyle name="MLPound0 3 2" xfId="13524" xr:uid="{00000000-0005-0000-0000-0000D4340000}"/>
    <cellStyle name="MLPound0 3 3" xfId="13525" xr:uid="{00000000-0005-0000-0000-0000D5340000}"/>
    <cellStyle name="MLPound0 3_15-FINANCEIRAS" xfId="13526" xr:uid="{00000000-0005-0000-0000-0000D6340000}"/>
    <cellStyle name="MLPound0 4" xfId="13527" xr:uid="{00000000-0005-0000-0000-0000D7340000}"/>
    <cellStyle name="MLPound0 5" xfId="13528" xr:uid="{00000000-0005-0000-0000-0000D8340000}"/>
    <cellStyle name="MLPound0_15-FINANCEIRAS" xfId="13529" xr:uid="{00000000-0005-0000-0000-0000D9340000}"/>
    <cellStyle name="MLYen0" xfId="13530" xr:uid="{00000000-0005-0000-0000-0000DA340000}"/>
    <cellStyle name="MLYen0 2" xfId="13531" xr:uid="{00000000-0005-0000-0000-0000DB340000}"/>
    <cellStyle name="MLYen0 2 2" xfId="13532" xr:uid="{00000000-0005-0000-0000-0000DC340000}"/>
    <cellStyle name="MLYen0 2 3" xfId="13533" xr:uid="{00000000-0005-0000-0000-0000DD340000}"/>
    <cellStyle name="MLYen0 2_15-FINANCEIRAS" xfId="13534" xr:uid="{00000000-0005-0000-0000-0000DE340000}"/>
    <cellStyle name="MLYen0 3" xfId="13535" xr:uid="{00000000-0005-0000-0000-0000DF340000}"/>
    <cellStyle name="MLYen0 3 2" xfId="13536" xr:uid="{00000000-0005-0000-0000-0000E0340000}"/>
    <cellStyle name="MLYen0 3 3" xfId="13537" xr:uid="{00000000-0005-0000-0000-0000E1340000}"/>
    <cellStyle name="MLYen0 3_15-FINANCEIRAS" xfId="13538" xr:uid="{00000000-0005-0000-0000-0000E2340000}"/>
    <cellStyle name="MLYen0 4" xfId="13539" xr:uid="{00000000-0005-0000-0000-0000E3340000}"/>
    <cellStyle name="MLYen0 5" xfId="13540" xr:uid="{00000000-0005-0000-0000-0000E4340000}"/>
    <cellStyle name="MLYen0_15-FINANCEIRAS" xfId="13541" xr:uid="{00000000-0005-0000-0000-0000E5340000}"/>
    <cellStyle name="Moeda 2" xfId="13542" xr:uid="{00000000-0005-0000-0000-0000E6340000}"/>
    <cellStyle name="Moeda 2 10" xfId="13543" xr:uid="{00000000-0005-0000-0000-0000E7340000}"/>
    <cellStyle name="Moeda 2 2" xfId="13544" xr:uid="{00000000-0005-0000-0000-0000E8340000}"/>
    <cellStyle name="Moeda 2 2 2" xfId="13545" xr:uid="{00000000-0005-0000-0000-0000E9340000}"/>
    <cellStyle name="Moeda 2 2 2 2" xfId="13546" xr:uid="{00000000-0005-0000-0000-0000EA340000}"/>
    <cellStyle name="Moeda 2 2 2 3" xfId="13547" xr:uid="{00000000-0005-0000-0000-0000EB340000}"/>
    <cellStyle name="Moeda 2 2 2_15-FINANCEIRAS" xfId="13548" xr:uid="{00000000-0005-0000-0000-0000EC340000}"/>
    <cellStyle name="Moeda 2 2 3" xfId="13549" xr:uid="{00000000-0005-0000-0000-0000ED340000}"/>
    <cellStyle name="Moeda 2 2 4" xfId="13550" xr:uid="{00000000-0005-0000-0000-0000EE340000}"/>
    <cellStyle name="Moeda 2 2_15-FINANCEIRAS" xfId="13551" xr:uid="{00000000-0005-0000-0000-0000EF340000}"/>
    <cellStyle name="Moeda 2 3" xfId="13552" xr:uid="{00000000-0005-0000-0000-0000F0340000}"/>
    <cellStyle name="Moeda 2 3 2" xfId="13553" xr:uid="{00000000-0005-0000-0000-0000F1340000}"/>
    <cellStyle name="Moeda 2 3 3" xfId="13554" xr:uid="{00000000-0005-0000-0000-0000F2340000}"/>
    <cellStyle name="Moeda 2 3_15-FINANCEIRAS" xfId="13555" xr:uid="{00000000-0005-0000-0000-0000F3340000}"/>
    <cellStyle name="Moeda 2 4" xfId="13556" xr:uid="{00000000-0005-0000-0000-0000F4340000}"/>
    <cellStyle name="Moeda 2 4 2" xfId="13557" xr:uid="{00000000-0005-0000-0000-0000F5340000}"/>
    <cellStyle name="Moeda 2 4 3" xfId="13558" xr:uid="{00000000-0005-0000-0000-0000F6340000}"/>
    <cellStyle name="Moeda 2 4_15-FINANCEIRAS" xfId="13559" xr:uid="{00000000-0005-0000-0000-0000F7340000}"/>
    <cellStyle name="Moeda 2 5" xfId="13560" xr:uid="{00000000-0005-0000-0000-0000F8340000}"/>
    <cellStyle name="Moeda 2 5 2" xfId="13561" xr:uid="{00000000-0005-0000-0000-0000F9340000}"/>
    <cellStyle name="Moeda 2 5_BP - Raízen Combustíveis" xfId="13562" xr:uid="{00000000-0005-0000-0000-0000FA340000}"/>
    <cellStyle name="Moeda 2 6" xfId="13563" xr:uid="{00000000-0005-0000-0000-0000FB340000}"/>
    <cellStyle name="Moeda 2 7" xfId="13564" xr:uid="{00000000-0005-0000-0000-0000FC340000}"/>
    <cellStyle name="Moeda 2 8" xfId="13565" xr:uid="{00000000-0005-0000-0000-0000FD340000}"/>
    <cellStyle name="Moeda 2 9" xfId="13566" xr:uid="{00000000-0005-0000-0000-0000FE340000}"/>
    <cellStyle name="Moeda 2_15-FINANCEIRAS" xfId="13567" xr:uid="{00000000-0005-0000-0000-0000FF340000}"/>
    <cellStyle name="Moeda 3" xfId="13568" xr:uid="{00000000-0005-0000-0000-000000350000}"/>
    <cellStyle name="Moeda 3 2" xfId="13569" xr:uid="{00000000-0005-0000-0000-000001350000}"/>
    <cellStyle name="Moeda 3 2 2" xfId="13570" xr:uid="{00000000-0005-0000-0000-000002350000}"/>
    <cellStyle name="Moeda 3 2 3" xfId="13571" xr:uid="{00000000-0005-0000-0000-000003350000}"/>
    <cellStyle name="Moeda 3 2_15-FINANCEIRAS" xfId="13572" xr:uid="{00000000-0005-0000-0000-000004350000}"/>
    <cellStyle name="Moeda 3 3" xfId="13573" xr:uid="{00000000-0005-0000-0000-000005350000}"/>
    <cellStyle name="Moeda 3 4" xfId="13574" xr:uid="{00000000-0005-0000-0000-000006350000}"/>
    <cellStyle name="Moeda 3_15-FINANCEIRAS" xfId="13575" xr:uid="{00000000-0005-0000-0000-000007350000}"/>
    <cellStyle name="Moeda 31" xfId="13576" xr:uid="{00000000-0005-0000-0000-000008350000}"/>
    <cellStyle name="Moeda 31 2" xfId="13577" xr:uid="{00000000-0005-0000-0000-000009350000}"/>
    <cellStyle name="Moeda 31_Dep_Judiciais-Contingências" xfId="13578" xr:uid="{00000000-0005-0000-0000-00000A350000}"/>
    <cellStyle name="Moeda0" xfId="13579" xr:uid="{00000000-0005-0000-0000-00000B350000}"/>
    <cellStyle name="Moneda [0]_10 AVERIAS MASIVAS + ANT" xfId="13580" xr:uid="{00000000-0005-0000-0000-00000C350000}"/>
    <cellStyle name="Moneda_10 AVERIAS MASIVAS + ANT" xfId="13581" xr:uid="{00000000-0005-0000-0000-00000D350000}"/>
    <cellStyle name="Monétaire [0]_!!!GO" xfId="13582" xr:uid="{00000000-0005-0000-0000-00000E350000}"/>
    <cellStyle name="Monétaire_!!!GO" xfId="13583" xr:uid="{00000000-0005-0000-0000-00000F350000}"/>
    <cellStyle name="Monetario" xfId="13584" xr:uid="{00000000-0005-0000-0000-000010350000}"/>
    <cellStyle name="Monetario 2" xfId="13585" xr:uid="{00000000-0005-0000-0000-000011350000}"/>
    <cellStyle name="Monetario 2 2" xfId="13586" xr:uid="{00000000-0005-0000-0000-000012350000}"/>
    <cellStyle name="Monetario 2_15-FINANCEIRAS" xfId="13587" xr:uid="{00000000-0005-0000-0000-000013350000}"/>
    <cellStyle name="Monetario 3" xfId="13588" xr:uid="{00000000-0005-0000-0000-000014350000}"/>
    <cellStyle name="Monetario 3 2" xfId="13589" xr:uid="{00000000-0005-0000-0000-000015350000}"/>
    <cellStyle name="Monetario 3_15-FINANCEIRAS" xfId="13590" xr:uid="{00000000-0005-0000-0000-000016350000}"/>
    <cellStyle name="Monetario 4" xfId="13591" xr:uid="{00000000-0005-0000-0000-000017350000}"/>
    <cellStyle name="Monetario 5" xfId="13592" xr:uid="{00000000-0005-0000-0000-000018350000}"/>
    <cellStyle name="Monetario_15-FINANCEIRAS" xfId="13593" xr:uid="{00000000-0005-0000-0000-000019350000}"/>
    <cellStyle name="movimentação" xfId="13594" xr:uid="{00000000-0005-0000-0000-00001A350000}"/>
    <cellStyle name="Multiple" xfId="13595" xr:uid="{00000000-0005-0000-0000-00001B350000}"/>
    <cellStyle name="Multiple [0]" xfId="13596" xr:uid="{00000000-0005-0000-0000-00001C350000}"/>
    <cellStyle name="Multiple [0] 2" xfId="13597" xr:uid="{00000000-0005-0000-0000-00001D350000}"/>
    <cellStyle name="Multiple [0] 2 2" xfId="13598" xr:uid="{00000000-0005-0000-0000-00001E350000}"/>
    <cellStyle name="Multiple [0] 2 3" xfId="13599" xr:uid="{00000000-0005-0000-0000-00001F350000}"/>
    <cellStyle name="Multiple [0] 2_15-FINANCEIRAS" xfId="13600" xr:uid="{00000000-0005-0000-0000-000020350000}"/>
    <cellStyle name="Multiple [0] 3" xfId="13601" xr:uid="{00000000-0005-0000-0000-000021350000}"/>
    <cellStyle name="Multiple [0] 4" xfId="13602" xr:uid="{00000000-0005-0000-0000-000022350000}"/>
    <cellStyle name="Multiple [0]_15-FINANCEIRAS" xfId="13603" xr:uid="{00000000-0005-0000-0000-000023350000}"/>
    <cellStyle name="Multiple [1]" xfId="13604" xr:uid="{00000000-0005-0000-0000-000024350000}"/>
    <cellStyle name="Multiple [1] 2" xfId="13605" xr:uid="{00000000-0005-0000-0000-000025350000}"/>
    <cellStyle name="Multiple [1] 2 2" xfId="13606" xr:uid="{00000000-0005-0000-0000-000026350000}"/>
    <cellStyle name="Multiple [1] 2 3" xfId="13607" xr:uid="{00000000-0005-0000-0000-000027350000}"/>
    <cellStyle name="Multiple [1] 2_15-FINANCEIRAS" xfId="13608" xr:uid="{00000000-0005-0000-0000-000028350000}"/>
    <cellStyle name="Multiple [1] 3" xfId="13609" xr:uid="{00000000-0005-0000-0000-000029350000}"/>
    <cellStyle name="Multiple [1] 4" xfId="13610" xr:uid="{00000000-0005-0000-0000-00002A350000}"/>
    <cellStyle name="Multiple [1]_15-FINANCEIRAS" xfId="13611" xr:uid="{00000000-0005-0000-0000-00002B350000}"/>
    <cellStyle name="Multiple [2]" xfId="13612" xr:uid="{00000000-0005-0000-0000-00002C350000}"/>
    <cellStyle name="Multiple [2] 2" xfId="13613" xr:uid="{00000000-0005-0000-0000-00002D350000}"/>
    <cellStyle name="Multiple [2] 2 2" xfId="13614" xr:uid="{00000000-0005-0000-0000-00002E350000}"/>
    <cellStyle name="Multiple [2] 2 3" xfId="13615" xr:uid="{00000000-0005-0000-0000-00002F350000}"/>
    <cellStyle name="Multiple [2] 2_15-FINANCEIRAS" xfId="13616" xr:uid="{00000000-0005-0000-0000-000030350000}"/>
    <cellStyle name="Multiple [2] 3" xfId="13617" xr:uid="{00000000-0005-0000-0000-000031350000}"/>
    <cellStyle name="Multiple [2] 4" xfId="13618" xr:uid="{00000000-0005-0000-0000-000032350000}"/>
    <cellStyle name="Multiple [2]_15-FINANCEIRAS" xfId="13619" xr:uid="{00000000-0005-0000-0000-000033350000}"/>
    <cellStyle name="Multiple_Dep_Judiciais-Contingências" xfId="13620" xr:uid="{00000000-0005-0000-0000-000034350000}"/>
    <cellStyle name="Neury" xfId="13621" xr:uid="{00000000-0005-0000-0000-000035350000}"/>
    <cellStyle name="Neutra 10" xfId="13622" xr:uid="{00000000-0005-0000-0000-000036350000}"/>
    <cellStyle name="Neutra 10 2" xfId="13623" xr:uid="{00000000-0005-0000-0000-000037350000}"/>
    <cellStyle name="Neutra 10 3" xfId="13624" xr:uid="{00000000-0005-0000-0000-000038350000}"/>
    <cellStyle name="Neutra 10_Dep_Judiciais-Contingências" xfId="13625" xr:uid="{00000000-0005-0000-0000-000039350000}"/>
    <cellStyle name="Neutra 11" xfId="13626" xr:uid="{00000000-0005-0000-0000-00003A350000}"/>
    <cellStyle name="Neutra 11 2" xfId="13627" xr:uid="{00000000-0005-0000-0000-00003B350000}"/>
    <cellStyle name="Neutra 11_Dep_Judiciais-Contingências" xfId="13628" xr:uid="{00000000-0005-0000-0000-00003C350000}"/>
    <cellStyle name="Neutra 12" xfId="13629" xr:uid="{00000000-0005-0000-0000-00003D350000}"/>
    <cellStyle name="Neutra 13" xfId="13630" xr:uid="{00000000-0005-0000-0000-00003E350000}"/>
    <cellStyle name="Neutra 14" xfId="13631" xr:uid="{00000000-0005-0000-0000-00003F350000}"/>
    <cellStyle name="Neutra 15" xfId="13632" xr:uid="{00000000-0005-0000-0000-000040350000}"/>
    <cellStyle name="Neutra 16" xfId="13633" xr:uid="{00000000-0005-0000-0000-000041350000}"/>
    <cellStyle name="Neutra 17" xfId="13634" xr:uid="{00000000-0005-0000-0000-000042350000}"/>
    <cellStyle name="Neutra 2" xfId="13635" xr:uid="{00000000-0005-0000-0000-000043350000}"/>
    <cellStyle name="Neutra 2 10" xfId="13636" xr:uid="{00000000-0005-0000-0000-000044350000}"/>
    <cellStyle name="Neutra 2 2" xfId="13637" xr:uid="{00000000-0005-0000-0000-000045350000}"/>
    <cellStyle name="Neutra 2 2 2" xfId="13638" xr:uid="{00000000-0005-0000-0000-000046350000}"/>
    <cellStyle name="Neutra 2 2 2 2" xfId="13639" xr:uid="{00000000-0005-0000-0000-000047350000}"/>
    <cellStyle name="Neutra 2 2 2 3" xfId="13640" xr:uid="{00000000-0005-0000-0000-000048350000}"/>
    <cellStyle name="Neutra 2 2 2 4" xfId="13641" xr:uid="{00000000-0005-0000-0000-000049350000}"/>
    <cellStyle name="Neutra 2 2 3" xfId="13642" xr:uid="{00000000-0005-0000-0000-00004A350000}"/>
    <cellStyle name="Neutra 2 2 4" xfId="13643" xr:uid="{00000000-0005-0000-0000-00004B350000}"/>
    <cellStyle name="Neutra 2 2_15-FINANCEIRAS" xfId="13644" xr:uid="{00000000-0005-0000-0000-00004C350000}"/>
    <cellStyle name="Neutra 2 3" xfId="13645" xr:uid="{00000000-0005-0000-0000-00004D350000}"/>
    <cellStyle name="Neutra 2 3 2" xfId="13646" xr:uid="{00000000-0005-0000-0000-00004E350000}"/>
    <cellStyle name="Neutra 2 3 2 2" xfId="13647" xr:uid="{00000000-0005-0000-0000-00004F350000}"/>
    <cellStyle name="Neutra 2 3 2 3" xfId="13648" xr:uid="{00000000-0005-0000-0000-000050350000}"/>
    <cellStyle name="Neutra 2 3 2 4" xfId="13649" xr:uid="{00000000-0005-0000-0000-000051350000}"/>
    <cellStyle name="Neutra 2 3 3" xfId="13650" xr:uid="{00000000-0005-0000-0000-000052350000}"/>
    <cellStyle name="Neutra 2 3 4" xfId="13651" xr:uid="{00000000-0005-0000-0000-000053350000}"/>
    <cellStyle name="Neutra 2 3_15-FINANCEIRAS" xfId="13652" xr:uid="{00000000-0005-0000-0000-000054350000}"/>
    <cellStyle name="Neutra 2 4" xfId="13653" xr:uid="{00000000-0005-0000-0000-000055350000}"/>
    <cellStyle name="Neutra 2 4 2" xfId="13654" xr:uid="{00000000-0005-0000-0000-000056350000}"/>
    <cellStyle name="Neutra 2 4 3" xfId="13655" xr:uid="{00000000-0005-0000-0000-000057350000}"/>
    <cellStyle name="Neutra 2 4 4" xfId="13656" xr:uid="{00000000-0005-0000-0000-000058350000}"/>
    <cellStyle name="Neutra 2 4_15-FINANCEIRAS" xfId="13657" xr:uid="{00000000-0005-0000-0000-000059350000}"/>
    <cellStyle name="Neutra 2 5" xfId="13658" xr:uid="{00000000-0005-0000-0000-00005A350000}"/>
    <cellStyle name="Neutra 2 5 2" xfId="13659" xr:uid="{00000000-0005-0000-0000-00005B350000}"/>
    <cellStyle name="Neutra 2 5_15-FINANCEIRAS" xfId="13660" xr:uid="{00000000-0005-0000-0000-00005C350000}"/>
    <cellStyle name="Neutra 2 6" xfId="13661" xr:uid="{00000000-0005-0000-0000-00005D350000}"/>
    <cellStyle name="Neutra 2 6 2" xfId="13662" xr:uid="{00000000-0005-0000-0000-00005E350000}"/>
    <cellStyle name="Neutra 2 6_15-FINANCEIRAS" xfId="13663" xr:uid="{00000000-0005-0000-0000-00005F350000}"/>
    <cellStyle name="Neutra 2 7" xfId="13664" xr:uid="{00000000-0005-0000-0000-000060350000}"/>
    <cellStyle name="Neutra 2 7 2" xfId="13665" xr:uid="{00000000-0005-0000-0000-000061350000}"/>
    <cellStyle name="Neutra 2 7_15-FINANCEIRAS" xfId="13666" xr:uid="{00000000-0005-0000-0000-000062350000}"/>
    <cellStyle name="Neutra 2 8" xfId="13667" xr:uid="{00000000-0005-0000-0000-000063350000}"/>
    <cellStyle name="Neutra 2 9" xfId="13668" xr:uid="{00000000-0005-0000-0000-000064350000}"/>
    <cellStyle name="Neutra 2_11_Combinação de neg. Zanin" xfId="13669" xr:uid="{00000000-0005-0000-0000-000065350000}"/>
    <cellStyle name="Neutra 3" xfId="13670" xr:uid="{00000000-0005-0000-0000-000066350000}"/>
    <cellStyle name="Neutra 3 2" xfId="13671" xr:uid="{00000000-0005-0000-0000-000067350000}"/>
    <cellStyle name="Neutra 3 2 2" xfId="13672" xr:uid="{00000000-0005-0000-0000-000068350000}"/>
    <cellStyle name="Neutra 3 2 3" xfId="13673" xr:uid="{00000000-0005-0000-0000-000069350000}"/>
    <cellStyle name="Neutra 3 2 4" xfId="13674" xr:uid="{00000000-0005-0000-0000-00006A350000}"/>
    <cellStyle name="Neutra 3 2 5" xfId="13675" xr:uid="{00000000-0005-0000-0000-00006B350000}"/>
    <cellStyle name="Neutra 3 2_15-FINANCEIRAS" xfId="13676" xr:uid="{00000000-0005-0000-0000-00006C350000}"/>
    <cellStyle name="Neutra 3 3" xfId="13677" xr:uid="{00000000-0005-0000-0000-00006D350000}"/>
    <cellStyle name="Neutra 3 3 2" xfId="13678" xr:uid="{00000000-0005-0000-0000-00006E350000}"/>
    <cellStyle name="Neutra 3 3_15-FINANCEIRAS" xfId="13679" xr:uid="{00000000-0005-0000-0000-00006F350000}"/>
    <cellStyle name="Neutra 3 4" xfId="13680" xr:uid="{00000000-0005-0000-0000-000070350000}"/>
    <cellStyle name="Neutra 3 4 2" xfId="13681" xr:uid="{00000000-0005-0000-0000-000071350000}"/>
    <cellStyle name="Neutra 3 4_15-FINANCEIRAS" xfId="13682" xr:uid="{00000000-0005-0000-0000-000072350000}"/>
    <cellStyle name="Neutra 3 5" xfId="13683" xr:uid="{00000000-0005-0000-0000-000073350000}"/>
    <cellStyle name="Neutra 3 6" xfId="13684" xr:uid="{00000000-0005-0000-0000-000074350000}"/>
    <cellStyle name="Neutra 3 7" xfId="13685" xr:uid="{00000000-0005-0000-0000-000075350000}"/>
    <cellStyle name="Neutra 3_13-Endividamento" xfId="13686" xr:uid="{00000000-0005-0000-0000-000076350000}"/>
    <cellStyle name="Neutra 4" xfId="13687" xr:uid="{00000000-0005-0000-0000-000077350000}"/>
    <cellStyle name="Neutra 4 2" xfId="13688" xr:uid="{00000000-0005-0000-0000-000078350000}"/>
    <cellStyle name="Neutra 4 2 2" xfId="13689" xr:uid="{00000000-0005-0000-0000-000079350000}"/>
    <cellStyle name="Neutra 4 2 3" xfId="13690" xr:uid="{00000000-0005-0000-0000-00007A350000}"/>
    <cellStyle name="Neutra 4 2 4" xfId="13691" xr:uid="{00000000-0005-0000-0000-00007B350000}"/>
    <cellStyle name="Neutra 4 2 5" xfId="13692" xr:uid="{00000000-0005-0000-0000-00007C350000}"/>
    <cellStyle name="Neutra 4 2_15-FINANCEIRAS" xfId="13693" xr:uid="{00000000-0005-0000-0000-00007D350000}"/>
    <cellStyle name="Neutra 4 3" xfId="13694" xr:uid="{00000000-0005-0000-0000-00007E350000}"/>
    <cellStyle name="Neutra 4 3 2" xfId="13695" xr:uid="{00000000-0005-0000-0000-00007F350000}"/>
    <cellStyle name="Neutra 4 3_15-FINANCEIRAS" xfId="13696" xr:uid="{00000000-0005-0000-0000-000080350000}"/>
    <cellStyle name="Neutra 4 4" xfId="13697" xr:uid="{00000000-0005-0000-0000-000081350000}"/>
    <cellStyle name="Neutra 4 4 2" xfId="13698" xr:uid="{00000000-0005-0000-0000-000082350000}"/>
    <cellStyle name="Neutra 4 4_15-FINANCEIRAS" xfId="13699" xr:uid="{00000000-0005-0000-0000-000083350000}"/>
    <cellStyle name="Neutra 4 5" xfId="13700" xr:uid="{00000000-0005-0000-0000-000084350000}"/>
    <cellStyle name="Neutra 4 6" xfId="13701" xr:uid="{00000000-0005-0000-0000-000085350000}"/>
    <cellStyle name="Neutra 4 7" xfId="13702" xr:uid="{00000000-0005-0000-0000-000086350000}"/>
    <cellStyle name="Neutra 4_13-Endividamento" xfId="13703" xr:uid="{00000000-0005-0000-0000-000087350000}"/>
    <cellStyle name="Neutra 5" xfId="13704" xr:uid="{00000000-0005-0000-0000-000088350000}"/>
    <cellStyle name="Neutra 5 2" xfId="13705" xr:uid="{00000000-0005-0000-0000-000089350000}"/>
    <cellStyle name="Neutra 5 2 2" xfId="13706" xr:uid="{00000000-0005-0000-0000-00008A350000}"/>
    <cellStyle name="Neutra 5 2 3" xfId="13707" xr:uid="{00000000-0005-0000-0000-00008B350000}"/>
    <cellStyle name="Neutra 5 2 4" xfId="13708" xr:uid="{00000000-0005-0000-0000-00008C350000}"/>
    <cellStyle name="Neutra 5 2 5" xfId="13709" xr:uid="{00000000-0005-0000-0000-00008D350000}"/>
    <cellStyle name="Neutra 5 2_15-FINANCEIRAS" xfId="13710" xr:uid="{00000000-0005-0000-0000-00008E350000}"/>
    <cellStyle name="Neutra 5 3" xfId="13711" xr:uid="{00000000-0005-0000-0000-00008F350000}"/>
    <cellStyle name="Neutra 5 3 2" xfId="13712" xr:uid="{00000000-0005-0000-0000-000090350000}"/>
    <cellStyle name="Neutra 5 3_15-FINANCEIRAS" xfId="13713" xr:uid="{00000000-0005-0000-0000-000091350000}"/>
    <cellStyle name="Neutra 5 4" xfId="13714" xr:uid="{00000000-0005-0000-0000-000092350000}"/>
    <cellStyle name="Neutra 5 4 2" xfId="13715" xr:uid="{00000000-0005-0000-0000-000093350000}"/>
    <cellStyle name="Neutra 5 4_15-FINANCEIRAS" xfId="13716" xr:uid="{00000000-0005-0000-0000-000094350000}"/>
    <cellStyle name="Neutra 5 5" xfId="13717" xr:uid="{00000000-0005-0000-0000-000095350000}"/>
    <cellStyle name="Neutra 5 6" xfId="13718" xr:uid="{00000000-0005-0000-0000-000096350000}"/>
    <cellStyle name="Neutra 5 7" xfId="13719" xr:uid="{00000000-0005-0000-0000-000097350000}"/>
    <cellStyle name="Neutra 5_13-Endividamento" xfId="13720" xr:uid="{00000000-0005-0000-0000-000098350000}"/>
    <cellStyle name="Neutra 6" xfId="13721" xr:uid="{00000000-0005-0000-0000-000099350000}"/>
    <cellStyle name="Neutra 6 2" xfId="13722" xr:uid="{00000000-0005-0000-0000-00009A350000}"/>
    <cellStyle name="Neutra 6 2 2" xfId="13723" xr:uid="{00000000-0005-0000-0000-00009B350000}"/>
    <cellStyle name="Neutra 6 2 3" xfId="13724" xr:uid="{00000000-0005-0000-0000-00009C350000}"/>
    <cellStyle name="Neutra 6 2 4" xfId="13725" xr:uid="{00000000-0005-0000-0000-00009D350000}"/>
    <cellStyle name="Neutra 6 2 5" xfId="13726" xr:uid="{00000000-0005-0000-0000-00009E350000}"/>
    <cellStyle name="Neutra 6 2_15-FINANCEIRAS" xfId="13727" xr:uid="{00000000-0005-0000-0000-00009F350000}"/>
    <cellStyle name="Neutra 6 3" xfId="13728" xr:uid="{00000000-0005-0000-0000-0000A0350000}"/>
    <cellStyle name="Neutra 6 3 2" xfId="13729" xr:uid="{00000000-0005-0000-0000-0000A1350000}"/>
    <cellStyle name="Neutra 6 3_15-FINANCEIRAS" xfId="13730" xr:uid="{00000000-0005-0000-0000-0000A2350000}"/>
    <cellStyle name="Neutra 6 4" xfId="13731" xr:uid="{00000000-0005-0000-0000-0000A3350000}"/>
    <cellStyle name="Neutra 6 4 2" xfId="13732" xr:uid="{00000000-0005-0000-0000-0000A4350000}"/>
    <cellStyle name="Neutra 6 4_15-FINANCEIRAS" xfId="13733" xr:uid="{00000000-0005-0000-0000-0000A5350000}"/>
    <cellStyle name="Neutra 6 5" xfId="13734" xr:uid="{00000000-0005-0000-0000-0000A6350000}"/>
    <cellStyle name="Neutra 6 6" xfId="13735" xr:uid="{00000000-0005-0000-0000-0000A7350000}"/>
    <cellStyle name="Neutra 6 7" xfId="13736" xr:uid="{00000000-0005-0000-0000-0000A8350000}"/>
    <cellStyle name="Neutra 6_13-Endividamento" xfId="13737" xr:uid="{00000000-0005-0000-0000-0000A9350000}"/>
    <cellStyle name="Neutra 7" xfId="13738" xr:uid="{00000000-0005-0000-0000-0000AA350000}"/>
    <cellStyle name="Neutra 7 2" xfId="13739" xr:uid="{00000000-0005-0000-0000-0000AB350000}"/>
    <cellStyle name="Neutra 7 2 2" xfId="13740" xr:uid="{00000000-0005-0000-0000-0000AC350000}"/>
    <cellStyle name="Neutra 7 2 3" xfId="13741" xr:uid="{00000000-0005-0000-0000-0000AD350000}"/>
    <cellStyle name="Neutra 7 2 4" xfId="13742" xr:uid="{00000000-0005-0000-0000-0000AE350000}"/>
    <cellStyle name="Neutra 7 2 5" xfId="13743" xr:uid="{00000000-0005-0000-0000-0000AF350000}"/>
    <cellStyle name="Neutra 7 2_15-FINANCEIRAS" xfId="13744" xr:uid="{00000000-0005-0000-0000-0000B0350000}"/>
    <cellStyle name="Neutra 7 3" xfId="13745" xr:uid="{00000000-0005-0000-0000-0000B1350000}"/>
    <cellStyle name="Neutra 7 3 2" xfId="13746" xr:uid="{00000000-0005-0000-0000-0000B2350000}"/>
    <cellStyle name="Neutra 7 3_15-FINANCEIRAS" xfId="13747" xr:uid="{00000000-0005-0000-0000-0000B3350000}"/>
    <cellStyle name="Neutra 7 4" xfId="13748" xr:uid="{00000000-0005-0000-0000-0000B4350000}"/>
    <cellStyle name="Neutra 7 4 2" xfId="13749" xr:uid="{00000000-0005-0000-0000-0000B5350000}"/>
    <cellStyle name="Neutra 7 4_15-FINANCEIRAS" xfId="13750" xr:uid="{00000000-0005-0000-0000-0000B6350000}"/>
    <cellStyle name="Neutra 7 5" xfId="13751" xr:uid="{00000000-0005-0000-0000-0000B7350000}"/>
    <cellStyle name="Neutra 7 6" xfId="13752" xr:uid="{00000000-0005-0000-0000-0000B8350000}"/>
    <cellStyle name="Neutra 7 7" xfId="13753" xr:uid="{00000000-0005-0000-0000-0000B9350000}"/>
    <cellStyle name="Neutra 7_13-Endividamento" xfId="13754" xr:uid="{00000000-0005-0000-0000-0000BA350000}"/>
    <cellStyle name="Neutra 8" xfId="13755" xr:uid="{00000000-0005-0000-0000-0000BB350000}"/>
    <cellStyle name="Neutra 8 2" xfId="13756" xr:uid="{00000000-0005-0000-0000-0000BC350000}"/>
    <cellStyle name="Neutra 8 3" xfId="13757" xr:uid="{00000000-0005-0000-0000-0000BD350000}"/>
    <cellStyle name="Neutra 8 4" xfId="13758" xr:uid="{00000000-0005-0000-0000-0000BE350000}"/>
    <cellStyle name="Neutra 8_15-FINANCEIRAS" xfId="13759" xr:uid="{00000000-0005-0000-0000-0000BF350000}"/>
    <cellStyle name="Neutra 9" xfId="13760" xr:uid="{00000000-0005-0000-0000-0000C0350000}"/>
    <cellStyle name="Neutra 9 2" xfId="13761" xr:uid="{00000000-0005-0000-0000-0000C1350000}"/>
    <cellStyle name="Neutra 9 3" xfId="13762" xr:uid="{00000000-0005-0000-0000-0000C2350000}"/>
    <cellStyle name="Neutra 9 4" xfId="13763" xr:uid="{00000000-0005-0000-0000-0000C3350000}"/>
    <cellStyle name="Neutral 10" xfId="13764" xr:uid="{00000000-0005-0000-0000-0000C4350000}"/>
    <cellStyle name="Neutral 11" xfId="13765" xr:uid="{00000000-0005-0000-0000-0000C5350000}"/>
    <cellStyle name="Neutral 2" xfId="13766" xr:uid="{00000000-0005-0000-0000-0000C6350000}"/>
    <cellStyle name="Neutral 2 2" xfId="13767" xr:uid="{00000000-0005-0000-0000-0000C7350000}"/>
    <cellStyle name="Neutral 2 2 2" xfId="13768" xr:uid="{00000000-0005-0000-0000-0000C8350000}"/>
    <cellStyle name="Neutral 2 2 3" xfId="13769" xr:uid="{00000000-0005-0000-0000-0000C9350000}"/>
    <cellStyle name="Neutral 2 2_15-FINANCEIRAS" xfId="13770" xr:uid="{00000000-0005-0000-0000-0000CA350000}"/>
    <cellStyle name="Neutral 2 3" xfId="13771" xr:uid="{00000000-0005-0000-0000-0000CB350000}"/>
    <cellStyle name="Neutral 2 3 2" xfId="13772" xr:uid="{00000000-0005-0000-0000-0000CC350000}"/>
    <cellStyle name="Neutral 2 3_15-FINANCEIRAS" xfId="13773" xr:uid="{00000000-0005-0000-0000-0000CD350000}"/>
    <cellStyle name="Neutral 2 4" xfId="13774" xr:uid="{00000000-0005-0000-0000-0000CE350000}"/>
    <cellStyle name="Neutral 2 4 2" xfId="13775" xr:uid="{00000000-0005-0000-0000-0000CF350000}"/>
    <cellStyle name="Neutral 2 4_15-FINANCEIRAS" xfId="13776" xr:uid="{00000000-0005-0000-0000-0000D0350000}"/>
    <cellStyle name="Neutral 2 5" xfId="13777" xr:uid="{00000000-0005-0000-0000-0000D1350000}"/>
    <cellStyle name="Neutral 2 5 2" xfId="13778" xr:uid="{00000000-0005-0000-0000-0000D2350000}"/>
    <cellStyle name="Neutral 2 5_15-FINANCEIRAS" xfId="13779" xr:uid="{00000000-0005-0000-0000-0000D3350000}"/>
    <cellStyle name="Neutral 2 6" xfId="13780" xr:uid="{00000000-0005-0000-0000-0000D4350000}"/>
    <cellStyle name="Neutral 2 6 2" xfId="13781" xr:uid="{00000000-0005-0000-0000-0000D5350000}"/>
    <cellStyle name="Neutral 2 6_15-FINANCEIRAS" xfId="13782" xr:uid="{00000000-0005-0000-0000-0000D6350000}"/>
    <cellStyle name="Neutral 2 7" xfId="13783" xr:uid="{00000000-0005-0000-0000-0000D7350000}"/>
    <cellStyle name="Neutral 2 8" xfId="13784" xr:uid="{00000000-0005-0000-0000-0000D8350000}"/>
    <cellStyle name="Neutral 2 9" xfId="13785" xr:uid="{00000000-0005-0000-0000-0000D9350000}"/>
    <cellStyle name="Neutral 2_13-Endividamento" xfId="13786" xr:uid="{00000000-0005-0000-0000-0000DA350000}"/>
    <cellStyle name="Neutral 3" xfId="13787" xr:uid="{00000000-0005-0000-0000-0000DB350000}"/>
    <cellStyle name="Neutral 3 2" xfId="13788" xr:uid="{00000000-0005-0000-0000-0000DC350000}"/>
    <cellStyle name="Neutral 3 2 2" xfId="13789" xr:uid="{00000000-0005-0000-0000-0000DD350000}"/>
    <cellStyle name="Neutral 3 2_15-FINANCEIRAS" xfId="13790" xr:uid="{00000000-0005-0000-0000-0000DE350000}"/>
    <cellStyle name="Neutral 3 3" xfId="13791" xr:uid="{00000000-0005-0000-0000-0000DF350000}"/>
    <cellStyle name="Neutral 3 3 2" xfId="13792" xr:uid="{00000000-0005-0000-0000-0000E0350000}"/>
    <cellStyle name="Neutral 3 3_15-FINANCEIRAS" xfId="13793" xr:uid="{00000000-0005-0000-0000-0000E1350000}"/>
    <cellStyle name="Neutral 3 4" xfId="13794" xr:uid="{00000000-0005-0000-0000-0000E2350000}"/>
    <cellStyle name="Neutral 3 4 2" xfId="13795" xr:uid="{00000000-0005-0000-0000-0000E3350000}"/>
    <cellStyle name="Neutral 3 4_15-FINANCEIRAS" xfId="13796" xr:uid="{00000000-0005-0000-0000-0000E4350000}"/>
    <cellStyle name="Neutral 3 5" xfId="13797" xr:uid="{00000000-0005-0000-0000-0000E5350000}"/>
    <cellStyle name="Neutral 3 5 2" xfId="13798" xr:uid="{00000000-0005-0000-0000-0000E6350000}"/>
    <cellStyle name="Neutral 3 5_15-FINANCEIRAS" xfId="13799" xr:uid="{00000000-0005-0000-0000-0000E7350000}"/>
    <cellStyle name="Neutral 3 6" xfId="13800" xr:uid="{00000000-0005-0000-0000-0000E8350000}"/>
    <cellStyle name="Neutral 3 7" xfId="13801" xr:uid="{00000000-0005-0000-0000-0000E9350000}"/>
    <cellStyle name="Neutral 3_15-FINANCEIRAS" xfId="13802" xr:uid="{00000000-0005-0000-0000-0000EA350000}"/>
    <cellStyle name="Neutral 4" xfId="13803" xr:uid="{00000000-0005-0000-0000-0000EB350000}"/>
    <cellStyle name="Neutral 4 2" xfId="13804" xr:uid="{00000000-0005-0000-0000-0000EC350000}"/>
    <cellStyle name="Neutral 4_15-FINANCEIRAS" xfId="13805" xr:uid="{00000000-0005-0000-0000-0000ED350000}"/>
    <cellStyle name="Neutral 5" xfId="13806" xr:uid="{00000000-0005-0000-0000-0000EE350000}"/>
    <cellStyle name="Neutral 5 2" xfId="13807" xr:uid="{00000000-0005-0000-0000-0000EF350000}"/>
    <cellStyle name="Neutral 5_15-FINANCEIRAS" xfId="13808" xr:uid="{00000000-0005-0000-0000-0000F0350000}"/>
    <cellStyle name="Neutral 6" xfId="13809" xr:uid="{00000000-0005-0000-0000-0000F1350000}"/>
    <cellStyle name="Neutral 6 2" xfId="13810" xr:uid="{00000000-0005-0000-0000-0000F2350000}"/>
    <cellStyle name="Neutral 6_15-FINANCEIRAS" xfId="13811" xr:uid="{00000000-0005-0000-0000-0000F3350000}"/>
    <cellStyle name="Neutral 7" xfId="13812" xr:uid="{00000000-0005-0000-0000-0000F4350000}"/>
    <cellStyle name="Neutral 7 2" xfId="13813" xr:uid="{00000000-0005-0000-0000-0000F5350000}"/>
    <cellStyle name="Neutral 7_BP - Raízen Combustíveis" xfId="13814" xr:uid="{00000000-0005-0000-0000-0000F6350000}"/>
    <cellStyle name="Neutral 8" xfId="13815" xr:uid="{00000000-0005-0000-0000-0000F7350000}"/>
    <cellStyle name="Neutral 9" xfId="13816" xr:uid="{00000000-0005-0000-0000-0000F8350000}"/>
    <cellStyle name="Neutro" xfId="13817" xr:uid="{00000000-0005-0000-0000-0000F9350000}"/>
    <cellStyle name="NO" xfId="13818" xr:uid="{00000000-0005-0000-0000-0000FA350000}"/>
    <cellStyle name="No Border" xfId="13819" xr:uid="{00000000-0005-0000-0000-0000FB350000}"/>
    <cellStyle name="No Border 10" xfId="13820" xr:uid="{00000000-0005-0000-0000-0000FC350000}"/>
    <cellStyle name="No Border 2" xfId="13821" xr:uid="{00000000-0005-0000-0000-0000FD350000}"/>
    <cellStyle name="No Border 2 2" xfId="13822" xr:uid="{00000000-0005-0000-0000-0000FE350000}"/>
    <cellStyle name="No Border 2 3" xfId="13823" xr:uid="{00000000-0005-0000-0000-0000FF350000}"/>
    <cellStyle name="No Border 2 4" xfId="13824" xr:uid="{00000000-0005-0000-0000-000000360000}"/>
    <cellStyle name="No Border 2 5" xfId="13825" xr:uid="{00000000-0005-0000-0000-000001360000}"/>
    <cellStyle name="No Border 2_15-FINANCEIRAS" xfId="13826" xr:uid="{00000000-0005-0000-0000-000002360000}"/>
    <cellStyle name="No Border 3" xfId="13827" xr:uid="{00000000-0005-0000-0000-000003360000}"/>
    <cellStyle name="No Border 3 2" xfId="13828" xr:uid="{00000000-0005-0000-0000-000004360000}"/>
    <cellStyle name="No Border 3_15-FINANCEIRAS" xfId="13829" xr:uid="{00000000-0005-0000-0000-000005360000}"/>
    <cellStyle name="No Border 4" xfId="13830" xr:uid="{00000000-0005-0000-0000-000006360000}"/>
    <cellStyle name="No Border 4 2" xfId="13831" xr:uid="{00000000-0005-0000-0000-000007360000}"/>
    <cellStyle name="No Border 4_15-FINANCEIRAS" xfId="13832" xr:uid="{00000000-0005-0000-0000-000008360000}"/>
    <cellStyle name="No Border 5" xfId="13833" xr:uid="{00000000-0005-0000-0000-000009360000}"/>
    <cellStyle name="No Border 6" xfId="13834" xr:uid="{00000000-0005-0000-0000-00000A360000}"/>
    <cellStyle name="No Border 7" xfId="13835" xr:uid="{00000000-0005-0000-0000-00000B360000}"/>
    <cellStyle name="No Border 8" xfId="13836" xr:uid="{00000000-0005-0000-0000-00000C360000}"/>
    <cellStyle name="No Border 9" xfId="13837" xr:uid="{00000000-0005-0000-0000-00000D360000}"/>
    <cellStyle name="No Border_13-Endividamento" xfId="13838" xr:uid="{00000000-0005-0000-0000-00000E360000}"/>
    <cellStyle name="no dec" xfId="13839" xr:uid="{00000000-0005-0000-0000-00000F360000}"/>
    <cellStyle name="no dec 2" xfId="13840" xr:uid="{00000000-0005-0000-0000-000010360000}"/>
    <cellStyle name="no dec 3" xfId="13841" xr:uid="{00000000-0005-0000-0000-000011360000}"/>
    <cellStyle name="no dec_15-FINANCEIRAS" xfId="13842" xr:uid="{00000000-0005-0000-0000-000012360000}"/>
    <cellStyle name="NO_Base Partes Relacionadas" xfId="13843" xr:uid="{00000000-0005-0000-0000-000013360000}"/>
    <cellStyle name="Normal" xfId="0" builtinId="0"/>
    <cellStyle name="Normal - Style1" xfId="13844" xr:uid="{00000000-0005-0000-0000-000014360000}"/>
    <cellStyle name="Normal - Style1 10" xfId="13845" xr:uid="{00000000-0005-0000-0000-000015360000}"/>
    <cellStyle name="Normal - Style1 10 2" xfId="13846" xr:uid="{00000000-0005-0000-0000-000016360000}"/>
    <cellStyle name="Normal - Style1 10_15-FINANCEIRAS" xfId="13847" xr:uid="{00000000-0005-0000-0000-000017360000}"/>
    <cellStyle name="Normal - Style1 11" xfId="13848" xr:uid="{00000000-0005-0000-0000-000018360000}"/>
    <cellStyle name="Normal - Style1 11 2" xfId="13849" xr:uid="{00000000-0005-0000-0000-000019360000}"/>
    <cellStyle name="Normal - Style1 11_15-FINANCEIRAS" xfId="13850" xr:uid="{00000000-0005-0000-0000-00001A360000}"/>
    <cellStyle name="Normal - Style1 12" xfId="13851" xr:uid="{00000000-0005-0000-0000-00001B360000}"/>
    <cellStyle name="Normal - Style1 12 2" xfId="13852" xr:uid="{00000000-0005-0000-0000-00001C360000}"/>
    <cellStyle name="Normal - Style1 12_15-FINANCEIRAS" xfId="13853" xr:uid="{00000000-0005-0000-0000-00001D360000}"/>
    <cellStyle name="Normal - Style1 13" xfId="13854" xr:uid="{00000000-0005-0000-0000-00001E360000}"/>
    <cellStyle name="Normal - Style1 13 2" xfId="13855" xr:uid="{00000000-0005-0000-0000-00001F360000}"/>
    <cellStyle name="Normal - Style1 13_15-FINANCEIRAS" xfId="13856" xr:uid="{00000000-0005-0000-0000-000020360000}"/>
    <cellStyle name="Normal - Style1 14" xfId="13857" xr:uid="{00000000-0005-0000-0000-000021360000}"/>
    <cellStyle name="Normal - Style1 14 2" xfId="13858" xr:uid="{00000000-0005-0000-0000-000022360000}"/>
    <cellStyle name="Normal - Style1 14_15-FINANCEIRAS" xfId="13859" xr:uid="{00000000-0005-0000-0000-000023360000}"/>
    <cellStyle name="Normal - Style1 15" xfId="13860" xr:uid="{00000000-0005-0000-0000-000024360000}"/>
    <cellStyle name="Normal - Style1 15 2" xfId="13861" xr:uid="{00000000-0005-0000-0000-000025360000}"/>
    <cellStyle name="Normal - Style1 15_15-FINANCEIRAS" xfId="13862" xr:uid="{00000000-0005-0000-0000-000026360000}"/>
    <cellStyle name="Normal - Style1 16" xfId="13863" xr:uid="{00000000-0005-0000-0000-000027360000}"/>
    <cellStyle name="Normal - Style1 16 2" xfId="13864" xr:uid="{00000000-0005-0000-0000-000028360000}"/>
    <cellStyle name="Normal - Style1 16_15-FINANCEIRAS" xfId="13865" xr:uid="{00000000-0005-0000-0000-000029360000}"/>
    <cellStyle name="Normal - Style1 17" xfId="13866" xr:uid="{00000000-0005-0000-0000-00002A360000}"/>
    <cellStyle name="Normal - Style1 17 2" xfId="13867" xr:uid="{00000000-0005-0000-0000-00002B360000}"/>
    <cellStyle name="Normal - Style1 17_15-FINANCEIRAS" xfId="13868" xr:uid="{00000000-0005-0000-0000-00002C360000}"/>
    <cellStyle name="Normal - Style1 18" xfId="13869" xr:uid="{00000000-0005-0000-0000-00002D360000}"/>
    <cellStyle name="Normal - Style1 18 2" xfId="13870" xr:uid="{00000000-0005-0000-0000-00002E360000}"/>
    <cellStyle name="Normal - Style1 18_15-FINANCEIRAS" xfId="13871" xr:uid="{00000000-0005-0000-0000-00002F360000}"/>
    <cellStyle name="Normal - Style1 19" xfId="13872" xr:uid="{00000000-0005-0000-0000-000030360000}"/>
    <cellStyle name="Normal - Style1 19 2" xfId="13873" xr:uid="{00000000-0005-0000-0000-000031360000}"/>
    <cellStyle name="Normal - Style1 19_15-FINANCEIRAS" xfId="13874" xr:uid="{00000000-0005-0000-0000-000032360000}"/>
    <cellStyle name="Normal - Style1 2" xfId="13875" xr:uid="{00000000-0005-0000-0000-000033360000}"/>
    <cellStyle name="Normal - Style1 2 10" xfId="13876" xr:uid="{00000000-0005-0000-0000-000034360000}"/>
    <cellStyle name="Normal - Style1 2 2" xfId="13877" xr:uid="{00000000-0005-0000-0000-000035360000}"/>
    <cellStyle name="Normal - Style1 2 2 2" xfId="13878" xr:uid="{00000000-0005-0000-0000-000036360000}"/>
    <cellStyle name="Normal - Style1 2 2 2 2" xfId="13879" xr:uid="{00000000-0005-0000-0000-000037360000}"/>
    <cellStyle name="Normal - Style1 2 2 2 3" xfId="13880" xr:uid="{00000000-0005-0000-0000-000038360000}"/>
    <cellStyle name="Normal - Style1 2 2 2 4" xfId="13881" xr:uid="{00000000-0005-0000-0000-000039360000}"/>
    <cellStyle name="Normal - Style1 2 2 2_15-FINANCEIRAS" xfId="13882" xr:uid="{00000000-0005-0000-0000-00003A360000}"/>
    <cellStyle name="Normal - Style1 2 2 3" xfId="13883" xr:uid="{00000000-0005-0000-0000-00003B360000}"/>
    <cellStyle name="Normal - Style1 2 2 3 2" xfId="13884" xr:uid="{00000000-0005-0000-0000-00003C360000}"/>
    <cellStyle name="Normal - Style1 2 2 3_15-FINANCEIRAS" xfId="13885" xr:uid="{00000000-0005-0000-0000-00003D360000}"/>
    <cellStyle name="Normal - Style1 2 2 4" xfId="13886" xr:uid="{00000000-0005-0000-0000-00003E360000}"/>
    <cellStyle name="Normal - Style1 2 2 4 2" xfId="13887" xr:uid="{00000000-0005-0000-0000-00003F360000}"/>
    <cellStyle name="Normal - Style1 2 2 4_15-FINANCEIRAS" xfId="13888" xr:uid="{00000000-0005-0000-0000-000040360000}"/>
    <cellStyle name="Normal - Style1 2 2 5" xfId="13889" xr:uid="{00000000-0005-0000-0000-000041360000}"/>
    <cellStyle name="Normal - Style1 2 2 6" xfId="13890" xr:uid="{00000000-0005-0000-0000-000042360000}"/>
    <cellStyle name="Normal - Style1 2 2_13-Endividamento" xfId="13891" xr:uid="{00000000-0005-0000-0000-000043360000}"/>
    <cellStyle name="Normal - Style1 2 3" xfId="13892" xr:uid="{00000000-0005-0000-0000-000044360000}"/>
    <cellStyle name="Normal - Style1 2 3 2" xfId="13893" xr:uid="{00000000-0005-0000-0000-000045360000}"/>
    <cellStyle name="Normal - Style1 2 3 2 2" xfId="13894" xr:uid="{00000000-0005-0000-0000-000046360000}"/>
    <cellStyle name="Normal - Style1 2 3 2_15-FINANCEIRAS" xfId="13895" xr:uid="{00000000-0005-0000-0000-000047360000}"/>
    <cellStyle name="Normal - Style1 2 3 3" xfId="13896" xr:uid="{00000000-0005-0000-0000-000048360000}"/>
    <cellStyle name="Normal - Style1 2 3 4" xfId="13897" xr:uid="{00000000-0005-0000-0000-000049360000}"/>
    <cellStyle name="Normal - Style1 2 3 5" xfId="13898" xr:uid="{00000000-0005-0000-0000-00004A360000}"/>
    <cellStyle name="Normal - Style1 2 3_13-Endividamento" xfId="13899" xr:uid="{00000000-0005-0000-0000-00004B360000}"/>
    <cellStyle name="Normal - Style1 2 4" xfId="13900" xr:uid="{00000000-0005-0000-0000-00004C360000}"/>
    <cellStyle name="Normal - Style1 2 4 2" xfId="13901" xr:uid="{00000000-0005-0000-0000-00004D360000}"/>
    <cellStyle name="Normal - Style1 2 4_15-FINANCEIRAS" xfId="13902" xr:uid="{00000000-0005-0000-0000-00004E360000}"/>
    <cellStyle name="Normal - Style1 2 5" xfId="13903" xr:uid="{00000000-0005-0000-0000-00004F360000}"/>
    <cellStyle name="Normal - Style1 2 5 2" xfId="13904" xr:uid="{00000000-0005-0000-0000-000050360000}"/>
    <cellStyle name="Normal - Style1 2 5_15-FINANCEIRAS" xfId="13905" xr:uid="{00000000-0005-0000-0000-000051360000}"/>
    <cellStyle name="Normal - Style1 2 6" xfId="13906" xr:uid="{00000000-0005-0000-0000-000052360000}"/>
    <cellStyle name="Normal - Style1 2 6 2" xfId="13907" xr:uid="{00000000-0005-0000-0000-000053360000}"/>
    <cellStyle name="Normal - Style1 2 6_15-FINANCEIRAS" xfId="13908" xr:uid="{00000000-0005-0000-0000-000054360000}"/>
    <cellStyle name="Normal - Style1 2 7" xfId="13909" xr:uid="{00000000-0005-0000-0000-000055360000}"/>
    <cellStyle name="Normal - Style1 2 7 2" xfId="13910" xr:uid="{00000000-0005-0000-0000-000056360000}"/>
    <cellStyle name="Normal - Style1 2 7_15-FINANCEIRAS" xfId="13911" xr:uid="{00000000-0005-0000-0000-000057360000}"/>
    <cellStyle name="Normal - Style1 2 8" xfId="13912" xr:uid="{00000000-0005-0000-0000-000058360000}"/>
    <cellStyle name="Normal - Style1 2 9" xfId="13913" xr:uid="{00000000-0005-0000-0000-000059360000}"/>
    <cellStyle name="Normal - Style1 2_13-Endividamento" xfId="13914" xr:uid="{00000000-0005-0000-0000-00005A360000}"/>
    <cellStyle name="Normal - Style1 20" xfId="13915" xr:uid="{00000000-0005-0000-0000-00005B360000}"/>
    <cellStyle name="Normal - Style1 20 2" xfId="13916" xr:uid="{00000000-0005-0000-0000-00005C360000}"/>
    <cellStyle name="Normal - Style1 20_15-FINANCEIRAS" xfId="13917" xr:uid="{00000000-0005-0000-0000-00005D360000}"/>
    <cellStyle name="Normal - Style1 21" xfId="13918" xr:uid="{00000000-0005-0000-0000-00005E360000}"/>
    <cellStyle name="Normal - Style1 21 2" xfId="13919" xr:uid="{00000000-0005-0000-0000-00005F360000}"/>
    <cellStyle name="Normal - Style1 21_15-FINANCEIRAS" xfId="13920" xr:uid="{00000000-0005-0000-0000-000060360000}"/>
    <cellStyle name="Normal - Style1 22" xfId="13921" xr:uid="{00000000-0005-0000-0000-000061360000}"/>
    <cellStyle name="Normal - Style1 22 2" xfId="13922" xr:uid="{00000000-0005-0000-0000-000062360000}"/>
    <cellStyle name="Normal - Style1 22_15-FINANCEIRAS" xfId="13923" xr:uid="{00000000-0005-0000-0000-000063360000}"/>
    <cellStyle name="Normal - Style1 23" xfId="13924" xr:uid="{00000000-0005-0000-0000-000064360000}"/>
    <cellStyle name="Normal - Style1 23 2" xfId="13925" xr:uid="{00000000-0005-0000-0000-000065360000}"/>
    <cellStyle name="Normal - Style1 23_15-FINANCEIRAS" xfId="13926" xr:uid="{00000000-0005-0000-0000-000066360000}"/>
    <cellStyle name="Normal - Style1 24" xfId="13927" xr:uid="{00000000-0005-0000-0000-000067360000}"/>
    <cellStyle name="Normal - Style1 24 2" xfId="13928" xr:uid="{00000000-0005-0000-0000-000068360000}"/>
    <cellStyle name="Normal - Style1 24_15-FINANCEIRAS" xfId="13929" xr:uid="{00000000-0005-0000-0000-000069360000}"/>
    <cellStyle name="Normal - Style1 25" xfId="13930" xr:uid="{00000000-0005-0000-0000-00006A360000}"/>
    <cellStyle name="Normal - Style1 25 2" xfId="13931" xr:uid="{00000000-0005-0000-0000-00006B360000}"/>
    <cellStyle name="Normal - Style1 25_15-FINANCEIRAS" xfId="13932" xr:uid="{00000000-0005-0000-0000-00006C360000}"/>
    <cellStyle name="Normal - Style1 26" xfId="13933" xr:uid="{00000000-0005-0000-0000-00006D360000}"/>
    <cellStyle name="Normal - Style1 26 2" xfId="13934" xr:uid="{00000000-0005-0000-0000-00006E360000}"/>
    <cellStyle name="Normal - Style1 26_15-FINANCEIRAS" xfId="13935" xr:uid="{00000000-0005-0000-0000-00006F360000}"/>
    <cellStyle name="Normal - Style1 27" xfId="13936" xr:uid="{00000000-0005-0000-0000-000070360000}"/>
    <cellStyle name="Normal - Style1 27 2" xfId="13937" xr:uid="{00000000-0005-0000-0000-000071360000}"/>
    <cellStyle name="Normal - Style1 27_15-FINANCEIRAS" xfId="13938" xr:uid="{00000000-0005-0000-0000-000072360000}"/>
    <cellStyle name="Normal - Style1 28" xfId="13939" xr:uid="{00000000-0005-0000-0000-000073360000}"/>
    <cellStyle name="Normal - Style1 28 2" xfId="13940" xr:uid="{00000000-0005-0000-0000-000074360000}"/>
    <cellStyle name="Normal - Style1 28_15-FINANCEIRAS" xfId="13941" xr:uid="{00000000-0005-0000-0000-000075360000}"/>
    <cellStyle name="Normal - Style1 29" xfId="13942" xr:uid="{00000000-0005-0000-0000-000076360000}"/>
    <cellStyle name="Normal - Style1 29 2" xfId="13943" xr:uid="{00000000-0005-0000-0000-000077360000}"/>
    <cellStyle name="Normal - Style1 29_15-FINANCEIRAS" xfId="13944" xr:uid="{00000000-0005-0000-0000-000078360000}"/>
    <cellStyle name="Normal - Style1 3" xfId="13945" xr:uid="{00000000-0005-0000-0000-000079360000}"/>
    <cellStyle name="Normal - Style1 3 10" xfId="13946" xr:uid="{00000000-0005-0000-0000-00007A360000}"/>
    <cellStyle name="Normal - Style1 3 2" xfId="13947" xr:uid="{00000000-0005-0000-0000-00007B360000}"/>
    <cellStyle name="Normal - Style1 3 2 2" xfId="13948" xr:uid="{00000000-0005-0000-0000-00007C360000}"/>
    <cellStyle name="Normal - Style1 3 2 2 2" xfId="13949" xr:uid="{00000000-0005-0000-0000-00007D360000}"/>
    <cellStyle name="Normal - Style1 3 2 2 3" xfId="13950" xr:uid="{00000000-0005-0000-0000-00007E360000}"/>
    <cellStyle name="Normal - Style1 3 2 2 4" xfId="13951" xr:uid="{00000000-0005-0000-0000-00007F360000}"/>
    <cellStyle name="Normal - Style1 3 2 2_15-FINANCEIRAS" xfId="13952" xr:uid="{00000000-0005-0000-0000-000080360000}"/>
    <cellStyle name="Normal - Style1 3 2 3" xfId="13953" xr:uid="{00000000-0005-0000-0000-000081360000}"/>
    <cellStyle name="Normal - Style1 3 2 3 2" xfId="13954" xr:uid="{00000000-0005-0000-0000-000082360000}"/>
    <cellStyle name="Normal - Style1 3 2 3_15-FINANCEIRAS" xfId="13955" xr:uid="{00000000-0005-0000-0000-000083360000}"/>
    <cellStyle name="Normal - Style1 3 2 4" xfId="13956" xr:uid="{00000000-0005-0000-0000-000084360000}"/>
    <cellStyle name="Normal - Style1 3 2 4 2" xfId="13957" xr:uid="{00000000-0005-0000-0000-000085360000}"/>
    <cellStyle name="Normal - Style1 3 2 4_15-FINANCEIRAS" xfId="13958" xr:uid="{00000000-0005-0000-0000-000086360000}"/>
    <cellStyle name="Normal - Style1 3 2 5" xfId="13959" xr:uid="{00000000-0005-0000-0000-000087360000}"/>
    <cellStyle name="Normal - Style1 3 2 6" xfId="13960" xr:uid="{00000000-0005-0000-0000-000088360000}"/>
    <cellStyle name="Normal - Style1 3 2_13-Endividamento" xfId="13961" xr:uid="{00000000-0005-0000-0000-000089360000}"/>
    <cellStyle name="Normal - Style1 3 3" xfId="13962" xr:uid="{00000000-0005-0000-0000-00008A360000}"/>
    <cellStyle name="Normal - Style1 3 3 2" xfId="13963" xr:uid="{00000000-0005-0000-0000-00008B360000}"/>
    <cellStyle name="Normal - Style1 3 3 2 2" xfId="13964" xr:uid="{00000000-0005-0000-0000-00008C360000}"/>
    <cellStyle name="Normal - Style1 3 3 2_15-FINANCEIRAS" xfId="13965" xr:uid="{00000000-0005-0000-0000-00008D360000}"/>
    <cellStyle name="Normal - Style1 3 3 3" xfId="13966" xr:uid="{00000000-0005-0000-0000-00008E360000}"/>
    <cellStyle name="Normal - Style1 3 3 4" xfId="13967" xr:uid="{00000000-0005-0000-0000-00008F360000}"/>
    <cellStyle name="Normal - Style1 3 3 5" xfId="13968" xr:uid="{00000000-0005-0000-0000-000090360000}"/>
    <cellStyle name="Normal - Style1 3 3_13-Endividamento" xfId="13969" xr:uid="{00000000-0005-0000-0000-000091360000}"/>
    <cellStyle name="Normal - Style1 3 4" xfId="13970" xr:uid="{00000000-0005-0000-0000-000092360000}"/>
    <cellStyle name="Normal - Style1 3 4 2" xfId="13971" xr:uid="{00000000-0005-0000-0000-000093360000}"/>
    <cellStyle name="Normal - Style1 3 4_15-FINANCEIRAS" xfId="13972" xr:uid="{00000000-0005-0000-0000-000094360000}"/>
    <cellStyle name="Normal - Style1 3 5" xfId="13973" xr:uid="{00000000-0005-0000-0000-000095360000}"/>
    <cellStyle name="Normal - Style1 3 5 2" xfId="13974" xr:uid="{00000000-0005-0000-0000-000096360000}"/>
    <cellStyle name="Normal - Style1 3 5_15-FINANCEIRAS" xfId="13975" xr:uid="{00000000-0005-0000-0000-000097360000}"/>
    <cellStyle name="Normal - Style1 3 6" xfId="13976" xr:uid="{00000000-0005-0000-0000-000098360000}"/>
    <cellStyle name="Normal - Style1 3 6 2" xfId="13977" xr:uid="{00000000-0005-0000-0000-000099360000}"/>
    <cellStyle name="Normal - Style1 3 6_15-FINANCEIRAS" xfId="13978" xr:uid="{00000000-0005-0000-0000-00009A360000}"/>
    <cellStyle name="Normal - Style1 3 7" xfId="13979" xr:uid="{00000000-0005-0000-0000-00009B360000}"/>
    <cellStyle name="Normal - Style1 3 7 2" xfId="13980" xr:uid="{00000000-0005-0000-0000-00009C360000}"/>
    <cellStyle name="Normal - Style1 3 7_15-FINANCEIRAS" xfId="13981" xr:uid="{00000000-0005-0000-0000-00009D360000}"/>
    <cellStyle name="Normal - Style1 3 8" xfId="13982" xr:uid="{00000000-0005-0000-0000-00009E360000}"/>
    <cellStyle name="Normal - Style1 3 9" xfId="13983" xr:uid="{00000000-0005-0000-0000-00009F360000}"/>
    <cellStyle name="Normal - Style1 3_13-Endividamento" xfId="13984" xr:uid="{00000000-0005-0000-0000-0000A0360000}"/>
    <cellStyle name="Normal - Style1 30" xfId="13985" xr:uid="{00000000-0005-0000-0000-0000A1360000}"/>
    <cellStyle name="Normal - Style1 30 2" xfId="13986" xr:uid="{00000000-0005-0000-0000-0000A2360000}"/>
    <cellStyle name="Normal - Style1 30_15-FINANCEIRAS" xfId="13987" xr:uid="{00000000-0005-0000-0000-0000A3360000}"/>
    <cellStyle name="Normal - Style1 31" xfId="13988" xr:uid="{00000000-0005-0000-0000-0000A4360000}"/>
    <cellStyle name="Normal - Style1 31 2" xfId="13989" xr:uid="{00000000-0005-0000-0000-0000A5360000}"/>
    <cellStyle name="Normal - Style1 31_15-FINANCEIRAS" xfId="13990" xr:uid="{00000000-0005-0000-0000-0000A6360000}"/>
    <cellStyle name="Normal - Style1 32" xfId="13991" xr:uid="{00000000-0005-0000-0000-0000A7360000}"/>
    <cellStyle name="Normal - Style1 32 2" xfId="13992" xr:uid="{00000000-0005-0000-0000-0000A8360000}"/>
    <cellStyle name="Normal - Style1 32_15-FINANCEIRAS" xfId="13993" xr:uid="{00000000-0005-0000-0000-0000A9360000}"/>
    <cellStyle name="Normal - Style1 33" xfId="13994" xr:uid="{00000000-0005-0000-0000-0000AA360000}"/>
    <cellStyle name="Normal - Style1 33 2" xfId="13995" xr:uid="{00000000-0005-0000-0000-0000AB360000}"/>
    <cellStyle name="Normal - Style1 33_15-FINANCEIRAS" xfId="13996" xr:uid="{00000000-0005-0000-0000-0000AC360000}"/>
    <cellStyle name="Normal - Style1 34" xfId="13997" xr:uid="{00000000-0005-0000-0000-0000AD360000}"/>
    <cellStyle name="Normal - Style1 34 2" xfId="13998" xr:uid="{00000000-0005-0000-0000-0000AE360000}"/>
    <cellStyle name="Normal - Style1 34_15-FINANCEIRAS" xfId="13999" xr:uid="{00000000-0005-0000-0000-0000AF360000}"/>
    <cellStyle name="Normal - Style1 35" xfId="14000" xr:uid="{00000000-0005-0000-0000-0000B0360000}"/>
    <cellStyle name="Normal - Style1 35 2" xfId="14001" xr:uid="{00000000-0005-0000-0000-0000B1360000}"/>
    <cellStyle name="Normal - Style1 35_15-FINANCEIRAS" xfId="14002" xr:uid="{00000000-0005-0000-0000-0000B2360000}"/>
    <cellStyle name="Normal - Style1 36" xfId="14003" xr:uid="{00000000-0005-0000-0000-0000B3360000}"/>
    <cellStyle name="Normal - Style1 36 2" xfId="14004" xr:uid="{00000000-0005-0000-0000-0000B4360000}"/>
    <cellStyle name="Normal - Style1 36_15-FINANCEIRAS" xfId="14005" xr:uid="{00000000-0005-0000-0000-0000B5360000}"/>
    <cellStyle name="Normal - Style1 37" xfId="14006" xr:uid="{00000000-0005-0000-0000-0000B6360000}"/>
    <cellStyle name="Normal - Style1 37 2" xfId="14007" xr:uid="{00000000-0005-0000-0000-0000B7360000}"/>
    <cellStyle name="Normal - Style1 37_15-FINANCEIRAS" xfId="14008" xr:uid="{00000000-0005-0000-0000-0000B8360000}"/>
    <cellStyle name="Normal - Style1 38" xfId="14009" xr:uid="{00000000-0005-0000-0000-0000B9360000}"/>
    <cellStyle name="Normal - Style1 39" xfId="14010" xr:uid="{00000000-0005-0000-0000-0000BA360000}"/>
    <cellStyle name="Normal - Style1 4" xfId="14011" xr:uid="{00000000-0005-0000-0000-0000BB360000}"/>
    <cellStyle name="Normal - Style1 4 2" xfId="14012" xr:uid="{00000000-0005-0000-0000-0000BC360000}"/>
    <cellStyle name="Normal - Style1 4 2 2" xfId="14013" xr:uid="{00000000-0005-0000-0000-0000BD360000}"/>
    <cellStyle name="Normal - Style1 4 2_15-FINANCEIRAS" xfId="14014" xr:uid="{00000000-0005-0000-0000-0000BE360000}"/>
    <cellStyle name="Normal - Style1 4 3" xfId="14015" xr:uid="{00000000-0005-0000-0000-0000BF360000}"/>
    <cellStyle name="Normal - Style1 4 3 2" xfId="14016" xr:uid="{00000000-0005-0000-0000-0000C0360000}"/>
    <cellStyle name="Normal - Style1 4 3_15-FINANCEIRAS" xfId="14017" xr:uid="{00000000-0005-0000-0000-0000C1360000}"/>
    <cellStyle name="Normal - Style1 4 4" xfId="14018" xr:uid="{00000000-0005-0000-0000-0000C2360000}"/>
    <cellStyle name="Normal - Style1 4 4 2" xfId="14019" xr:uid="{00000000-0005-0000-0000-0000C3360000}"/>
    <cellStyle name="Normal - Style1 4 4_15-FINANCEIRAS" xfId="14020" xr:uid="{00000000-0005-0000-0000-0000C4360000}"/>
    <cellStyle name="Normal - Style1 4 5" xfId="14021" xr:uid="{00000000-0005-0000-0000-0000C5360000}"/>
    <cellStyle name="Normal - Style1 4 5 2" xfId="14022" xr:uid="{00000000-0005-0000-0000-0000C6360000}"/>
    <cellStyle name="Normal - Style1 4 5_15-FINANCEIRAS" xfId="14023" xr:uid="{00000000-0005-0000-0000-0000C7360000}"/>
    <cellStyle name="Normal - Style1 4 6" xfId="14024" xr:uid="{00000000-0005-0000-0000-0000C8360000}"/>
    <cellStyle name="Normal - Style1 4 7" xfId="14025" xr:uid="{00000000-0005-0000-0000-0000C9360000}"/>
    <cellStyle name="Normal - Style1 4 8" xfId="14026" xr:uid="{00000000-0005-0000-0000-0000CA360000}"/>
    <cellStyle name="Normal - Style1 4_13-Endividamento" xfId="14027" xr:uid="{00000000-0005-0000-0000-0000CB360000}"/>
    <cellStyle name="Normal - Style1 40" xfId="14028" xr:uid="{00000000-0005-0000-0000-0000CC360000}"/>
    <cellStyle name="Normal - Style1 41" xfId="14029" xr:uid="{00000000-0005-0000-0000-0000CD360000}"/>
    <cellStyle name="Normal - Style1 42" xfId="14030" xr:uid="{00000000-0005-0000-0000-0000CE360000}"/>
    <cellStyle name="Normal - Style1 5" xfId="14031" xr:uid="{00000000-0005-0000-0000-0000CF360000}"/>
    <cellStyle name="Normal - Style1 5 2" xfId="14032" xr:uid="{00000000-0005-0000-0000-0000D0360000}"/>
    <cellStyle name="Normal - Style1 5 2 2" xfId="14033" xr:uid="{00000000-0005-0000-0000-0000D1360000}"/>
    <cellStyle name="Normal - Style1 5 2_15-FINANCEIRAS" xfId="14034" xr:uid="{00000000-0005-0000-0000-0000D2360000}"/>
    <cellStyle name="Normal - Style1 5 3" xfId="14035" xr:uid="{00000000-0005-0000-0000-0000D3360000}"/>
    <cellStyle name="Normal - Style1 5_15-FINANCEIRAS" xfId="14036" xr:uid="{00000000-0005-0000-0000-0000D4360000}"/>
    <cellStyle name="Normal - Style1 6" xfId="14037" xr:uid="{00000000-0005-0000-0000-0000D5360000}"/>
    <cellStyle name="Normal - Style1 6 2" xfId="14038" xr:uid="{00000000-0005-0000-0000-0000D6360000}"/>
    <cellStyle name="Normal - Style1 6 2 2" xfId="14039" xr:uid="{00000000-0005-0000-0000-0000D7360000}"/>
    <cellStyle name="Normal - Style1 6 2_15-FINANCEIRAS" xfId="14040" xr:uid="{00000000-0005-0000-0000-0000D8360000}"/>
    <cellStyle name="Normal - Style1 6 3" xfId="14041" xr:uid="{00000000-0005-0000-0000-0000D9360000}"/>
    <cellStyle name="Normal - Style1 6_15-FINANCEIRAS" xfId="14042" xr:uid="{00000000-0005-0000-0000-0000DA360000}"/>
    <cellStyle name="Normal - Style1 7" xfId="14043" xr:uid="{00000000-0005-0000-0000-0000DB360000}"/>
    <cellStyle name="Normal - Style1 7 2" xfId="14044" xr:uid="{00000000-0005-0000-0000-0000DC360000}"/>
    <cellStyle name="Normal - Style1 7_15-FINANCEIRAS" xfId="14045" xr:uid="{00000000-0005-0000-0000-0000DD360000}"/>
    <cellStyle name="Normal - Style1 8" xfId="14046" xr:uid="{00000000-0005-0000-0000-0000DE360000}"/>
    <cellStyle name="Normal - Style1 8 2" xfId="14047" xr:uid="{00000000-0005-0000-0000-0000DF360000}"/>
    <cellStyle name="Normal - Style1 8_15-FINANCEIRAS" xfId="14048" xr:uid="{00000000-0005-0000-0000-0000E0360000}"/>
    <cellStyle name="Normal - Style1 9" xfId="14049" xr:uid="{00000000-0005-0000-0000-0000E1360000}"/>
    <cellStyle name="Normal - Style1 9 2" xfId="14050" xr:uid="{00000000-0005-0000-0000-0000E2360000}"/>
    <cellStyle name="Normal - Style1 9_15-FINANCEIRAS" xfId="14051" xr:uid="{00000000-0005-0000-0000-0000E3360000}"/>
    <cellStyle name="Normal - Style1_13-Endividamento" xfId="14052" xr:uid="{00000000-0005-0000-0000-0000E4360000}"/>
    <cellStyle name="Normal (%)" xfId="14053" xr:uid="{00000000-0005-0000-0000-0000E5360000}"/>
    <cellStyle name="Normal (No)" xfId="14054" xr:uid="{00000000-0005-0000-0000-0000E6360000}"/>
    <cellStyle name="Normal 10" xfId="14055" xr:uid="{00000000-0005-0000-0000-0000E7360000}"/>
    <cellStyle name="Normal 10 2" xfId="14056" xr:uid="{00000000-0005-0000-0000-0000E8360000}"/>
    <cellStyle name="Normal 10 2 2" xfId="14057" xr:uid="{00000000-0005-0000-0000-0000E9360000}"/>
    <cellStyle name="Normal 10 2 3" xfId="14058" xr:uid="{00000000-0005-0000-0000-0000EA360000}"/>
    <cellStyle name="Normal 10 2 4" xfId="14059" xr:uid="{00000000-0005-0000-0000-0000EB360000}"/>
    <cellStyle name="Normal 10 2 5" xfId="14060" xr:uid="{00000000-0005-0000-0000-0000EC360000}"/>
    <cellStyle name="Normal 10 2_15-FINANCEIRAS" xfId="14061" xr:uid="{00000000-0005-0000-0000-0000ED360000}"/>
    <cellStyle name="Normal 10 3" xfId="14062" xr:uid="{00000000-0005-0000-0000-0000EE360000}"/>
    <cellStyle name="Normal 10 3 2" xfId="14063" xr:uid="{00000000-0005-0000-0000-0000EF360000}"/>
    <cellStyle name="Normal 10 3 3" xfId="14064" xr:uid="{00000000-0005-0000-0000-0000F0360000}"/>
    <cellStyle name="Normal 10 3 4" xfId="14065" xr:uid="{00000000-0005-0000-0000-0000F1360000}"/>
    <cellStyle name="Normal 10 3_15-FINANCEIRAS" xfId="14066" xr:uid="{00000000-0005-0000-0000-0000F2360000}"/>
    <cellStyle name="Normal 10 4" xfId="14067" xr:uid="{00000000-0005-0000-0000-0000F3360000}"/>
    <cellStyle name="Normal 10 4 2" xfId="14068" xr:uid="{00000000-0005-0000-0000-0000F4360000}"/>
    <cellStyle name="Normal 10 4_15-FINANCEIRAS" xfId="14069" xr:uid="{00000000-0005-0000-0000-0000F5360000}"/>
    <cellStyle name="Normal 10 5" xfId="14070" xr:uid="{00000000-0005-0000-0000-0000F6360000}"/>
    <cellStyle name="Normal 10 6" xfId="14071" xr:uid="{00000000-0005-0000-0000-0000F7360000}"/>
    <cellStyle name="Normal 10 7" xfId="14072" xr:uid="{00000000-0005-0000-0000-0000F8360000}"/>
    <cellStyle name="Normal 10_1.1 - Apuração IRPJ_CSLL - 2100 - 2012_MAI_V1" xfId="14073" xr:uid="{00000000-0005-0000-0000-0000F9360000}"/>
    <cellStyle name="Normal 100" xfId="14074" xr:uid="{00000000-0005-0000-0000-0000FA360000}"/>
    <cellStyle name="Normal 100 2" xfId="14075" xr:uid="{00000000-0005-0000-0000-0000FB360000}"/>
    <cellStyle name="Normal 100 2 2" xfId="14076" xr:uid="{00000000-0005-0000-0000-0000FC360000}"/>
    <cellStyle name="Normal 100 2 2 2" xfId="14077" xr:uid="{00000000-0005-0000-0000-0000FD360000}"/>
    <cellStyle name="Normal 100 2 2 2 2" xfId="14078" xr:uid="{00000000-0005-0000-0000-0000FE360000}"/>
    <cellStyle name="Normal 100 2 2 2 2 2" xfId="14079" xr:uid="{00000000-0005-0000-0000-0000FF360000}"/>
    <cellStyle name="Normal 100 2 2 2 3" xfId="14080" xr:uid="{00000000-0005-0000-0000-000000370000}"/>
    <cellStyle name="Normal 100 2 2 2 4" xfId="14081" xr:uid="{00000000-0005-0000-0000-000001370000}"/>
    <cellStyle name="Normal 100 2 2 3" xfId="14082" xr:uid="{00000000-0005-0000-0000-000002370000}"/>
    <cellStyle name="Normal 100 2 2 3 2" xfId="14083" xr:uid="{00000000-0005-0000-0000-000003370000}"/>
    <cellStyle name="Normal 100 2 2 3 3" xfId="14084" xr:uid="{00000000-0005-0000-0000-000004370000}"/>
    <cellStyle name="Normal 100 2 2 4" xfId="14085" xr:uid="{00000000-0005-0000-0000-000005370000}"/>
    <cellStyle name="Normal 100 2 2 5" xfId="14086" xr:uid="{00000000-0005-0000-0000-000006370000}"/>
    <cellStyle name="Normal 100 2 2 6" xfId="14087" xr:uid="{00000000-0005-0000-0000-000007370000}"/>
    <cellStyle name="Normal 100 2 3" xfId="14088" xr:uid="{00000000-0005-0000-0000-000008370000}"/>
    <cellStyle name="Normal 100 2 3 2" xfId="14089" xr:uid="{00000000-0005-0000-0000-000009370000}"/>
    <cellStyle name="Normal 100 2 3 2 2" xfId="14090" xr:uid="{00000000-0005-0000-0000-00000A370000}"/>
    <cellStyle name="Normal 100 2 3 2 2 2" xfId="14091" xr:uid="{00000000-0005-0000-0000-00000B370000}"/>
    <cellStyle name="Normal 100 2 3 2 3" xfId="14092" xr:uid="{00000000-0005-0000-0000-00000C370000}"/>
    <cellStyle name="Normal 100 2 3 2 4" xfId="14093" xr:uid="{00000000-0005-0000-0000-00000D370000}"/>
    <cellStyle name="Normal 100 2 3 3" xfId="14094" xr:uid="{00000000-0005-0000-0000-00000E370000}"/>
    <cellStyle name="Normal 100 2 3 3 2" xfId="14095" xr:uid="{00000000-0005-0000-0000-00000F370000}"/>
    <cellStyle name="Normal 100 2 3 4" xfId="14096" xr:uid="{00000000-0005-0000-0000-000010370000}"/>
    <cellStyle name="Normal 100 2 3 5" xfId="14097" xr:uid="{00000000-0005-0000-0000-000011370000}"/>
    <cellStyle name="Normal 100 2 4" xfId="14098" xr:uid="{00000000-0005-0000-0000-000012370000}"/>
    <cellStyle name="Normal 100 2 4 2" xfId="14099" xr:uid="{00000000-0005-0000-0000-000013370000}"/>
    <cellStyle name="Normal 100 2 4 2 2" xfId="14100" xr:uid="{00000000-0005-0000-0000-000014370000}"/>
    <cellStyle name="Normal 100 2 4 3" xfId="14101" xr:uid="{00000000-0005-0000-0000-000015370000}"/>
    <cellStyle name="Normal 100 2 4 4" xfId="14102" xr:uid="{00000000-0005-0000-0000-000016370000}"/>
    <cellStyle name="Normal 100 2 5" xfId="14103" xr:uid="{00000000-0005-0000-0000-000017370000}"/>
    <cellStyle name="Normal 100 2 5 2" xfId="14104" xr:uid="{00000000-0005-0000-0000-000018370000}"/>
    <cellStyle name="Normal 100 2 5 3" xfId="14105" xr:uid="{00000000-0005-0000-0000-000019370000}"/>
    <cellStyle name="Normal 100 2 6" xfId="14106" xr:uid="{00000000-0005-0000-0000-00001A370000}"/>
    <cellStyle name="Normal 100 2 6 2" xfId="14107" xr:uid="{00000000-0005-0000-0000-00001B370000}"/>
    <cellStyle name="Normal 100 2 7" xfId="14108" xr:uid="{00000000-0005-0000-0000-00001C370000}"/>
    <cellStyle name="Normal 100 2 8" xfId="14109" xr:uid="{00000000-0005-0000-0000-00001D370000}"/>
    <cellStyle name="Normal 100 3" xfId="14110" xr:uid="{00000000-0005-0000-0000-00001E370000}"/>
    <cellStyle name="Normal 100 3 2" xfId="14111" xr:uid="{00000000-0005-0000-0000-00001F370000}"/>
    <cellStyle name="Normal 100 3 2 2" xfId="14112" xr:uid="{00000000-0005-0000-0000-000020370000}"/>
    <cellStyle name="Normal 100 3 2 2 2" xfId="14113" xr:uid="{00000000-0005-0000-0000-000021370000}"/>
    <cellStyle name="Normal 100 3 2 3" xfId="14114" xr:uid="{00000000-0005-0000-0000-000022370000}"/>
    <cellStyle name="Normal 100 3 2 4" xfId="14115" xr:uid="{00000000-0005-0000-0000-000023370000}"/>
    <cellStyle name="Normal 100 3 3" xfId="14116" xr:uid="{00000000-0005-0000-0000-000024370000}"/>
    <cellStyle name="Normal 100 3 3 2" xfId="14117" xr:uid="{00000000-0005-0000-0000-000025370000}"/>
    <cellStyle name="Normal 100 3 3 3" xfId="14118" xr:uid="{00000000-0005-0000-0000-000026370000}"/>
    <cellStyle name="Normal 100 3 4" xfId="14119" xr:uid="{00000000-0005-0000-0000-000027370000}"/>
    <cellStyle name="Normal 100 3 5" xfId="14120" xr:uid="{00000000-0005-0000-0000-000028370000}"/>
    <cellStyle name="Normal 100 3 6" xfId="14121" xr:uid="{00000000-0005-0000-0000-000029370000}"/>
    <cellStyle name="Normal 100 4" xfId="14122" xr:uid="{00000000-0005-0000-0000-00002A370000}"/>
    <cellStyle name="Normal 100 4 2" xfId="14123" xr:uid="{00000000-0005-0000-0000-00002B370000}"/>
    <cellStyle name="Normal 100 4 2 2" xfId="14124" xr:uid="{00000000-0005-0000-0000-00002C370000}"/>
    <cellStyle name="Normal 100 4 2 2 2" xfId="14125" xr:uid="{00000000-0005-0000-0000-00002D370000}"/>
    <cellStyle name="Normal 100 4 2 3" xfId="14126" xr:uid="{00000000-0005-0000-0000-00002E370000}"/>
    <cellStyle name="Normal 100 4 2 4" xfId="14127" xr:uid="{00000000-0005-0000-0000-00002F370000}"/>
    <cellStyle name="Normal 100 4 3" xfId="14128" xr:uid="{00000000-0005-0000-0000-000030370000}"/>
    <cellStyle name="Normal 100 4 3 2" xfId="14129" xr:uid="{00000000-0005-0000-0000-000031370000}"/>
    <cellStyle name="Normal 100 4 4" xfId="14130" xr:uid="{00000000-0005-0000-0000-000032370000}"/>
    <cellStyle name="Normal 100 4 5" xfId="14131" xr:uid="{00000000-0005-0000-0000-000033370000}"/>
    <cellStyle name="Normal 100 5" xfId="14132" xr:uid="{00000000-0005-0000-0000-000034370000}"/>
    <cellStyle name="Normal 100 5 2" xfId="14133" xr:uid="{00000000-0005-0000-0000-000035370000}"/>
    <cellStyle name="Normal 100 5 2 2" xfId="14134" xr:uid="{00000000-0005-0000-0000-000036370000}"/>
    <cellStyle name="Normal 100 5 3" xfId="14135" xr:uid="{00000000-0005-0000-0000-000037370000}"/>
    <cellStyle name="Normal 100 5 4" xfId="14136" xr:uid="{00000000-0005-0000-0000-000038370000}"/>
    <cellStyle name="Normal 100 6" xfId="14137" xr:uid="{00000000-0005-0000-0000-000039370000}"/>
    <cellStyle name="Normal 100 6 2" xfId="14138" xr:uid="{00000000-0005-0000-0000-00003A370000}"/>
    <cellStyle name="Normal 100 6 3" xfId="14139" xr:uid="{00000000-0005-0000-0000-00003B370000}"/>
    <cellStyle name="Normal 100 7" xfId="14140" xr:uid="{00000000-0005-0000-0000-00003C370000}"/>
    <cellStyle name="Normal 100 7 2" xfId="14141" xr:uid="{00000000-0005-0000-0000-00003D370000}"/>
    <cellStyle name="Normal 100 8" xfId="14142" xr:uid="{00000000-0005-0000-0000-00003E370000}"/>
    <cellStyle name="Normal 100 9" xfId="14143" xr:uid="{00000000-0005-0000-0000-00003F370000}"/>
    <cellStyle name="Normal 101" xfId="14144" xr:uid="{00000000-0005-0000-0000-000040370000}"/>
    <cellStyle name="Normal 101 2" xfId="14145" xr:uid="{00000000-0005-0000-0000-000041370000}"/>
    <cellStyle name="Normal 101 2 2" xfId="14146" xr:uid="{00000000-0005-0000-0000-000042370000}"/>
    <cellStyle name="Normal 101 2 2 2" xfId="14147" xr:uid="{00000000-0005-0000-0000-000043370000}"/>
    <cellStyle name="Normal 101 2 2 2 2" xfId="14148" xr:uid="{00000000-0005-0000-0000-000044370000}"/>
    <cellStyle name="Normal 101 2 2 2 2 2" xfId="14149" xr:uid="{00000000-0005-0000-0000-000045370000}"/>
    <cellStyle name="Normal 101 2 2 2 3" xfId="14150" xr:uid="{00000000-0005-0000-0000-000046370000}"/>
    <cellStyle name="Normal 101 2 2 2 4" xfId="14151" xr:uid="{00000000-0005-0000-0000-000047370000}"/>
    <cellStyle name="Normal 101 2 2 3" xfId="14152" xr:uid="{00000000-0005-0000-0000-000048370000}"/>
    <cellStyle name="Normal 101 2 2 3 2" xfId="14153" xr:uid="{00000000-0005-0000-0000-000049370000}"/>
    <cellStyle name="Normal 101 2 2 3 3" xfId="14154" xr:uid="{00000000-0005-0000-0000-00004A370000}"/>
    <cellStyle name="Normal 101 2 2 4" xfId="14155" xr:uid="{00000000-0005-0000-0000-00004B370000}"/>
    <cellStyle name="Normal 101 2 2 5" xfId="14156" xr:uid="{00000000-0005-0000-0000-00004C370000}"/>
    <cellStyle name="Normal 101 2 2 6" xfId="14157" xr:uid="{00000000-0005-0000-0000-00004D370000}"/>
    <cellStyle name="Normal 101 2 3" xfId="14158" xr:uid="{00000000-0005-0000-0000-00004E370000}"/>
    <cellStyle name="Normal 101 2 3 2" xfId="14159" xr:uid="{00000000-0005-0000-0000-00004F370000}"/>
    <cellStyle name="Normal 101 2 3 2 2" xfId="14160" xr:uid="{00000000-0005-0000-0000-000050370000}"/>
    <cellStyle name="Normal 101 2 3 2 2 2" xfId="14161" xr:uid="{00000000-0005-0000-0000-000051370000}"/>
    <cellStyle name="Normal 101 2 3 2 3" xfId="14162" xr:uid="{00000000-0005-0000-0000-000052370000}"/>
    <cellStyle name="Normal 101 2 3 2 4" xfId="14163" xr:uid="{00000000-0005-0000-0000-000053370000}"/>
    <cellStyle name="Normal 101 2 3 3" xfId="14164" xr:uid="{00000000-0005-0000-0000-000054370000}"/>
    <cellStyle name="Normal 101 2 3 3 2" xfId="14165" xr:uid="{00000000-0005-0000-0000-000055370000}"/>
    <cellStyle name="Normal 101 2 3 4" xfId="14166" xr:uid="{00000000-0005-0000-0000-000056370000}"/>
    <cellStyle name="Normal 101 2 3 5" xfId="14167" xr:uid="{00000000-0005-0000-0000-000057370000}"/>
    <cellStyle name="Normal 101 2 4" xfId="14168" xr:uid="{00000000-0005-0000-0000-000058370000}"/>
    <cellStyle name="Normal 101 2 4 2" xfId="14169" xr:uid="{00000000-0005-0000-0000-000059370000}"/>
    <cellStyle name="Normal 101 2 4 2 2" xfId="14170" xr:uid="{00000000-0005-0000-0000-00005A370000}"/>
    <cellStyle name="Normal 101 2 4 3" xfId="14171" xr:uid="{00000000-0005-0000-0000-00005B370000}"/>
    <cellStyle name="Normal 101 2 4 4" xfId="14172" xr:uid="{00000000-0005-0000-0000-00005C370000}"/>
    <cellStyle name="Normal 101 2 5" xfId="14173" xr:uid="{00000000-0005-0000-0000-00005D370000}"/>
    <cellStyle name="Normal 101 2 5 2" xfId="14174" xr:uid="{00000000-0005-0000-0000-00005E370000}"/>
    <cellStyle name="Normal 101 2 5 3" xfId="14175" xr:uid="{00000000-0005-0000-0000-00005F370000}"/>
    <cellStyle name="Normal 101 2 6" xfId="14176" xr:uid="{00000000-0005-0000-0000-000060370000}"/>
    <cellStyle name="Normal 101 2 6 2" xfId="14177" xr:uid="{00000000-0005-0000-0000-000061370000}"/>
    <cellStyle name="Normal 101 2 7" xfId="14178" xr:uid="{00000000-0005-0000-0000-000062370000}"/>
    <cellStyle name="Normal 101 2 8" xfId="14179" xr:uid="{00000000-0005-0000-0000-000063370000}"/>
    <cellStyle name="Normal 101 3" xfId="14180" xr:uid="{00000000-0005-0000-0000-000064370000}"/>
    <cellStyle name="Normal 101 3 2" xfId="14181" xr:uid="{00000000-0005-0000-0000-000065370000}"/>
    <cellStyle name="Normal 101 3 2 2" xfId="14182" xr:uid="{00000000-0005-0000-0000-000066370000}"/>
    <cellStyle name="Normal 101 3 2 2 2" xfId="14183" xr:uid="{00000000-0005-0000-0000-000067370000}"/>
    <cellStyle name="Normal 101 3 2 3" xfId="14184" xr:uid="{00000000-0005-0000-0000-000068370000}"/>
    <cellStyle name="Normal 101 3 2 4" xfId="14185" xr:uid="{00000000-0005-0000-0000-000069370000}"/>
    <cellStyle name="Normal 101 3 3" xfId="14186" xr:uid="{00000000-0005-0000-0000-00006A370000}"/>
    <cellStyle name="Normal 101 3 3 2" xfId="14187" xr:uid="{00000000-0005-0000-0000-00006B370000}"/>
    <cellStyle name="Normal 101 3 3 3" xfId="14188" xr:uid="{00000000-0005-0000-0000-00006C370000}"/>
    <cellStyle name="Normal 101 3 4" xfId="14189" xr:uid="{00000000-0005-0000-0000-00006D370000}"/>
    <cellStyle name="Normal 101 3 5" xfId="14190" xr:uid="{00000000-0005-0000-0000-00006E370000}"/>
    <cellStyle name="Normal 101 3 6" xfId="14191" xr:uid="{00000000-0005-0000-0000-00006F370000}"/>
    <cellStyle name="Normal 101 4" xfId="14192" xr:uid="{00000000-0005-0000-0000-000070370000}"/>
    <cellStyle name="Normal 101 4 2" xfId="14193" xr:uid="{00000000-0005-0000-0000-000071370000}"/>
    <cellStyle name="Normal 101 4 2 2" xfId="14194" xr:uid="{00000000-0005-0000-0000-000072370000}"/>
    <cellStyle name="Normal 101 4 2 2 2" xfId="14195" xr:uid="{00000000-0005-0000-0000-000073370000}"/>
    <cellStyle name="Normal 101 4 2 3" xfId="14196" xr:uid="{00000000-0005-0000-0000-000074370000}"/>
    <cellStyle name="Normal 101 4 2 4" xfId="14197" xr:uid="{00000000-0005-0000-0000-000075370000}"/>
    <cellStyle name="Normal 101 4 3" xfId="14198" xr:uid="{00000000-0005-0000-0000-000076370000}"/>
    <cellStyle name="Normal 101 4 3 2" xfId="14199" xr:uid="{00000000-0005-0000-0000-000077370000}"/>
    <cellStyle name="Normal 101 4 4" xfId="14200" xr:uid="{00000000-0005-0000-0000-000078370000}"/>
    <cellStyle name="Normal 101 4 5" xfId="14201" xr:uid="{00000000-0005-0000-0000-000079370000}"/>
    <cellStyle name="Normal 101 5" xfId="14202" xr:uid="{00000000-0005-0000-0000-00007A370000}"/>
    <cellStyle name="Normal 101 5 2" xfId="14203" xr:uid="{00000000-0005-0000-0000-00007B370000}"/>
    <cellStyle name="Normal 101 5 2 2" xfId="14204" xr:uid="{00000000-0005-0000-0000-00007C370000}"/>
    <cellStyle name="Normal 101 5 3" xfId="14205" xr:uid="{00000000-0005-0000-0000-00007D370000}"/>
    <cellStyle name="Normal 101 5 4" xfId="14206" xr:uid="{00000000-0005-0000-0000-00007E370000}"/>
    <cellStyle name="Normal 101 6" xfId="14207" xr:uid="{00000000-0005-0000-0000-00007F370000}"/>
    <cellStyle name="Normal 101 6 2" xfId="14208" xr:uid="{00000000-0005-0000-0000-000080370000}"/>
    <cellStyle name="Normal 101 6 3" xfId="14209" xr:uid="{00000000-0005-0000-0000-000081370000}"/>
    <cellStyle name="Normal 101 7" xfId="14210" xr:uid="{00000000-0005-0000-0000-000082370000}"/>
    <cellStyle name="Normal 101 7 2" xfId="14211" xr:uid="{00000000-0005-0000-0000-000083370000}"/>
    <cellStyle name="Normal 101 8" xfId="14212" xr:uid="{00000000-0005-0000-0000-000084370000}"/>
    <cellStyle name="Normal 101 9" xfId="14213" xr:uid="{00000000-0005-0000-0000-000085370000}"/>
    <cellStyle name="Normal 102" xfId="14214" xr:uid="{00000000-0005-0000-0000-000086370000}"/>
    <cellStyle name="Normal 102 2" xfId="14215" xr:uid="{00000000-0005-0000-0000-000087370000}"/>
    <cellStyle name="Normal 102 2 2" xfId="14216" xr:uid="{00000000-0005-0000-0000-000088370000}"/>
    <cellStyle name="Normal 102 2 2 2" xfId="14217" xr:uid="{00000000-0005-0000-0000-000089370000}"/>
    <cellStyle name="Normal 102 2 2 2 2" xfId="14218" xr:uid="{00000000-0005-0000-0000-00008A370000}"/>
    <cellStyle name="Normal 102 2 2 2 2 2" xfId="14219" xr:uid="{00000000-0005-0000-0000-00008B370000}"/>
    <cellStyle name="Normal 102 2 2 2 3" xfId="14220" xr:uid="{00000000-0005-0000-0000-00008C370000}"/>
    <cellStyle name="Normal 102 2 2 2 4" xfId="14221" xr:uid="{00000000-0005-0000-0000-00008D370000}"/>
    <cellStyle name="Normal 102 2 2 3" xfId="14222" xr:uid="{00000000-0005-0000-0000-00008E370000}"/>
    <cellStyle name="Normal 102 2 2 3 2" xfId="14223" xr:uid="{00000000-0005-0000-0000-00008F370000}"/>
    <cellStyle name="Normal 102 2 2 3 3" xfId="14224" xr:uid="{00000000-0005-0000-0000-000090370000}"/>
    <cellStyle name="Normal 102 2 2 4" xfId="14225" xr:uid="{00000000-0005-0000-0000-000091370000}"/>
    <cellStyle name="Normal 102 2 2 5" xfId="14226" xr:uid="{00000000-0005-0000-0000-000092370000}"/>
    <cellStyle name="Normal 102 2 2 6" xfId="14227" xr:uid="{00000000-0005-0000-0000-000093370000}"/>
    <cellStyle name="Normal 102 2 3" xfId="14228" xr:uid="{00000000-0005-0000-0000-000094370000}"/>
    <cellStyle name="Normal 102 2 3 2" xfId="14229" xr:uid="{00000000-0005-0000-0000-000095370000}"/>
    <cellStyle name="Normal 102 2 3 2 2" xfId="14230" xr:uid="{00000000-0005-0000-0000-000096370000}"/>
    <cellStyle name="Normal 102 2 3 2 2 2" xfId="14231" xr:uid="{00000000-0005-0000-0000-000097370000}"/>
    <cellStyle name="Normal 102 2 3 2 3" xfId="14232" xr:uid="{00000000-0005-0000-0000-000098370000}"/>
    <cellStyle name="Normal 102 2 3 2 4" xfId="14233" xr:uid="{00000000-0005-0000-0000-000099370000}"/>
    <cellStyle name="Normal 102 2 3 3" xfId="14234" xr:uid="{00000000-0005-0000-0000-00009A370000}"/>
    <cellStyle name="Normal 102 2 3 3 2" xfId="14235" xr:uid="{00000000-0005-0000-0000-00009B370000}"/>
    <cellStyle name="Normal 102 2 3 4" xfId="14236" xr:uid="{00000000-0005-0000-0000-00009C370000}"/>
    <cellStyle name="Normal 102 2 3 5" xfId="14237" xr:uid="{00000000-0005-0000-0000-00009D370000}"/>
    <cellStyle name="Normal 102 2 4" xfId="14238" xr:uid="{00000000-0005-0000-0000-00009E370000}"/>
    <cellStyle name="Normal 102 2 4 2" xfId="14239" xr:uid="{00000000-0005-0000-0000-00009F370000}"/>
    <cellStyle name="Normal 102 2 4 2 2" xfId="14240" xr:uid="{00000000-0005-0000-0000-0000A0370000}"/>
    <cellStyle name="Normal 102 2 4 3" xfId="14241" xr:uid="{00000000-0005-0000-0000-0000A1370000}"/>
    <cellStyle name="Normal 102 2 4 4" xfId="14242" xr:uid="{00000000-0005-0000-0000-0000A2370000}"/>
    <cellStyle name="Normal 102 2 5" xfId="14243" xr:uid="{00000000-0005-0000-0000-0000A3370000}"/>
    <cellStyle name="Normal 102 2 5 2" xfId="14244" xr:uid="{00000000-0005-0000-0000-0000A4370000}"/>
    <cellStyle name="Normal 102 2 5 3" xfId="14245" xr:uid="{00000000-0005-0000-0000-0000A5370000}"/>
    <cellStyle name="Normal 102 2 6" xfId="14246" xr:uid="{00000000-0005-0000-0000-0000A6370000}"/>
    <cellStyle name="Normal 102 2 6 2" xfId="14247" xr:uid="{00000000-0005-0000-0000-0000A7370000}"/>
    <cellStyle name="Normal 102 2 7" xfId="14248" xr:uid="{00000000-0005-0000-0000-0000A8370000}"/>
    <cellStyle name="Normal 102 2 8" xfId="14249" xr:uid="{00000000-0005-0000-0000-0000A9370000}"/>
    <cellStyle name="Normal 102 3" xfId="14250" xr:uid="{00000000-0005-0000-0000-0000AA370000}"/>
    <cellStyle name="Normal 102 3 2" xfId="14251" xr:uid="{00000000-0005-0000-0000-0000AB370000}"/>
    <cellStyle name="Normal 102 3 2 2" xfId="14252" xr:uid="{00000000-0005-0000-0000-0000AC370000}"/>
    <cellStyle name="Normal 102 3 2 2 2" xfId="14253" xr:uid="{00000000-0005-0000-0000-0000AD370000}"/>
    <cellStyle name="Normal 102 3 2 3" xfId="14254" xr:uid="{00000000-0005-0000-0000-0000AE370000}"/>
    <cellStyle name="Normal 102 3 2 4" xfId="14255" xr:uid="{00000000-0005-0000-0000-0000AF370000}"/>
    <cellStyle name="Normal 102 3 3" xfId="14256" xr:uid="{00000000-0005-0000-0000-0000B0370000}"/>
    <cellStyle name="Normal 102 3 3 2" xfId="14257" xr:uid="{00000000-0005-0000-0000-0000B1370000}"/>
    <cellStyle name="Normal 102 3 3 3" xfId="14258" xr:uid="{00000000-0005-0000-0000-0000B2370000}"/>
    <cellStyle name="Normal 102 3 4" xfId="14259" xr:uid="{00000000-0005-0000-0000-0000B3370000}"/>
    <cellStyle name="Normal 102 3 5" xfId="14260" xr:uid="{00000000-0005-0000-0000-0000B4370000}"/>
    <cellStyle name="Normal 102 3 6" xfId="14261" xr:uid="{00000000-0005-0000-0000-0000B5370000}"/>
    <cellStyle name="Normal 102 4" xfId="14262" xr:uid="{00000000-0005-0000-0000-0000B6370000}"/>
    <cellStyle name="Normal 102 4 2" xfId="14263" xr:uid="{00000000-0005-0000-0000-0000B7370000}"/>
    <cellStyle name="Normal 102 4 2 2" xfId="14264" xr:uid="{00000000-0005-0000-0000-0000B8370000}"/>
    <cellStyle name="Normal 102 4 2 2 2" xfId="14265" xr:uid="{00000000-0005-0000-0000-0000B9370000}"/>
    <cellStyle name="Normal 102 4 2 3" xfId="14266" xr:uid="{00000000-0005-0000-0000-0000BA370000}"/>
    <cellStyle name="Normal 102 4 2 4" xfId="14267" xr:uid="{00000000-0005-0000-0000-0000BB370000}"/>
    <cellStyle name="Normal 102 4 3" xfId="14268" xr:uid="{00000000-0005-0000-0000-0000BC370000}"/>
    <cellStyle name="Normal 102 4 3 2" xfId="14269" xr:uid="{00000000-0005-0000-0000-0000BD370000}"/>
    <cellStyle name="Normal 102 4 4" xfId="14270" xr:uid="{00000000-0005-0000-0000-0000BE370000}"/>
    <cellStyle name="Normal 102 4 5" xfId="14271" xr:uid="{00000000-0005-0000-0000-0000BF370000}"/>
    <cellStyle name="Normal 102 5" xfId="14272" xr:uid="{00000000-0005-0000-0000-0000C0370000}"/>
    <cellStyle name="Normal 102 5 2" xfId="14273" xr:uid="{00000000-0005-0000-0000-0000C1370000}"/>
    <cellStyle name="Normal 102 5 2 2" xfId="14274" xr:uid="{00000000-0005-0000-0000-0000C2370000}"/>
    <cellStyle name="Normal 102 5 3" xfId="14275" xr:uid="{00000000-0005-0000-0000-0000C3370000}"/>
    <cellStyle name="Normal 102 5 4" xfId="14276" xr:uid="{00000000-0005-0000-0000-0000C4370000}"/>
    <cellStyle name="Normal 102 6" xfId="14277" xr:uid="{00000000-0005-0000-0000-0000C5370000}"/>
    <cellStyle name="Normal 102 6 2" xfId="14278" xr:uid="{00000000-0005-0000-0000-0000C6370000}"/>
    <cellStyle name="Normal 102 6 3" xfId="14279" xr:uid="{00000000-0005-0000-0000-0000C7370000}"/>
    <cellStyle name="Normal 102 7" xfId="14280" xr:uid="{00000000-0005-0000-0000-0000C8370000}"/>
    <cellStyle name="Normal 102 7 2" xfId="14281" xr:uid="{00000000-0005-0000-0000-0000C9370000}"/>
    <cellStyle name="Normal 102 8" xfId="14282" xr:uid="{00000000-0005-0000-0000-0000CA370000}"/>
    <cellStyle name="Normal 102 9" xfId="14283" xr:uid="{00000000-0005-0000-0000-0000CB370000}"/>
    <cellStyle name="Normal 103" xfId="14284" xr:uid="{00000000-0005-0000-0000-0000CC370000}"/>
    <cellStyle name="Normal 103 2" xfId="14285" xr:uid="{00000000-0005-0000-0000-0000CD370000}"/>
    <cellStyle name="Normal 103 2 2" xfId="14286" xr:uid="{00000000-0005-0000-0000-0000CE370000}"/>
    <cellStyle name="Normal 103 2 2 2" xfId="14287" xr:uid="{00000000-0005-0000-0000-0000CF370000}"/>
    <cellStyle name="Normal 103 2 2 2 2" xfId="14288" xr:uid="{00000000-0005-0000-0000-0000D0370000}"/>
    <cellStyle name="Normal 103 2 2 2 2 2" xfId="14289" xr:uid="{00000000-0005-0000-0000-0000D1370000}"/>
    <cellStyle name="Normal 103 2 2 2 3" xfId="14290" xr:uid="{00000000-0005-0000-0000-0000D2370000}"/>
    <cellStyle name="Normal 103 2 2 2 4" xfId="14291" xr:uid="{00000000-0005-0000-0000-0000D3370000}"/>
    <cellStyle name="Normal 103 2 2 3" xfId="14292" xr:uid="{00000000-0005-0000-0000-0000D4370000}"/>
    <cellStyle name="Normal 103 2 2 3 2" xfId="14293" xr:uid="{00000000-0005-0000-0000-0000D5370000}"/>
    <cellStyle name="Normal 103 2 2 3 3" xfId="14294" xr:uid="{00000000-0005-0000-0000-0000D6370000}"/>
    <cellStyle name="Normal 103 2 2 4" xfId="14295" xr:uid="{00000000-0005-0000-0000-0000D7370000}"/>
    <cellStyle name="Normal 103 2 2 5" xfId="14296" xr:uid="{00000000-0005-0000-0000-0000D8370000}"/>
    <cellStyle name="Normal 103 2 2 6" xfId="14297" xr:uid="{00000000-0005-0000-0000-0000D9370000}"/>
    <cellStyle name="Normal 103 2 3" xfId="14298" xr:uid="{00000000-0005-0000-0000-0000DA370000}"/>
    <cellStyle name="Normal 103 2 3 2" xfId="14299" xr:uid="{00000000-0005-0000-0000-0000DB370000}"/>
    <cellStyle name="Normal 103 2 3 2 2" xfId="14300" xr:uid="{00000000-0005-0000-0000-0000DC370000}"/>
    <cellStyle name="Normal 103 2 3 2 2 2" xfId="14301" xr:uid="{00000000-0005-0000-0000-0000DD370000}"/>
    <cellStyle name="Normal 103 2 3 2 3" xfId="14302" xr:uid="{00000000-0005-0000-0000-0000DE370000}"/>
    <cellStyle name="Normal 103 2 3 2 4" xfId="14303" xr:uid="{00000000-0005-0000-0000-0000DF370000}"/>
    <cellStyle name="Normal 103 2 3 3" xfId="14304" xr:uid="{00000000-0005-0000-0000-0000E0370000}"/>
    <cellStyle name="Normal 103 2 3 3 2" xfId="14305" xr:uid="{00000000-0005-0000-0000-0000E1370000}"/>
    <cellStyle name="Normal 103 2 3 4" xfId="14306" xr:uid="{00000000-0005-0000-0000-0000E2370000}"/>
    <cellStyle name="Normal 103 2 3 5" xfId="14307" xr:uid="{00000000-0005-0000-0000-0000E3370000}"/>
    <cellStyle name="Normal 103 2 4" xfId="14308" xr:uid="{00000000-0005-0000-0000-0000E4370000}"/>
    <cellStyle name="Normal 103 2 4 2" xfId="14309" xr:uid="{00000000-0005-0000-0000-0000E5370000}"/>
    <cellStyle name="Normal 103 2 4 2 2" xfId="14310" xr:uid="{00000000-0005-0000-0000-0000E6370000}"/>
    <cellStyle name="Normal 103 2 4 3" xfId="14311" xr:uid="{00000000-0005-0000-0000-0000E7370000}"/>
    <cellStyle name="Normal 103 2 4 4" xfId="14312" xr:uid="{00000000-0005-0000-0000-0000E8370000}"/>
    <cellStyle name="Normal 103 2 5" xfId="14313" xr:uid="{00000000-0005-0000-0000-0000E9370000}"/>
    <cellStyle name="Normal 103 2 5 2" xfId="14314" xr:uid="{00000000-0005-0000-0000-0000EA370000}"/>
    <cellStyle name="Normal 103 2 5 3" xfId="14315" xr:uid="{00000000-0005-0000-0000-0000EB370000}"/>
    <cellStyle name="Normal 103 2 6" xfId="14316" xr:uid="{00000000-0005-0000-0000-0000EC370000}"/>
    <cellStyle name="Normal 103 2 6 2" xfId="14317" xr:uid="{00000000-0005-0000-0000-0000ED370000}"/>
    <cellStyle name="Normal 103 2 7" xfId="14318" xr:uid="{00000000-0005-0000-0000-0000EE370000}"/>
    <cellStyle name="Normal 103 2 8" xfId="14319" xr:uid="{00000000-0005-0000-0000-0000EF370000}"/>
    <cellStyle name="Normal 103 3" xfId="14320" xr:uid="{00000000-0005-0000-0000-0000F0370000}"/>
    <cellStyle name="Normal 103 3 2" xfId="14321" xr:uid="{00000000-0005-0000-0000-0000F1370000}"/>
    <cellStyle name="Normal 103 3 2 2" xfId="14322" xr:uid="{00000000-0005-0000-0000-0000F2370000}"/>
    <cellStyle name="Normal 103 3 2 2 2" xfId="14323" xr:uid="{00000000-0005-0000-0000-0000F3370000}"/>
    <cellStyle name="Normal 103 3 2 3" xfId="14324" xr:uid="{00000000-0005-0000-0000-0000F4370000}"/>
    <cellStyle name="Normal 103 3 2 4" xfId="14325" xr:uid="{00000000-0005-0000-0000-0000F5370000}"/>
    <cellStyle name="Normal 103 3 3" xfId="14326" xr:uid="{00000000-0005-0000-0000-0000F6370000}"/>
    <cellStyle name="Normal 103 3 3 2" xfId="14327" xr:uid="{00000000-0005-0000-0000-0000F7370000}"/>
    <cellStyle name="Normal 103 3 3 3" xfId="14328" xr:uid="{00000000-0005-0000-0000-0000F8370000}"/>
    <cellStyle name="Normal 103 3 4" xfId="14329" xr:uid="{00000000-0005-0000-0000-0000F9370000}"/>
    <cellStyle name="Normal 103 3 5" xfId="14330" xr:uid="{00000000-0005-0000-0000-0000FA370000}"/>
    <cellStyle name="Normal 103 3 6" xfId="14331" xr:uid="{00000000-0005-0000-0000-0000FB370000}"/>
    <cellStyle name="Normal 103 4" xfId="14332" xr:uid="{00000000-0005-0000-0000-0000FC370000}"/>
    <cellStyle name="Normal 103 4 2" xfId="14333" xr:uid="{00000000-0005-0000-0000-0000FD370000}"/>
    <cellStyle name="Normal 103 4 2 2" xfId="14334" xr:uid="{00000000-0005-0000-0000-0000FE370000}"/>
    <cellStyle name="Normal 103 4 2 2 2" xfId="14335" xr:uid="{00000000-0005-0000-0000-0000FF370000}"/>
    <cellStyle name="Normal 103 4 2 3" xfId="14336" xr:uid="{00000000-0005-0000-0000-000000380000}"/>
    <cellStyle name="Normal 103 4 2 4" xfId="14337" xr:uid="{00000000-0005-0000-0000-000001380000}"/>
    <cellStyle name="Normal 103 4 3" xfId="14338" xr:uid="{00000000-0005-0000-0000-000002380000}"/>
    <cellStyle name="Normal 103 4 3 2" xfId="14339" xr:uid="{00000000-0005-0000-0000-000003380000}"/>
    <cellStyle name="Normal 103 4 4" xfId="14340" xr:uid="{00000000-0005-0000-0000-000004380000}"/>
    <cellStyle name="Normal 103 4 5" xfId="14341" xr:uid="{00000000-0005-0000-0000-000005380000}"/>
    <cellStyle name="Normal 103 5" xfId="14342" xr:uid="{00000000-0005-0000-0000-000006380000}"/>
    <cellStyle name="Normal 103 5 2" xfId="14343" xr:uid="{00000000-0005-0000-0000-000007380000}"/>
    <cellStyle name="Normal 103 5 2 2" xfId="14344" xr:uid="{00000000-0005-0000-0000-000008380000}"/>
    <cellStyle name="Normal 103 5 3" xfId="14345" xr:uid="{00000000-0005-0000-0000-000009380000}"/>
    <cellStyle name="Normal 103 5 4" xfId="14346" xr:uid="{00000000-0005-0000-0000-00000A380000}"/>
    <cellStyle name="Normal 103 6" xfId="14347" xr:uid="{00000000-0005-0000-0000-00000B380000}"/>
    <cellStyle name="Normal 103 6 2" xfId="14348" xr:uid="{00000000-0005-0000-0000-00000C380000}"/>
    <cellStyle name="Normal 103 6 3" xfId="14349" xr:uid="{00000000-0005-0000-0000-00000D380000}"/>
    <cellStyle name="Normal 103 7" xfId="14350" xr:uid="{00000000-0005-0000-0000-00000E380000}"/>
    <cellStyle name="Normal 103 7 2" xfId="14351" xr:uid="{00000000-0005-0000-0000-00000F380000}"/>
    <cellStyle name="Normal 103 8" xfId="14352" xr:uid="{00000000-0005-0000-0000-000010380000}"/>
    <cellStyle name="Normal 103 9" xfId="14353" xr:uid="{00000000-0005-0000-0000-000011380000}"/>
    <cellStyle name="Normal 104" xfId="14354" xr:uid="{00000000-0005-0000-0000-000012380000}"/>
    <cellStyle name="Normal 104 2" xfId="14355" xr:uid="{00000000-0005-0000-0000-000013380000}"/>
    <cellStyle name="Normal 104 2 10" xfId="14356" xr:uid="{00000000-0005-0000-0000-000014380000}"/>
    <cellStyle name="Normal 104 2 10 2" xfId="14357" xr:uid="{00000000-0005-0000-0000-000015380000}"/>
    <cellStyle name="Normal 104 2 10 3" xfId="14358" xr:uid="{00000000-0005-0000-0000-000016380000}"/>
    <cellStyle name="Normal 104 2 11" xfId="14359" xr:uid="{00000000-0005-0000-0000-000017380000}"/>
    <cellStyle name="Normal 104 2 2" xfId="14360" xr:uid="{00000000-0005-0000-0000-000018380000}"/>
    <cellStyle name="Normal 104 2 2 2" xfId="14361" xr:uid="{00000000-0005-0000-0000-000019380000}"/>
    <cellStyle name="Normal 104 2 2 2 2" xfId="14362" xr:uid="{00000000-0005-0000-0000-00001A380000}"/>
    <cellStyle name="Normal 104 2 2 2 2 2" xfId="14363" xr:uid="{00000000-0005-0000-0000-00001B380000}"/>
    <cellStyle name="Normal 104 2 2 2 2 2 2" xfId="14364" xr:uid="{00000000-0005-0000-0000-00001C380000}"/>
    <cellStyle name="Normal 104 2 2 2 2 3" xfId="14365" xr:uid="{00000000-0005-0000-0000-00001D380000}"/>
    <cellStyle name="Normal 104 2 2 2 2 4" xfId="14366" xr:uid="{00000000-0005-0000-0000-00001E380000}"/>
    <cellStyle name="Normal 104 2 2 2 3" xfId="14367" xr:uid="{00000000-0005-0000-0000-00001F380000}"/>
    <cellStyle name="Normal 104 2 2 2 3 2" xfId="14368" xr:uid="{00000000-0005-0000-0000-000020380000}"/>
    <cellStyle name="Normal 104 2 2 2 3 3" xfId="14369" xr:uid="{00000000-0005-0000-0000-000021380000}"/>
    <cellStyle name="Normal 104 2 2 2 4" xfId="14370" xr:uid="{00000000-0005-0000-0000-000022380000}"/>
    <cellStyle name="Normal 104 2 2 2 5" xfId="14371" xr:uid="{00000000-0005-0000-0000-000023380000}"/>
    <cellStyle name="Normal 104 2 2 2 6" xfId="14372" xr:uid="{00000000-0005-0000-0000-000024380000}"/>
    <cellStyle name="Normal 104 2 2 3" xfId="14373" xr:uid="{00000000-0005-0000-0000-000025380000}"/>
    <cellStyle name="Normal 104 2 2 3 2" xfId="14374" xr:uid="{00000000-0005-0000-0000-000026380000}"/>
    <cellStyle name="Normal 104 2 2 3 2 2" xfId="14375" xr:uid="{00000000-0005-0000-0000-000027380000}"/>
    <cellStyle name="Normal 104 2 2 3 2 2 2" xfId="14376" xr:uid="{00000000-0005-0000-0000-000028380000}"/>
    <cellStyle name="Normal 104 2 2 3 2 3" xfId="14377" xr:uid="{00000000-0005-0000-0000-000029380000}"/>
    <cellStyle name="Normal 104 2 2 3 2 4" xfId="14378" xr:uid="{00000000-0005-0000-0000-00002A380000}"/>
    <cellStyle name="Normal 104 2 2 3 3" xfId="14379" xr:uid="{00000000-0005-0000-0000-00002B380000}"/>
    <cellStyle name="Normal 104 2 2 3 3 2" xfId="14380" xr:uid="{00000000-0005-0000-0000-00002C380000}"/>
    <cellStyle name="Normal 104 2 2 3 4" xfId="14381" xr:uid="{00000000-0005-0000-0000-00002D380000}"/>
    <cellStyle name="Normal 104 2 2 3 5" xfId="14382" xr:uid="{00000000-0005-0000-0000-00002E380000}"/>
    <cellStyle name="Normal 104 2 2 3 6" xfId="14383" xr:uid="{00000000-0005-0000-0000-00002F380000}"/>
    <cellStyle name="Normal 104 2 2 4" xfId="14384" xr:uid="{00000000-0005-0000-0000-000030380000}"/>
    <cellStyle name="Normal 104 2 2 4 2" xfId="14385" xr:uid="{00000000-0005-0000-0000-000031380000}"/>
    <cellStyle name="Normal 104 2 2 4 2 2" xfId="14386" xr:uid="{00000000-0005-0000-0000-000032380000}"/>
    <cellStyle name="Normal 104 2 2 4 3" xfId="14387" xr:uid="{00000000-0005-0000-0000-000033380000}"/>
    <cellStyle name="Normal 104 2 2 4 4" xfId="14388" xr:uid="{00000000-0005-0000-0000-000034380000}"/>
    <cellStyle name="Normal 104 2 2 5" xfId="14389" xr:uid="{00000000-0005-0000-0000-000035380000}"/>
    <cellStyle name="Normal 104 2 2 5 2" xfId="14390" xr:uid="{00000000-0005-0000-0000-000036380000}"/>
    <cellStyle name="Normal 104 2 2 5 3" xfId="14391" xr:uid="{00000000-0005-0000-0000-000037380000}"/>
    <cellStyle name="Normal 104 2 2 6" xfId="14392" xr:uid="{00000000-0005-0000-0000-000038380000}"/>
    <cellStyle name="Normal 104 2 2 6 2" xfId="14393" xr:uid="{00000000-0005-0000-0000-000039380000}"/>
    <cellStyle name="Normal 104 2 2 7" xfId="14394" xr:uid="{00000000-0005-0000-0000-00003A380000}"/>
    <cellStyle name="Normal 104 2 3" xfId="14395" xr:uid="{00000000-0005-0000-0000-00003B380000}"/>
    <cellStyle name="Normal 104 2 3 2" xfId="14396" xr:uid="{00000000-0005-0000-0000-00003C380000}"/>
    <cellStyle name="Normal 104 2 3 2 2" xfId="14397" xr:uid="{00000000-0005-0000-0000-00003D380000}"/>
    <cellStyle name="Normal 104 2 3 2 2 2" xfId="14398" xr:uid="{00000000-0005-0000-0000-00003E380000}"/>
    <cellStyle name="Normal 104 2 3 2 2 2 2" xfId="14399" xr:uid="{00000000-0005-0000-0000-00003F380000}"/>
    <cellStyle name="Normal 104 2 3 2 2 3" xfId="14400" xr:uid="{00000000-0005-0000-0000-000040380000}"/>
    <cellStyle name="Normal 104 2 3 2 2 4" xfId="14401" xr:uid="{00000000-0005-0000-0000-000041380000}"/>
    <cellStyle name="Normal 104 2 3 2 3" xfId="14402" xr:uid="{00000000-0005-0000-0000-000042380000}"/>
    <cellStyle name="Normal 104 2 3 2 3 2" xfId="14403" xr:uid="{00000000-0005-0000-0000-000043380000}"/>
    <cellStyle name="Normal 104 2 3 2 3 3" xfId="14404" xr:uid="{00000000-0005-0000-0000-000044380000}"/>
    <cellStyle name="Normal 104 2 3 2 4" xfId="14405" xr:uid="{00000000-0005-0000-0000-000045380000}"/>
    <cellStyle name="Normal 104 2 3 2 5" xfId="14406" xr:uid="{00000000-0005-0000-0000-000046380000}"/>
    <cellStyle name="Normal 104 2 3 2 6" xfId="14407" xr:uid="{00000000-0005-0000-0000-000047380000}"/>
    <cellStyle name="Normal 104 2 3 3" xfId="14408" xr:uid="{00000000-0005-0000-0000-000048380000}"/>
    <cellStyle name="Normal 104 2 3 3 2" xfId="14409" xr:uid="{00000000-0005-0000-0000-000049380000}"/>
    <cellStyle name="Normal 104 2 3 3 2 2" xfId="14410" xr:uid="{00000000-0005-0000-0000-00004A380000}"/>
    <cellStyle name="Normal 104 2 3 3 2 2 2" xfId="14411" xr:uid="{00000000-0005-0000-0000-00004B380000}"/>
    <cellStyle name="Normal 104 2 3 3 2 3" xfId="14412" xr:uid="{00000000-0005-0000-0000-00004C380000}"/>
    <cellStyle name="Normal 104 2 3 3 2 4" xfId="14413" xr:uid="{00000000-0005-0000-0000-00004D380000}"/>
    <cellStyle name="Normal 104 2 3 3 3" xfId="14414" xr:uid="{00000000-0005-0000-0000-00004E380000}"/>
    <cellStyle name="Normal 104 2 3 3 3 2" xfId="14415" xr:uid="{00000000-0005-0000-0000-00004F380000}"/>
    <cellStyle name="Normal 104 2 3 3 4" xfId="14416" xr:uid="{00000000-0005-0000-0000-000050380000}"/>
    <cellStyle name="Normal 104 2 3 3 5" xfId="14417" xr:uid="{00000000-0005-0000-0000-000051380000}"/>
    <cellStyle name="Normal 104 2 3 4" xfId="14418" xr:uid="{00000000-0005-0000-0000-000052380000}"/>
    <cellStyle name="Normal 104 2 3 4 2" xfId="14419" xr:uid="{00000000-0005-0000-0000-000053380000}"/>
    <cellStyle name="Normal 104 2 3 4 2 2" xfId="14420" xr:uid="{00000000-0005-0000-0000-000054380000}"/>
    <cellStyle name="Normal 104 2 3 4 3" xfId="14421" xr:uid="{00000000-0005-0000-0000-000055380000}"/>
    <cellStyle name="Normal 104 2 3 4 4" xfId="14422" xr:uid="{00000000-0005-0000-0000-000056380000}"/>
    <cellStyle name="Normal 104 2 3 5" xfId="14423" xr:uid="{00000000-0005-0000-0000-000057380000}"/>
    <cellStyle name="Normal 104 2 3 5 2" xfId="14424" xr:uid="{00000000-0005-0000-0000-000058380000}"/>
    <cellStyle name="Normal 104 2 3 5 3" xfId="14425" xr:uid="{00000000-0005-0000-0000-000059380000}"/>
    <cellStyle name="Normal 104 2 3 6" xfId="14426" xr:uid="{00000000-0005-0000-0000-00005A380000}"/>
    <cellStyle name="Normal 104 2 3 6 2" xfId="14427" xr:uid="{00000000-0005-0000-0000-00005B380000}"/>
    <cellStyle name="Normal 104 2 3 7" xfId="14428" xr:uid="{00000000-0005-0000-0000-00005C380000}"/>
    <cellStyle name="Normal 104 2 3 8" xfId="14429" xr:uid="{00000000-0005-0000-0000-00005D380000}"/>
    <cellStyle name="Normal 104 2 4" xfId="14430" xr:uid="{00000000-0005-0000-0000-00005E380000}"/>
    <cellStyle name="Normal 104 2 4 2" xfId="14431" xr:uid="{00000000-0005-0000-0000-00005F380000}"/>
    <cellStyle name="Normal 104 2 4 2 2" xfId="14432" xr:uid="{00000000-0005-0000-0000-000060380000}"/>
    <cellStyle name="Normal 104 2 4 2 2 2" xfId="14433" xr:uid="{00000000-0005-0000-0000-000061380000}"/>
    <cellStyle name="Normal 104 2 4 2 2 2 2" xfId="14434" xr:uid="{00000000-0005-0000-0000-000062380000}"/>
    <cellStyle name="Normal 104 2 4 2 2 3" xfId="14435" xr:uid="{00000000-0005-0000-0000-000063380000}"/>
    <cellStyle name="Normal 104 2 4 2 2 4" xfId="14436" xr:uid="{00000000-0005-0000-0000-000064380000}"/>
    <cellStyle name="Normal 104 2 4 2 3" xfId="14437" xr:uid="{00000000-0005-0000-0000-000065380000}"/>
    <cellStyle name="Normal 104 2 4 2 3 2" xfId="14438" xr:uid="{00000000-0005-0000-0000-000066380000}"/>
    <cellStyle name="Normal 104 2 4 2 3 3" xfId="14439" xr:uid="{00000000-0005-0000-0000-000067380000}"/>
    <cellStyle name="Normal 104 2 4 2 4" xfId="14440" xr:uid="{00000000-0005-0000-0000-000068380000}"/>
    <cellStyle name="Normal 104 2 4 2 5" xfId="14441" xr:uid="{00000000-0005-0000-0000-000069380000}"/>
    <cellStyle name="Normal 104 2 4 2 6" xfId="14442" xr:uid="{00000000-0005-0000-0000-00006A380000}"/>
    <cellStyle name="Normal 104 2 4 3" xfId="14443" xr:uid="{00000000-0005-0000-0000-00006B380000}"/>
    <cellStyle name="Normal 104 2 4 3 2" xfId="14444" xr:uid="{00000000-0005-0000-0000-00006C380000}"/>
    <cellStyle name="Normal 104 2 4 3 2 2" xfId="14445" xr:uid="{00000000-0005-0000-0000-00006D380000}"/>
    <cellStyle name="Normal 104 2 4 3 2 2 2" xfId="14446" xr:uid="{00000000-0005-0000-0000-00006E380000}"/>
    <cellStyle name="Normal 104 2 4 3 2 3" xfId="14447" xr:uid="{00000000-0005-0000-0000-00006F380000}"/>
    <cellStyle name="Normal 104 2 4 3 2 4" xfId="14448" xr:uid="{00000000-0005-0000-0000-000070380000}"/>
    <cellStyle name="Normal 104 2 4 3 3" xfId="14449" xr:uid="{00000000-0005-0000-0000-000071380000}"/>
    <cellStyle name="Normal 104 2 4 3 3 2" xfId="14450" xr:uid="{00000000-0005-0000-0000-000072380000}"/>
    <cellStyle name="Normal 104 2 4 3 4" xfId="14451" xr:uid="{00000000-0005-0000-0000-000073380000}"/>
    <cellStyle name="Normal 104 2 4 3 5" xfId="14452" xr:uid="{00000000-0005-0000-0000-000074380000}"/>
    <cellStyle name="Normal 104 2 4 4" xfId="14453" xr:uid="{00000000-0005-0000-0000-000075380000}"/>
    <cellStyle name="Normal 104 2 4 4 2" xfId="14454" xr:uid="{00000000-0005-0000-0000-000076380000}"/>
    <cellStyle name="Normal 104 2 4 4 2 2" xfId="14455" xr:uid="{00000000-0005-0000-0000-000077380000}"/>
    <cellStyle name="Normal 104 2 4 4 3" xfId="14456" xr:uid="{00000000-0005-0000-0000-000078380000}"/>
    <cellStyle name="Normal 104 2 4 4 4" xfId="14457" xr:uid="{00000000-0005-0000-0000-000079380000}"/>
    <cellStyle name="Normal 104 2 4 5" xfId="14458" xr:uid="{00000000-0005-0000-0000-00007A380000}"/>
    <cellStyle name="Normal 104 2 4 5 2" xfId="14459" xr:uid="{00000000-0005-0000-0000-00007B380000}"/>
    <cellStyle name="Normal 104 2 4 5 3" xfId="14460" xr:uid="{00000000-0005-0000-0000-00007C380000}"/>
    <cellStyle name="Normal 104 2 4 6" xfId="14461" xr:uid="{00000000-0005-0000-0000-00007D380000}"/>
    <cellStyle name="Normal 104 2 4 6 2" xfId="14462" xr:uid="{00000000-0005-0000-0000-00007E380000}"/>
    <cellStyle name="Normal 104 2 4 7" xfId="14463" xr:uid="{00000000-0005-0000-0000-00007F380000}"/>
    <cellStyle name="Normal 104 2 4 8" xfId="14464" xr:uid="{00000000-0005-0000-0000-000080380000}"/>
    <cellStyle name="Normal 104 2 5" xfId="14465" xr:uid="{00000000-0005-0000-0000-000081380000}"/>
    <cellStyle name="Normal 104 2 5 2" xfId="14466" xr:uid="{00000000-0005-0000-0000-000082380000}"/>
    <cellStyle name="Normal 104 2 5 2 2" xfId="14467" xr:uid="{00000000-0005-0000-0000-000083380000}"/>
    <cellStyle name="Normal 104 2 5 2 2 2" xfId="14468" xr:uid="{00000000-0005-0000-0000-000084380000}"/>
    <cellStyle name="Normal 104 2 5 2 2 2 2" xfId="14469" xr:uid="{00000000-0005-0000-0000-000085380000}"/>
    <cellStyle name="Normal 104 2 5 2 2 3" xfId="14470" xr:uid="{00000000-0005-0000-0000-000086380000}"/>
    <cellStyle name="Normal 104 2 5 2 2 4" xfId="14471" xr:uid="{00000000-0005-0000-0000-000087380000}"/>
    <cellStyle name="Normal 104 2 5 2 3" xfId="14472" xr:uid="{00000000-0005-0000-0000-000088380000}"/>
    <cellStyle name="Normal 104 2 5 2 3 2" xfId="14473" xr:uid="{00000000-0005-0000-0000-000089380000}"/>
    <cellStyle name="Normal 104 2 5 2 4" xfId="14474" xr:uid="{00000000-0005-0000-0000-00008A380000}"/>
    <cellStyle name="Normal 104 2 5 2 5" xfId="14475" xr:uid="{00000000-0005-0000-0000-00008B380000}"/>
    <cellStyle name="Normal 104 2 5 3" xfId="14476" xr:uid="{00000000-0005-0000-0000-00008C380000}"/>
    <cellStyle name="Normal 104 2 5 3 2" xfId="14477" xr:uid="{00000000-0005-0000-0000-00008D380000}"/>
    <cellStyle name="Normal 104 2 5 3 2 2" xfId="14478" xr:uid="{00000000-0005-0000-0000-00008E380000}"/>
    <cellStyle name="Normal 104 2 5 3 3" xfId="14479" xr:uid="{00000000-0005-0000-0000-00008F380000}"/>
    <cellStyle name="Normal 104 2 5 3 4" xfId="14480" xr:uid="{00000000-0005-0000-0000-000090380000}"/>
    <cellStyle name="Normal 104 2 5 4" xfId="14481" xr:uid="{00000000-0005-0000-0000-000091380000}"/>
    <cellStyle name="Normal 104 2 5 4 2" xfId="14482" xr:uid="{00000000-0005-0000-0000-000092380000}"/>
    <cellStyle name="Normal 104 2 5 4 3" xfId="14483" xr:uid="{00000000-0005-0000-0000-000093380000}"/>
    <cellStyle name="Normal 104 2 5 5" xfId="14484" xr:uid="{00000000-0005-0000-0000-000094380000}"/>
    <cellStyle name="Normal 104 2 5 5 2" xfId="14485" xr:uid="{00000000-0005-0000-0000-000095380000}"/>
    <cellStyle name="Normal 104 2 5 6" xfId="14486" xr:uid="{00000000-0005-0000-0000-000096380000}"/>
    <cellStyle name="Normal 104 2 5 7" xfId="14487" xr:uid="{00000000-0005-0000-0000-000097380000}"/>
    <cellStyle name="Normal 104 2 6" xfId="14488" xr:uid="{00000000-0005-0000-0000-000098380000}"/>
    <cellStyle name="Normal 104 2 6 2" xfId="14489" xr:uid="{00000000-0005-0000-0000-000099380000}"/>
    <cellStyle name="Normal 104 2 6 2 2" xfId="14490" xr:uid="{00000000-0005-0000-0000-00009A380000}"/>
    <cellStyle name="Normal 104 2 6 2 2 2" xfId="14491" xr:uid="{00000000-0005-0000-0000-00009B380000}"/>
    <cellStyle name="Normal 104 2 6 2 3" xfId="14492" xr:uid="{00000000-0005-0000-0000-00009C380000}"/>
    <cellStyle name="Normal 104 2 6 2 4" xfId="14493" xr:uid="{00000000-0005-0000-0000-00009D380000}"/>
    <cellStyle name="Normal 104 2 6 3" xfId="14494" xr:uid="{00000000-0005-0000-0000-00009E380000}"/>
    <cellStyle name="Normal 104 2 6 3 2" xfId="14495" xr:uid="{00000000-0005-0000-0000-00009F380000}"/>
    <cellStyle name="Normal 104 2 6 4" xfId="14496" xr:uid="{00000000-0005-0000-0000-0000A0380000}"/>
    <cellStyle name="Normal 104 2 6 5" xfId="14497" xr:uid="{00000000-0005-0000-0000-0000A1380000}"/>
    <cellStyle name="Normal 104 2 7" xfId="14498" xr:uid="{00000000-0005-0000-0000-0000A2380000}"/>
    <cellStyle name="Normal 104 2 7 2" xfId="14499" xr:uid="{00000000-0005-0000-0000-0000A3380000}"/>
    <cellStyle name="Normal 104 2 7 2 2" xfId="14500" xr:uid="{00000000-0005-0000-0000-0000A4380000}"/>
    <cellStyle name="Normal 104 2 7 2 2 2" xfId="14501" xr:uid="{00000000-0005-0000-0000-0000A5380000}"/>
    <cellStyle name="Normal 104 2 7 2 3" xfId="14502" xr:uid="{00000000-0005-0000-0000-0000A6380000}"/>
    <cellStyle name="Normal 104 2 7 2 4" xfId="14503" xr:uid="{00000000-0005-0000-0000-0000A7380000}"/>
    <cellStyle name="Normal 104 2 7 3" xfId="14504" xr:uid="{00000000-0005-0000-0000-0000A8380000}"/>
    <cellStyle name="Normal 104 2 7 3 2" xfId="14505" xr:uid="{00000000-0005-0000-0000-0000A9380000}"/>
    <cellStyle name="Normal 104 2 7 4" xfId="14506" xr:uid="{00000000-0005-0000-0000-0000AA380000}"/>
    <cellStyle name="Normal 104 2 7 5" xfId="14507" xr:uid="{00000000-0005-0000-0000-0000AB380000}"/>
    <cellStyle name="Normal 104 2 8" xfId="14508" xr:uid="{00000000-0005-0000-0000-0000AC380000}"/>
    <cellStyle name="Normal 104 2 8 2" xfId="14509" xr:uid="{00000000-0005-0000-0000-0000AD380000}"/>
    <cellStyle name="Normal 104 2 8 2 2" xfId="14510" xr:uid="{00000000-0005-0000-0000-0000AE380000}"/>
    <cellStyle name="Normal 104 2 8 3" xfId="14511" xr:uid="{00000000-0005-0000-0000-0000AF380000}"/>
    <cellStyle name="Normal 104 2 8 4" xfId="14512" xr:uid="{00000000-0005-0000-0000-0000B0380000}"/>
    <cellStyle name="Normal 104 2 8 5" xfId="14513" xr:uid="{00000000-0005-0000-0000-0000B1380000}"/>
    <cellStyle name="Normal 104 2 9" xfId="14514" xr:uid="{00000000-0005-0000-0000-0000B2380000}"/>
    <cellStyle name="Normal 104 2 9 2" xfId="14515" xr:uid="{00000000-0005-0000-0000-0000B3380000}"/>
    <cellStyle name="Normal 104 2 9 3" xfId="14516" xr:uid="{00000000-0005-0000-0000-0000B4380000}"/>
    <cellStyle name="Normal 104 2_1.1 - Apuração IRPJ_CSLL - 2200 - 2012_MAI_V1" xfId="14517" xr:uid="{00000000-0005-0000-0000-0000B5380000}"/>
    <cellStyle name="Normal 104 3" xfId="14518" xr:uid="{00000000-0005-0000-0000-0000B6380000}"/>
    <cellStyle name="Normal 104 3 2" xfId="14519" xr:uid="{00000000-0005-0000-0000-0000B7380000}"/>
    <cellStyle name="Normal 104 3 2 2" xfId="14520" xr:uid="{00000000-0005-0000-0000-0000B8380000}"/>
    <cellStyle name="Normal 104 3 2 2 2" xfId="14521" xr:uid="{00000000-0005-0000-0000-0000B9380000}"/>
    <cellStyle name="Normal 104 3 2 3" xfId="14522" xr:uid="{00000000-0005-0000-0000-0000BA380000}"/>
    <cellStyle name="Normal 104 3 2 4" xfId="14523" xr:uid="{00000000-0005-0000-0000-0000BB380000}"/>
    <cellStyle name="Normal 104 3 3" xfId="14524" xr:uid="{00000000-0005-0000-0000-0000BC380000}"/>
    <cellStyle name="Normal 104 3 3 2" xfId="14525" xr:uid="{00000000-0005-0000-0000-0000BD380000}"/>
    <cellStyle name="Normal 104 3 3 3" xfId="14526" xr:uid="{00000000-0005-0000-0000-0000BE380000}"/>
    <cellStyle name="Normal 104 3 4" xfId="14527" xr:uid="{00000000-0005-0000-0000-0000BF380000}"/>
    <cellStyle name="Normal 104 3 5" xfId="14528" xr:uid="{00000000-0005-0000-0000-0000C0380000}"/>
    <cellStyle name="Normal 104 3 6" xfId="14529" xr:uid="{00000000-0005-0000-0000-0000C1380000}"/>
    <cellStyle name="Normal 104 4" xfId="14530" xr:uid="{00000000-0005-0000-0000-0000C2380000}"/>
    <cellStyle name="Normal 104 4 2" xfId="14531" xr:uid="{00000000-0005-0000-0000-0000C3380000}"/>
    <cellStyle name="Normal 104 4 2 2" xfId="14532" xr:uid="{00000000-0005-0000-0000-0000C4380000}"/>
    <cellStyle name="Normal 104 4 2 2 2" xfId="14533" xr:uid="{00000000-0005-0000-0000-0000C5380000}"/>
    <cellStyle name="Normal 104 4 2 3" xfId="14534" xr:uid="{00000000-0005-0000-0000-0000C6380000}"/>
    <cellStyle name="Normal 104 4 2 4" xfId="14535" xr:uid="{00000000-0005-0000-0000-0000C7380000}"/>
    <cellStyle name="Normal 104 4 3" xfId="14536" xr:uid="{00000000-0005-0000-0000-0000C8380000}"/>
    <cellStyle name="Normal 104 4 3 2" xfId="14537" xr:uid="{00000000-0005-0000-0000-0000C9380000}"/>
    <cellStyle name="Normal 104 4 4" xfId="14538" xr:uid="{00000000-0005-0000-0000-0000CA380000}"/>
    <cellStyle name="Normal 104 4 5" xfId="14539" xr:uid="{00000000-0005-0000-0000-0000CB380000}"/>
    <cellStyle name="Normal 104 5" xfId="14540" xr:uid="{00000000-0005-0000-0000-0000CC380000}"/>
    <cellStyle name="Normal 104 5 2" xfId="14541" xr:uid="{00000000-0005-0000-0000-0000CD380000}"/>
    <cellStyle name="Normal 104 5 2 2" xfId="14542" xr:uid="{00000000-0005-0000-0000-0000CE380000}"/>
    <cellStyle name="Normal 104 5 3" xfId="14543" xr:uid="{00000000-0005-0000-0000-0000CF380000}"/>
    <cellStyle name="Normal 104 5 4" xfId="14544" xr:uid="{00000000-0005-0000-0000-0000D0380000}"/>
    <cellStyle name="Normal 104 5 5" xfId="14545" xr:uid="{00000000-0005-0000-0000-0000D1380000}"/>
    <cellStyle name="Normal 104 6" xfId="14546" xr:uid="{00000000-0005-0000-0000-0000D2380000}"/>
    <cellStyle name="Normal 104 6 2" xfId="14547" xr:uid="{00000000-0005-0000-0000-0000D3380000}"/>
    <cellStyle name="Normal 104 6 3" xfId="14548" xr:uid="{00000000-0005-0000-0000-0000D4380000}"/>
    <cellStyle name="Normal 104 7" xfId="14549" xr:uid="{00000000-0005-0000-0000-0000D5380000}"/>
    <cellStyle name="Normal 104 7 2" xfId="14550" xr:uid="{00000000-0005-0000-0000-0000D6380000}"/>
    <cellStyle name="Normal 104 8" xfId="14551" xr:uid="{00000000-0005-0000-0000-0000D7380000}"/>
    <cellStyle name="Normal 104 8 2" xfId="14552" xr:uid="{00000000-0005-0000-0000-0000D8380000}"/>
    <cellStyle name="Normal 104 9" xfId="14553" xr:uid="{00000000-0005-0000-0000-0000D9380000}"/>
    <cellStyle name="Normal 104_1.1 - Apuração IRPJ_CSLL - 2200 - 2012_MAI_V1" xfId="14554" xr:uid="{00000000-0005-0000-0000-0000DA380000}"/>
    <cellStyle name="Normal 105" xfId="14555" xr:uid="{00000000-0005-0000-0000-0000DB380000}"/>
    <cellStyle name="Normal 105 2" xfId="14556" xr:uid="{00000000-0005-0000-0000-0000DC380000}"/>
    <cellStyle name="Normal 105 2 2" xfId="14557" xr:uid="{00000000-0005-0000-0000-0000DD380000}"/>
    <cellStyle name="Normal 105 2 2 2" xfId="14558" xr:uid="{00000000-0005-0000-0000-0000DE380000}"/>
    <cellStyle name="Normal 105 3" xfId="14559" xr:uid="{00000000-0005-0000-0000-0000DF380000}"/>
    <cellStyle name="Normal 105 3 2" xfId="14560" xr:uid="{00000000-0005-0000-0000-0000E0380000}"/>
    <cellStyle name="Normal 105 3 2 2" xfId="14561" xr:uid="{00000000-0005-0000-0000-0000E1380000}"/>
    <cellStyle name="Normal 105 3 2 2 2" xfId="14562" xr:uid="{00000000-0005-0000-0000-0000E2380000}"/>
    <cellStyle name="Normal 105 3 2 3" xfId="14563" xr:uid="{00000000-0005-0000-0000-0000E3380000}"/>
    <cellStyle name="Normal 105 3 2 4" xfId="14564" xr:uid="{00000000-0005-0000-0000-0000E4380000}"/>
    <cellStyle name="Normal 105 3 3" xfId="14565" xr:uid="{00000000-0005-0000-0000-0000E5380000}"/>
    <cellStyle name="Normal 105 3 3 2" xfId="14566" xr:uid="{00000000-0005-0000-0000-0000E6380000}"/>
    <cellStyle name="Normal 105 3 3 3" xfId="14567" xr:uid="{00000000-0005-0000-0000-0000E7380000}"/>
    <cellStyle name="Normal 105 3 4" xfId="14568" xr:uid="{00000000-0005-0000-0000-0000E8380000}"/>
    <cellStyle name="Normal 105 3 5" xfId="14569" xr:uid="{00000000-0005-0000-0000-0000E9380000}"/>
    <cellStyle name="Normal 105 3 6" xfId="14570" xr:uid="{00000000-0005-0000-0000-0000EA380000}"/>
    <cellStyle name="Normal 105 4" xfId="14571" xr:uid="{00000000-0005-0000-0000-0000EB380000}"/>
    <cellStyle name="Normal 105 4 2" xfId="14572" xr:uid="{00000000-0005-0000-0000-0000EC380000}"/>
    <cellStyle name="Normal 105 4 2 2" xfId="14573" xr:uid="{00000000-0005-0000-0000-0000ED380000}"/>
    <cellStyle name="Normal 105 4 2 2 2" xfId="14574" xr:uid="{00000000-0005-0000-0000-0000EE380000}"/>
    <cellStyle name="Normal 105 4 2 3" xfId="14575" xr:uid="{00000000-0005-0000-0000-0000EF380000}"/>
    <cellStyle name="Normal 105 4 2 4" xfId="14576" xr:uid="{00000000-0005-0000-0000-0000F0380000}"/>
    <cellStyle name="Normal 105 4 3" xfId="14577" xr:uid="{00000000-0005-0000-0000-0000F1380000}"/>
    <cellStyle name="Normal 105 4 3 2" xfId="14578" xr:uid="{00000000-0005-0000-0000-0000F2380000}"/>
    <cellStyle name="Normal 105 4 4" xfId="14579" xr:uid="{00000000-0005-0000-0000-0000F3380000}"/>
    <cellStyle name="Normal 105 4 5" xfId="14580" xr:uid="{00000000-0005-0000-0000-0000F4380000}"/>
    <cellStyle name="Normal 105 5" xfId="14581" xr:uid="{00000000-0005-0000-0000-0000F5380000}"/>
    <cellStyle name="Normal 105 5 2" xfId="14582" xr:uid="{00000000-0005-0000-0000-0000F6380000}"/>
    <cellStyle name="Normal 105 5 2 2" xfId="14583" xr:uid="{00000000-0005-0000-0000-0000F7380000}"/>
    <cellStyle name="Normal 105 5 3" xfId="14584" xr:uid="{00000000-0005-0000-0000-0000F8380000}"/>
    <cellStyle name="Normal 105 5 4" xfId="14585" xr:uid="{00000000-0005-0000-0000-0000F9380000}"/>
    <cellStyle name="Normal 105 6" xfId="14586" xr:uid="{00000000-0005-0000-0000-0000FA380000}"/>
    <cellStyle name="Normal 105 6 2" xfId="14587" xr:uid="{00000000-0005-0000-0000-0000FB380000}"/>
    <cellStyle name="Normal 105 6 3" xfId="14588" xr:uid="{00000000-0005-0000-0000-0000FC380000}"/>
    <cellStyle name="Normal 105 7" xfId="14589" xr:uid="{00000000-0005-0000-0000-0000FD380000}"/>
    <cellStyle name="Normal 105 7 2" xfId="14590" xr:uid="{00000000-0005-0000-0000-0000FE380000}"/>
    <cellStyle name="Normal 105 8" xfId="14591" xr:uid="{00000000-0005-0000-0000-0000FF380000}"/>
    <cellStyle name="Normal 105 9" xfId="14592" xr:uid="{00000000-0005-0000-0000-000000390000}"/>
    <cellStyle name="Normal 105_Maio-2012" xfId="14593" xr:uid="{00000000-0005-0000-0000-000001390000}"/>
    <cellStyle name="Normal 106" xfId="14594" xr:uid="{00000000-0005-0000-0000-000002390000}"/>
    <cellStyle name="Normal 106 2" xfId="14595" xr:uid="{00000000-0005-0000-0000-000003390000}"/>
    <cellStyle name="Normal 106 2 2" xfId="14596" xr:uid="{00000000-0005-0000-0000-000004390000}"/>
    <cellStyle name="Normal 106 2 2 2" xfId="14597" xr:uid="{00000000-0005-0000-0000-000005390000}"/>
    <cellStyle name="Normal 106 2 2 2 2" xfId="14598" xr:uid="{00000000-0005-0000-0000-000006390000}"/>
    <cellStyle name="Normal 106 2 2 2 2 2" xfId="14599" xr:uid="{00000000-0005-0000-0000-000007390000}"/>
    <cellStyle name="Normal 106 2 2 2 2 2 2" xfId="14600" xr:uid="{00000000-0005-0000-0000-000008390000}"/>
    <cellStyle name="Normal 106 2 2 2 2 2 2 2" xfId="14601" xr:uid="{00000000-0005-0000-0000-000009390000}"/>
    <cellStyle name="Normal 106 2 2 2 2 3" xfId="14602" xr:uid="{00000000-0005-0000-0000-00000A390000}"/>
    <cellStyle name="Normal 106 2 2 2 2 4" xfId="14603" xr:uid="{00000000-0005-0000-0000-00000B390000}"/>
    <cellStyle name="Normal 106 2 2 2 3" xfId="14604" xr:uid="{00000000-0005-0000-0000-00000C390000}"/>
    <cellStyle name="Normal 106 2 2 2 3 2" xfId="14605" xr:uid="{00000000-0005-0000-0000-00000D390000}"/>
    <cellStyle name="Normal 106 2 2 2 3 3" xfId="14606" xr:uid="{00000000-0005-0000-0000-00000E390000}"/>
    <cellStyle name="Normal 106 2 2 2 4" xfId="14607" xr:uid="{00000000-0005-0000-0000-00000F390000}"/>
    <cellStyle name="Normal 106 2 2 2 5" xfId="14608" xr:uid="{00000000-0005-0000-0000-000010390000}"/>
    <cellStyle name="Normal 106 2 2 2 6" xfId="14609" xr:uid="{00000000-0005-0000-0000-000011390000}"/>
    <cellStyle name="Normal 106 2 2 3" xfId="14610" xr:uid="{00000000-0005-0000-0000-000012390000}"/>
    <cellStyle name="Normal 106 2 2 3 2" xfId="14611" xr:uid="{00000000-0005-0000-0000-000013390000}"/>
    <cellStyle name="Normal 106 2 2 3 2 2" xfId="14612" xr:uid="{00000000-0005-0000-0000-000014390000}"/>
    <cellStyle name="Normal 106 2 2 3 2 2 2" xfId="14613" xr:uid="{00000000-0005-0000-0000-000015390000}"/>
    <cellStyle name="Normal 106 2 2 3 2 3" xfId="14614" xr:uid="{00000000-0005-0000-0000-000016390000}"/>
    <cellStyle name="Normal 106 2 2 3 2 4" xfId="14615" xr:uid="{00000000-0005-0000-0000-000017390000}"/>
    <cellStyle name="Normal 106 2 2 3 3" xfId="14616" xr:uid="{00000000-0005-0000-0000-000018390000}"/>
    <cellStyle name="Normal 106 2 2 3 3 2" xfId="14617" xr:uid="{00000000-0005-0000-0000-000019390000}"/>
    <cellStyle name="Normal 106 2 2 3 4" xfId="14618" xr:uid="{00000000-0005-0000-0000-00001A390000}"/>
    <cellStyle name="Normal 106 2 2 3 5" xfId="14619" xr:uid="{00000000-0005-0000-0000-00001B390000}"/>
    <cellStyle name="Normal 106 2 2 4" xfId="14620" xr:uid="{00000000-0005-0000-0000-00001C390000}"/>
    <cellStyle name="Normal 106 2 2 4 2" xfId="14621" xr:uid="{00000000-0005-0000-0000-00001D390000}"/>
    <cellStyle name="Normal 106 2 2 4 2 2" xfId="14622" xr:uid="{00000000-0005-0000-0000-00001E390000}"/>
    <cellStyle name="Normal 106 2 2 4 3" xfId="14623" xr:uid="{00000000-0005-0000-0000-00001F390000}"/>
    <cellStyle name="Normal 106 2 2 4 4" xfId="14624" xr:uid="{00000000-0005-0000-0000-000020390000}"/>
    <cellStyle name="Normal 106 2 2 5" xfId="14625" xr:uid="{00000000-0005-0000-0000-000021390000}"/>
    <cellStyle name="Normal 106 2 2 5 2" xfId="14626" xr:uid="{00000000-0005-0000-0000-000022390000}"/>
    <cellStyle name="Normal 106 2 2 5 3" xfId="14627" xr:uid="{00000000-0005-0000-0000-000023390000}"/>
    <cellStyle name="Normal 106 2 2 6" xfId="14628" xr:uid="{00000000-0005-0000-0000-000024390000}"/>
    <cellStyle name="Normal 106 2 2 6 2" xfId="14629" xr:uid="{00000000-0005-0000-0000-000025390000}"/>
    <cellStyle name="Normal 106 2 2 7" xfId="14630" xr:uid="{00000000-0005-0000-0000-000026390000}"/>
    <cellStyle name="Normal 106 2 2 7 2" xfId="14631" xr:uid="{00000000-0005-0000-0000-000027390000}"/>
    <cellStyle name="Normal 106 2 2 8" xfId="14632" xr:uid="{00000000-0005-0000-0000-000028390000}"/>
    <cellStyle name="Normal 106 2 2_Abril" xfId="14633" xr:uid="{00000000-0005-0000-0000-000029390000}"/>
    <cellStyle name="Normal 106 2 3" xfId="14634" xr:uid="{00000000-0005-0000-0000-00002A390000}"/>
    <cellStyle name="Normal 106 2 3 2" xfId="14635" xr:uid="{00000000-0005-0000-0000-00002B390000}"/>
    <cellStyle name="Normal 106 2 3 2 2" xfId="14636" xr:uid="{00000000-0005-0000-0000-00002C390000}"/>
    <cellStyle name="Normal 106 2 3 2 2 2" xfId="14637" xr:uid="{00000000-0005-0000-0000-00002D390000}"/>
    <cellStyle name="Normal 106 2 3 2 3" xfId="14638" xr:uid="{00000000-0005-0000-0000-00002E390000}"/>
    <cellStyle name="Normal 106 2 3 2 4" xfId="14639" xr:uid="{00000000-0005-0000-0000-00002F390000}"/>
    <cellStyle name="Normal 106 2 3 3" xfId="14640" xr:uid="{00000000-0005-0000-0000-000030390000}"/>
    <cellStyle name="Normal 106 2 3 3 2" xfId="14641" xr:uid="{00000000-0005-0000-0000-000031390000}"/>
    <cellStyle name="Normal 106 2 3 3 3" xfId="14642" xr:uid="{00000000-0005-0000-0000-000032390000}"/>
    <cellStyle name="Normal 106 2 3 4" xfId="14643" xr:uid="{00000000-0005-0000-0000-000033390000}"/>
    <cellStyle name="Normal 106 2 3 5" xfId="14644" xr:uid="{00000000-0005-0000-0000-000034390000}"/>
    <cellStyle name="Normal 106 2 3 6" xfId="14645" xr:uid="{00000000-0005-0000-0000-000035390000}"/>
    <cellStyle name="Normal 106 2 4" xfId="14646" xr:uid="{00000000-0005-0000-0000-000036390000}"/>
    <cellStyle name="Normal 106 2 4 2" xfId="14647" xr:uid="{00000000-0005-0000-0000-000037390000}"/>
    <cellStyle name="Normal 106 2 5" xfId="14648" xr:uid="{00000000-0005-0000-0000-000038390000}"/>
    <cellStyle name="Normal 106 2 5 2" xfId="14649" xr:uid="{00000000-0005-0000-0000-000039390000}"/>
    <cellStyle name="Normal 106 2 5 2 2" xfId="14650" xr:uid="{00000000-0005-0000-0000-00003A390000}"/>
    <cellStyle name="Normal 106 2 5 3" xfId="14651" xr:uid="{00000000-0005-0000-0000-00003B390000}"/>
    <cellStyle name="Normal 106 2 5 4" xfId="14652" xr:uid="{00000000-0005-0000-0000-00003C390000}"/>
    <cellStyle name="Normal 106 2 6" xfId="14653" xr:uid="{00000000-0005-0000-0000-00003D390000}"/>
    <cellStyle name="Normal 106 2 6 2" xfId="14654" xr:uid="{00000000-0005-0000-0000-00003E390000}"/>
    <cellStyle name="Normal 106 2 6 3" xfId="14655" xr:uid="{00000000-0005-0000-0000-00003F390000}"/>
    <cellStyle name="Normal 106 2 7" xfId="14656" xr:uid="{00000000-0005-0000-0000-000040390000}"/>
    <cellStyle name="Normal 106 2 7 2" xfId="14657" xr:uid="{00000000-0005-0000-0000-000041390000}"/>
    <cellStyle name="Normal 106 2 8" xfId="14658" xr:uid="{00000000-0005-0000-0000-000042390000}"/>
    <cellStyle name="Normal 106 3" xfId="14659" xr:uid="{00000000-0005-0000-0000-000043390000}"/>
    <cellStyle name="Normal 106 3 2" xfId="14660" xr:uid="{00000000-0005-0000-0000-000044390000}"/>
    <cellStyle name="Normal 106 3 2 2" xfId="14661" xr:uid="{00000000-0005-0000-0000-000045390000}"/>
    <cellStyle name="Normal 106 3 2 2 2" xfId="14662" xr:uid="{00000000-0005-0000-0000-000046390000}"/>
    <cellStyle name="Normal 106 3 2 3" xfId="14663" xr:uid="{00000000-0005-0000-0000-000047390000}"/>
    <cellStyle name="Normal 106 3 2 4" xfId="14664" xr:uid="{00000000-0005-0000-0000-000048390000}"/>
    <cellStyle name="Normal 106 3 3" xfId="14665" xr:uid="{00000000-0005-0000-0000-000049390000}"/>
    <cellStyle name="Normal 106 3 3 2" xfId="14666" xr:uid="{00000000-0005-0000-0000-00004A390000}"/>
    <cellStyle name="Normal 106 3 3 3" xfId="14667" xr:uid="{00000000-0005-0000-0000-00004B390000}"/>
    <cellStyle name="Normal 106 3 4" xfId="14668" xr:uid="{00000000-0005-0000-0000-00004C390000}"/>
    <cellStyle name="Normal 106 3 5" xfId="14669" xr:uid="{00000000-0005-0000-0000-00004D390000}"/>
    <cellStyle name="Normal 106 3 6" xfId="14670" xr:uid="{00000000-0005-0000-0000-00004E390000}"/>
    <cellStyle name="Normal 106 4" xfId="14671" xr:uid="{00000000-0005-0000-0000-00004F390000}"/>
    <cellStyle name="Normal 106 4 2" xfId="14672" xr:uid="{00000000-0005-0000-0000-000050390000}"/>
    <cellStyle name="Normal 106 4 2 2" xfId="14673" xr:uid="{00000000-0005-0000-0000-000051390000}"/>
    <cellStyle name="Normal 106 4 2 2 2" xfId="14674" xr:uid="{00000000-0005-0000-0000-000052390000}"/>
    <cellStyle name="Normal 106 4 2 3" xfId="14675" xr:uid="{00000000-0005-0000-0000-000053390000}"/>
    <cellStyle name="Normal 106 4 2 4" xfId="14676" xr:uid="{00000000-0005-0000-0000-000054390000}"/>
    <cellStyle name="Normal 106 4 3" xfId="14677" xr:uid="{00000000-0005-0000-0000-000055390000}"/>
    <cellStyle name="Normal 106 4 3 2" xfId="14678" xr:uid="{00000000-0005-0000-0000-000056390000}"/>
    <cellStyle name="Normal 106 4 4" xfId="14679" xr:uid="{00000000-0005-0000-0000-000057390000}"/>
    <cellStyle name="Normal 106 4 5" xfId="14680" xr:uid="{00000000-0005-0000-0000-000058390000}"/>
    <cellStyle name="Normal 106 5" xfId="14681" xr:uid="{00000000-0005-0000-0000-000059390000}"/>
    <cellStyle name="Normal 106 5 2" xfId="14682" xr:uid="{00000000-0005-0000-0000-00005A390000}"/>
    <cellStyle name="Normal 106 5 2 2" xfId="14683" xr:uid="{00000000-0005-0000-0000-00005B390000}"/>
    <cellStyle name="Normal 106 5 3" xfId="14684" xr:uid="{00000000-0005-0000-0000-00005C390000}"/>
    <cellStyle name="Normal 106 5 4" xfId="14685" xr:uid="{00000000-0005-0000-0000-00005D390000}"/>
    <cellStyle name="Normal 106 6" xfId="14686" xr:uid="{00000000-0005-0000-0000-00005E390000}"/>
    <cellStyle name="Normal 106 6 2" xfId="14687" xr:uid="{00000000-0005-0000-0000-00005F390000}"/>
    <cellStyle name="Normal 106 6 3" xfId="14688" xr:uid="{00000000-0005-0000-0000-000060390000}"/>
    <cellStyle name="Normal 106 7" xfId="14689" xr:uid="{00000000-0005-0000-0000-000061390000}"/>
    <cellStyle name="Normal 106 7 2" xfId="14690" xr:uid="{00000000-0005-0000-0000-000062390000}"/>
    <cellStyle name="Normal 106 8" xfId="14691" xr:uid="{00000000-0005-0000-0000-000063390000}"/>
    <cellStyle name="Normal 106_1.1 Apuração IRPJ_CSLL - 1500 - EXECUTIVE PARTICIPAÇÕES LTDA" xfId="14692" xr:uid="{00000000-0005-0000-0000-000064390000}"/>
    <cellStyle name="Normal 107" xfId="14693" xr:uid="{00000000-0005-0000-0000-000065390000}"/>
    <cellStyle name="Normal 107 2" xfId="14694" xr:uid="{00000000-0005-0000-0000-000066390000}"/>
    <cellStyle name="Normal 107 2 2" xfId="14695" xr:uid="{00000000-0005-0000-0000-000067390000}"/>
    <cellStyle name="Normal 107 2 2 2" xfId="14696" xr:uid="{00000000-0005-0000-0000-000068390000}"/>
    <cellStyle name="Normal 107 2 2 2 2" xfId="14697" xr:uid="{00000000-0005-0000-0000-000069390000}"/>
    <cellStyle name="Normal 107 2 2 3" xfId="14698" xr:uid="{00000000-0005-0000-0000-00006A390000}"/>
    <cellStyle name="Normal 107 2 2 4" xfId="14699" xr:uid="{00000000-0005-0000-0000-00006B390000}"/>
    <cellStyle name="Normal 107 2 3" xfId="14700" xr:uid="{00000000-0005-0000-0000-00006C390000}"/>
    <cellStyle name="Normal 107 2 3 2" xfId="14701" xr:uid="{00000000-0005-0000-0000-00006D390000}"/>
    <cellStyle name="Normal 107 2 3 3" xfId="14702" xr:uid="{00000000-0005-0000-0000-00006E390000}"/>
    <cellStyle name="Normal 107 2 4" xfId="14703" xr:uid="{00000000-0005-0000-0000-00006F390000}"/>
    <cellStyle name="Normal 107 2 5" xfId="14704" xr:uid="{00000000-0005-0000-0000-000070390000}"/>
    <cellStyle name="Normal 107 2 6" xfId="14705" xr:uid="{00000000-0005-0000-0000-000071390000}"/>
    <cellStyle name="Normal 107 3" xfId="14706" xr:uid="{00000000-0005-0000-0000-000072390000}"/>
    <cellStyle name="Normal 107 3 2" xfId="14707" xr:uid="{00000000-0005-0000-0000-000073390000}"/>
    <cellStyle name="Normal 107 3 2 2" xfId="14708" xr:uid="{00000000-0005-0000-0000-000074390000}"/>
    <cellStyle name="Normal 107 3 2 2 2" xfId="14709" xr:uid="{00000000-0005-0000-0000-000075390000}"/>
    <cellStyle name="Normal 107 3 2 3" xfId="14710" xr:uid="{00000000-0005-0000-0000-000076390000}"/>
    <cellStyle name="Normal 107 3 2 4" xfId="14711" xr:uid="{00000000-0005-0000-0000-000077390000}"/>
    <cellStyle name="Normal 107 3 3" xfId="14712" xr:uid="{00000000-0005-0000-0000-000078390000}"/>
    <cellStyle name="Normal 107 3 3 2" xfId="14713" xr:uid="{00000000-0005-0000-0000-000079390000}"/>
    <cellStyle name="Normal 107 3 4" xfId="14714" xr:uid="{00000000-0005-0000-0000-00007A390000}"/>
    <cellStyle name="Normal 107 3 5" xfId="14715" xr:uid="{00000000-0005-0000-0000-00007B390000}"/>
    <cellStyle name="Normal 107 4" xfId="14716" xr:uid="{00000000-0005-0000-0000-00007C390000}"/>
    <cellStyle name="Normal 107 4 2" xfId="14717" xr:uid="{00000000-0005-0000-0000-00007D390000}"/>
    <cellStyle name="Normal 107 4 2 2" xfId="14718" xr:uid="{00000000-0005-0000-0000-00007E390000}"/>
    <cellStyle name="Normal 107 4 3" xfId="14719" xr:uid="{00000000-0005-0000-0000-00007F390000}"/>
    <cellStyle name="Normal 107 4 4" xfId="14720" xr:uid="{00000000-0005-0000-0000-000080390000}"/>
    <cellStyle name="Normal 107 5" xfId="14721" xr:uid="{00000000-0005-0000-0000-000081390000}"/>
    <cellStyle name="Normal 107 5 2" xfId="14722" xr:uid="{00000000-0005-0000-0000-000082390000}"/>
    <cellStyle name="Normal 107 5 3" xfId="14723" xr:uid="{00000000-0005-0000-0000-000083390000}"/>
    <cellStyle name="Normal 107 6" xfId="14724" xr:uid="{00000000-0005-0000-0000-000084390000}"/>
    <cellStyle name="Normal 107 6 2" xfId="14725" xr:uid="{00000000-0005-0000-0000-000085390000}"/>
    <cellStyle name="Normal 107 7" xfId="14726" xr:uid="{00000000-0005-0000-0000-000086390000}"/>
    <cellStyle name="Normal 107 8" xfId="14727" xr:uid="{00000000-0005-0000-0000-000087390000}"/>
    <cellStyle name="Normal 108" xfId="14728" xr:uid="{00000000-0005-0000-0000-000088390000}"/>
    <cellStyle name="Normal 108 2" xfId="14729" xr:uid="{00000000-0005-0000-0000-000089390000}"/>
    <cellStyle name="Normal 108 2 2" xfId="14730" xr:uid="{00000000-0005-0000-0000-00008A390000}"/>
    <cellStyle name="Normal 108 2 2 2" xfId="14731" xr:uid="{00000000-0005-0000-0000-00008B390000}"/>
    <cellStyle name="Normal 108 2 2 2 2" xfId="14732" xr:uid="{00000000-0005-0000-0000-00008C390000}"/>
    <cellStyle name="Normal 108 2 2 3" xfId="14733" xr:uid="{00000000-0005-0000-0000-00008D390000}"/>
    <cellStyle name="Normal 108 2 2 4" xfId="14734" xr:uid="{00000000-0005-0000-0000-00008E390000}"/>
    <cellStyle name="Normal 108 2 3" xfId="14735" xr:uid="{00000000-0005-0000-0000-00008F390000}"/>
    <cellStyle name="Normal 108 2 3 2" xfId="14736" xr:uid="{00000000-0005-0000-0000-000090390000}"/>
    <cellStyle name="Normal 108 2 3 3" xfId="14737" xr:uid="{00000000-0005-0000-0000-000091390000}"/>
    <cellStyle name="Normal 108 2 4" xfId="14738" xr:uid="{00000000-0005-0000-0000-000092390000}"/>
    <cellStyle name="Normal 108 2 5" xfId="14739" xr:uid="{00000000-0005-0000-0000-000093390000}"/>
    <cellStyle name="Normal 108 2 6" xfId="14740" xr:uid="{00000000-0005-0000-0000-000094390000}"/>
    <cellStyle name="Normal 108 3" xfId="14741" xr:uid="{00000000-0005-0000-0000-000095390000}"/>
    <cellStyle name="Normal 108 3 2" xfId="14742" xr:uid="{00000000-0005-0000-0000-000096390000}"/>
    <cellStyle name="Normal 108 3 2 2" xfId="14743" xr:uid="{00000000-0005-0000-0000-000097390000}"/>
    <cellStyle name="Normal 108 3 2 2 2" xfId="14744" xr:uid="{00000000-0005-0000-0000-000098390000}"/>
    <cellStyle name="Normal 108 3 2 3" xfId="14745" xr:uid="{00000000-0005-0000-0000-000099390000}"/>
    <cellStyle name="Normal 108 3 2 4" xfId="14746" xr:uid="{00000000-0005-0000-0000-00009A390000}"/>
    <cellStyle name="Normal 108 3 3" xfId="14747" xr:uid="{00000000-0005-0000-0000-00009B390000}"/>
    <cellStyle name="Normal 108 3 3 2" xfId="14748" xr:uid="{00000000-0005-0000-0000-00009C390000}"/>
    <cellStyle name="Normal 108 3 4" xfId="14749" xr:uid="{00000000-0005-0000-0000-00009D390000}"/>
    <cellStyle name="Normal 108 3 5" xfId="14750" xr:uid="{00000000-0005-0000-0000-00009E390000}"/>
    <cellStyle name="Normal 108 4" xfId="14751" xr:uid="{00000000-0005-0000-0000-00009F390000}"/>
    <cellStyle name="Normal 108 4 2" xfId="14752" xr:uid="{00000000-0005-0000-0000-0000A0390000}"/>
    <cellStyle name="Normal 108 4 2 2" xfId="14753" xr:uid="{00000000-0005-0000-0000-0000A1390000}"/>
    <cellStyle name="Normal 108 4 3" xfId="14754" xr:uid="{00000000-0005-0000-0000-0000A2390000}"/>
    <cellStyle name="Normal 108 4 4" xfId="14755" xr:uid="{00000000-0005-0000-0000-0000A3390000}"/>
    <cellStyle name="Normal 108 5" xfId="14756" xr:uid="{00000000-0005-0000-0000-0000A4390000}"/>
    <cellStyle name="Normal 108 5 2" xfId="14757" xr:uid="{00000000-0005-0000-0000-0000A5390000}"/>
    <cellStyle name="Normal 108 5 3" xfId="14758" xr:uid="{00000000-0005-0000-0000-0000A6390000}"/>
    <cellStyle name="Normal 108 6" xfId="14759" xr:uid="{00000000-0005-0000-0000-0000A7390000}"/>
    <cellStyle name="Normal 108 6 2" xfId="14760" xr:uid="{00000000-0005-0000-0000-0000A8390000}"/>
    <cellStyle name="Normal 108 7" xfId="14761" xr:uid="{00000000-0005-0000-0000-0000A9390000}"/>
    <cellStyle name="Normal 108 8" xfId="14762" xr:uid="{00000000-0005-0000-0000-0000AA390000}"/>
    <cellStyle name="Normal 109" xfId="14763" xr:uid="{00000000-0005-0000-0000-0000AB390000}"/>
    <cellStyle name="Normal 109 2" xfId="14764" xr:uid="{00000000-0005-0000-0000-0000AC390000}"/>
    <cellStyle name="Normal 109 2 2" xfId="14765" xr:uid="{00000000-0005-0000-0000-0000AD390000}"/>
    <cellStyle name="Normal 109 2 2 2" xfId="14766" xr:uid="{00000000-0005-0000-0000-0000AE390000}"/>
    <cellStyle name="Normal 109 2 2 2 2" xfId="14767" xr:uid="{00000000-0005-0000-0000-0000AF390000}"/>
    <cellStyle name="Normal 109 2 2 3" xfId="14768" xr:uid="{00000000-0005-0000-0000-0000B0390000}"/>
    <cellStyle name="Normal 109 2 2 4" xfId="14769" xr:uid="{00000000-0005-0000-0000-0000B1390000}"/>
    <cellStyle name="Normal 109 2 3" xfId="14770" xr:uid="{00000000-0005-0000-0000-0000B2390000}"/>
    <cellStyle name="Normal 109 2 3 2" xfId="14771" xr:uid="{00000000-0005-0000-0000-0000B3390000}"/>
    <cellStyle name="Normal 109 2 3 3" xfId="14772" xr:uid="{00000000-0005-0000-0000-0000B4390000}"/>
    <cellStyle name="Normal 109 2 4" xfId="14773" xr:uid="{00000000-0005-0000-0000-0000B5390000}"/>
    <cellStyle name="Normal 109 2 5" xfId="14774" xr:uid="{00000000-0005-0000-0000-0000B6390000}"/>
    <cellStyle name="Normal 109 2 6" xfId="14775" xr:uid="{00000000-0005-0000-0000-0000B7390000}"/>
    <cellStyle name="Normal 109 3" xfId="14776" xr:uid="{00000000-0005-0000-0000-0000B8390000}"/>
    <cellStyle name="Normal 109 3 2" xfId="14777" xr:uid="{00000000-0005-0000-0000-0000B9390000}"/>
    <cellStyle name="Normal 109 3 2 2" xfId="14778" xr:uid="{00000000-0005-0000-0000-0000BA390000}"/>
    <cellStyle name="Normal 109 3 2 2 2" xfId="14779" xr:uid="{00000000-0005-0000-0000-0000BB390000}"/>
    <cellStyle name="Normal 109 3 2 3" xfId="14780" xr:uid="{00000000-0005-0000-0000-0000BC390000}"/>
    <cellStyle name="Normal 109 3 2 4" xfId="14781" xr:uid="{00000000-0005-0000-0000-0000BD390000}"/>
    <cellStyle name="Normal 109 3 3" xfId="14782" xr:uid="{00000000-0005-0000-0000-0000BE390000}"/>
    <cellStyle name="Normal 109 3 3 2" xfId="14783" xr:uid="{00000000-0005-0000-0000-0000BF390000}"/>
    <cellStyle name="Normal 109 3 4" xfId="14784" xr:uid="{00000000-0005-0000-0000-0000C0390000}"/>
    <cellStyle name="Normal 109 3 5" xfId="14785" xr:uid="{00000000-0005-0000-0000-0000C1390000}"/>
    <cellStyle name="Normal 109 4" xfId="14786" xr:uid="{00000000-0005-0000-0000-0000C2390000}"/>
    <cellStyle name="Normal 109 4 2" xfId="14787" xr:uid="{00000000-0005-0000-0000-0000C3390000}"/>
    <cellStyle name="Normal 109 4 2 2" xfId="14788" xr:uid="{00000000-0005-0000-0000-0000C4390000}"/>
    <cellStyle name="Normal 109 4 3" xfId="14789" xr:uid="{00000000-0005-0000-0000-0000C5390000}"/>
    <cellStyle name="Normal 109 4 4" xfId="14790" xr:uid="{00000000-0005-0000-0000-0000C6390000}"/>
    <cellStyle name="Normal 109 5" xfId="14791" xr:uid="{00000000-0005-0000-0000-0000C7390000}"/>
    <cellStyle name="Normal 109 5 2" xfId="14792" xr:uid="{00000000-0005-0000-0000-0000C8390000}"/>
    <cellStyle name="Normal 109 5 3" xfId="14793" xr:uid="{00000000-0005-0000-0000-0000C9390000}"/>
    <cellStyle name="Normal 109 6" xfId="14794" xr:uid="{00000000-0005-0000-0000-0000CA390000}"/>
    <cellStyle name="Normal 109 6 2" xfId="14795" xr:uid="{00000000-0005-0000-0000-0000CB390000}"/>
    <cellStyle name="Normal 109 7" xfId="14796" xr:uid="{00000000-0005-0000-0000-0000CC390000}"/>
    <cellStyle name="Normal 109 8" xfId="14797" xr:uid="{00000000-0005-0000-0000-0000CD390000}"/>
    <cellStyle name="Normal 11" xfId="14798" xr:uid="{00000000-0005-0000-0000-0000CE390000}"/>
    <cellStyle name="Normal 11 2" xfId="14799" xr:uid="{00000000-0005-0000-0000-0000CF390000}"/>
    <cellStyle name="Normal 11 2 2" xfId="14800" xr:uid="{00000000-0005-0000-0000-0000D0390000}"/>
    <cellStyle name="Normal 11 2 3" xfId="14801" xr:uid="{00000000-0005-0000-0000-0000D1390000}"/>
    <cellStyle name="Normal 11 2 4" xfId="14802" xr:uid="{00000000-0005-0000-0000-0000D2390000}"/>
    <cellStyle name="Normal 11 2 5" xfId="14803" xr:uid="{00000000-0005-0000-0000-0000D3390000}"/>
    <cellStyle name="Normal 11 2_15-FINANCEIRAS" xfId="14804" xr:uid="{00000000-0005-0000-0000-0000D4390000}"/>
    <cellStyle name="Normal 11 3" xfId="14805" xr:uid="{00000000-0005-0000-0000-0000D5390000}"/>
    <cellStyle name="Normal 11 3 2" xfId="14806" xr:uid="{00000000-0005-0000-0000-0000D6390000}"/>
    <cellStyle name="Normal 11 3_15-FINANCEIRAS" xfId="14807" xr:uid="{00000000-0005-0000-0000-0000D7390000}"/>
    <cellStyle name="Normal 11 4" xfId="14808" xr:uid="{00000000-0005-0000-0000-0000D8390000}"/>
    <cellStyle name="Normal 11 4 2" xfId="14809" xr:uid="{00000000-0005-0000-0000-0000D9390000}"/>
    <cellStyle name="Normal 11 4_15-FINANCEIRAS" xfId="14810" xr:uid="{00000000-0005-0000-0000-0000DA390000}"/>
    <cellStyle name="Normal 11 5" xfId="14811" xr:uid="{00000000-0005-0000-0000-0000DB390000}"/>
    <cellStyle name="Normal 11 6" xfId="14812" xr:uid="{00000000-0005-0000-0000-0000DC390000}"/>
    <cellStyle name="Normal 11 7" xfId="14813" xr:uid="{00000000-0005-0000-0000-0000DD390000}"/>
    <cellStyle name="Normal 11_1.1 - Apuração IRPJ_CSLL - 2100 - 2012_MAI_V1" xfId="14814" xr:uid="{00000000-0005-0000-0000-0000DE390000}"/>
    <cellStyle name="Normal 110" xfId="14815" xr:uid="{00000000-0005-0000-0000-0000DF390000}"/>
    <cellStyle name="Normal 110 2" xfId="14816" xr:uid="{00000000-0005-0000-0000-0000E0390000}"/>
    <cellStyle name="Normal 110 2 2" xfId="14817" xr:uid="{00000000-0005-0000-0000-0000E1390000}"/>
    <cellStyle name="Normal 110 2 2 2" xfId="14818" xr:uid="{00000000-0005-0000-0000-0000E2390000}"/>
    <cellStyle name="Normal 110 2 2 2 2" xfId="14819" xr:uid="{00000000-0005-0000-0000-0000E3390000}"/>
    <cellStyle name="Normal 110 2 2 2 2 2" xfId="14820" xr:uid="{00000000-0005-0000-0000-0000E4390000}"/>
    <cellStyle name="Normal 110 2 2 2 3" xfId="14821" xr:uid="{00000000-0005-0000-0000-0000E5390000}"/>
    <cellStyle name="Normal 110 2 2 2 4" xfId="14822" xr:uid="{00000000-0005-0000-0000-0000E6390000}"/>
    <cellStyle name="Normal 110 2 2 3" xfId="14823" xr:uid="{00000000-0005-0000-0000-0000E7390000}"/>
    <cellStyle name="Normal 110 2 2 3 2" xfId="14824" xr:uid="{00000000-0005-0000-0000-0000E8390000}"/>
    <cellStyle name="Normal 110 2 2 3 3" xfId="14825" xr:uid="{00000000-0005-0000-0000-0000E9390000}"/>
    <cellStyle name="Normal 110 2 2 4" xfId="14826" xr:uid="{00000000-0005-0000-0000-0000EA390000}"/>
    <cellStyle name="Normal 110 2 2 5" xfId="14827" xr:uid="{00000000-0005-0000-0000-0000EB390000}"/>
    <cellStyle name="Normal 110 2 2 6" xfId="14828" xr:uid="{00000000-0005-0000-0000-0000EC390000}"/>
    <cellStyle name="Normal 110 2 3" xfId="14829" xr:uid="{00000000-0005-0000-0000-0000ED390000}"/>
    <cellStyle name="Normal 110 2 3 2" xfId="14830" xr:uid="{00000000-0005-0000-0000-0000EE390000}"/>
    <cellStyle name="Normal 110 2 3 2 2" xfId="14831" xr:uid="{00000000-0005-0000-0000-0000EF390000}"/>
    <cellStyle name="Normal 110 2 3 2 2 2" xfId="14832" xr:uid="{00000000-0005-0000-0000-0000F0390000}"/>
    <cellStyle name="Normal 110 2 3 2 3" xfId="14833" xr:uid="{00000000-0005-0000-0000-0000F1390000}"/>
    <cellStyle name="Normal 110 2 3 2 4" xfId="14834" xr:uid="{00000000-0005-0000-0000-0000F2390000}"/>
    <cellStyle name="Normal 110 2 3 3" xfId="14835" xr:uid="{00000000-0005-0000-0000-0000F3390000}"/>
    <cellStyle name="Normal 110 2 3 3 2" xfId="14836" xr:uid="{00000000-0005-0000-0000-0000F4390000}"/>
    <cellStyle name="Normal 110 2 3 4" xfId="14837" xr:uid="{00000000-0005-0000-0000-0000F5390000}"/>
    <cellStyle name="Normal 110 2 3 5" xfId="14838" xr:uid="{00000000-0005-0000-0000-0000F6390000}"/>
    <cellStyle name="Normal 110 2 4" xfId="14839" xr:uid="{00000000-0005-0000-0000-0000F7390000}"/>
    <cellStyle name="Normal 110 2 4 2" xfId="14840" xr:uid="{00000000-0005-0000-0000-0000F8390000}"/>
    <cellStyle name="Normal 110 2 4 2 2" xfId="14841" xr:uid="{00000000-0005-0000-0000-0000F9390000}"/>
    <cellStyle name="Normal 110 2 4 3" xfId="14842" xr:uid="{00000000-0005-0000-0000-0000FA390000}"/>
    <cellStyle name="Normal 110 2 4 4" xfId="14843" xr:uid="{00000000-0005-0000-0000-0000FB390000}"/>
    <cellStyle name="Normal 110 2 5" xfId="14844" xr:uid="{00000000-0005-0000-0000-0000FC390000}"/>
    <cellStyle name="Normal 110 2 5 2" xfId="14845" xr:uid="{00000000-0005-0000-0000-0000FD390000}"/>
    <cellStyle name="Normal 110 2 5 3" xfId="14846" xr:uid="{00000000-0005-0000-0000-0000FE390000}"/>
    <cellStyle name="Normal 110 2 6" xfId="14847" xr:uid="{00000000-0005-0000-0000-0000FF390000}"/>
    <cellStyle name="Normal 110 2 6 2" xfId="14848" xr:uid="{00000000-0005-0000-0000-0000003A0000}"/>
    <cellStyle name="Normal 110 2 7" xfId="14849" xr:uid="{00000000-0005-0000-0000-0000013A0000}"/>
    <cellStyle name="Normal 110 2 8" xfId="14850" xr:uid="{00000000-0005-0000-0000-0000023A0000}"/>
    <cellStyle name="Normal 110 3" xfId="14851" xr:uid="{00000000-0005-0000-0000-0000033A0000}"/>
    <cellStyle name="Normal 110 3 2" xfId="14852" xr:uid="{00000000-0005-0000-0000-0000043A0000}"/>
    <cellStyle name="Normal 110 3 2 2" xfId="14853" xr:uid="{00000000-0005-0000-0000-0000053A0000}"/>
    <cellStyle name="Normal 110 3 2 2 2" xfId="14854" xr:uid="{00000000-0005-0000-0000-0000063A0000}"/>
    <cellStyle name="Normal 110 3 2 3" xfId="14855" xr:uid="{00000000-0005-0000-0000-0000073A0000}"/>
    <cellStyle name="Normal 110 3 2 4" xfId="14856" xr:uid="{00000000-0005-0000-0000-0000083A0000}"/>
    <cellStyle name="Normal 110 3 3" xfId="14857" xr:uid="{00000000-0005-0000-0000-0000093A0000}"/>
    <cellStyle name="Normal 110 3 3 2" xfId="14858" xr:uid="{00000000-0005-0000-0000-00000A3A0000}"/>
    <cellStyle name="Normal 110 3 3 3" xfId="14859" xr:uid="{00000000-0005-0000-0000-00000B3A0000}"/>
    <cellStyle name="Normal 110 3 4" xfId="14860" xr:uid="{00000000-0005-0000-0000-00000C3A0000}"/>
    <cellStyle name="Normal 110 3 5" xfId="14861" xr:uid="{00000000-0005-0000-0000-00000D3A0000}"/>
    <cellStyle name="Normal 110 3 6" xfId="14862" xr:uid="{00000000-0005-0000-0000-00000E3A0000}"/>
    <cellStyle name="Normal 110 4" xfId="14863" xr:uid="{00000000-0005-0000-0000-00000F3A0000}"/>
    <cellStyle name="Normal 110 4 2" xfId="14864" xr:uid="{00000000-0005-0000-0000-0000103A0000}"/>
    <cellStyle name="Normal 110 4 2 2" xfId="14865" xr:uid="{00000000-0005-0000-0000-0000113A0000}"/>
    <cellStyle name="Normal 110 4 2 2 2" xfId="14866" xr:uid="{00000000-0005-0000-0000-0000123A0000}"/>
    <cellStyle name="Normal 110 4 2 3" xfId="14867" xr:uid="{00000000-0005-0000-0000-0000133A0000}"/>
    <cellStyle name="Normal 110 4 2 4" xfId="14868" xr:uid="{00000000-0005-0000-0000-0000143A0000}"/>
    <cellStyle name="Normal 110 4 3" xfId="14869" xr:uid="{00000000-0005-0000-0000-0000153A0000}"/>
    <cellStyle name="Normal 110 4 3 2" xfId="14870" xr:uid="{00000000-0005-0000-0000-0000163A0000}"/>
    <cellStyle name="Normal 110 4 4" xfId="14871" xr:uid="{00000000-0005-0000-0000-0000173A0000}"/>
    <cellStyle name="Normal 110 4 5" xfId="14872" xr:uid="{00000000-0005-0000-0000-0000183A0000}"/>
    <cellStyle name="Normal 110 5" xfId="14873" xr:uid="{00000000-0005-0000-0000-0000193A0000}"/>
    <cellStyle name="Normal 110 5 2" xfId="14874" xr:uid="{00000000-0005-0000-0000-00001A3A0000}"/>
    <cellStyle name="Normal 110 5 2 2" xfId="14875" xr:uid="{00000000-0005-0000-0000-00001B3A0000}"/>
    <cellStyle name="Normal 110 5 3" xfId="14876" xr:uid="{00000000-0005-0000-0000-00001C3A0000}"/>
    <cellStyle name="Normal 110 5 4" xfId="14877" xr:uid="{00000000-0005-0000-0000-00001D3A0000}"/>
    <cellStyle name="Normal 110 6" xfId="14878" xr:uid="{00000000-0005-0000-0000-00001E3A0000}"/>
    <cellStyle name="Normal 110 6 2" xfId="14879" xr:uid="{00000000-0005-0000-0000-00001F3A0000}"/>
    <cellStyle name="Normal 110 6 3" xfId="14880" xr:uid="{00000000-0005-0000-0000-0000203A0000}"/>
    <cellStyle name="Normal 110 7" xfId="14881" xr:uid="{00000000-0005-0000-0000-0000213A0000}"/>
    <cellStyle name="Normal 110 7 2" xfId="14882" xr:uid="{00000000-0005-0000-0000-0000223A0000}"/>
    <cellStyle name="Normal 110 8" xfId="14883" xr:uid="{00000000-0005-0000-0000-0000233A0000}"/>
    <cellStyle name="Normal 110 9" xfId="14884" xr:uid="{00000000-0005-0000-0000-0000243A0000}"/>
    <cellStyle name="Normal 111" xfId="14885" xr:uid="{00000000-0005-0000-0000-0000253A0000}"/>
    <cellStyle name="Normal 111 2" xfId="14886" xr:uid="{00000000-0005-0000-0000-0000263A0000}"/>
    <cellStyle name="Normal 111 2 2" xfId="14887" xr:uid="{00000000-0005-0000-0000-0000273A0000}"/>
    <cellStyle name="Normal 111 2 2 2" xfId="14888" xr:uid="{00000000-0005-0000-0000-0000283A0000}"/>
    <cellStyle name="Normal 111 2 2 2 2" xfId="14889" xr:uid="{00000000-0005-0000-0000-0000293A0000}"/>
    <cellStyle name="Normal 111 2 2 3" xfId="14890" xr:uid="{00000000-0005-0000-0000-00002A3A0000}"/>
    <cellStyle name="Normal 111 2 2 4" xfId="14891" xr:uid="{00000000-0005-0000-0000-00002B3A0000}"/>
    <cellStyle name="Normal 111 2 3" xfId="14892" xr:uid="{00000000-0005-0000-0000-00002C3A0000}"/>
    <cellStyle name="Normal 111 2 3 2" xfId="14893" xr:uid="{00000000-0005-0000-0000-00002D3A0000}"/>
    <cellStyle name="Normal 111 2 3 3" xfId="14894" xr:uid="{00000000-0005-0000-0000-00002E3A0000}"/>
    <cellStyle name="Normal 111 2 4" xfId="14895" xr:uid="{00000000-0005-0000-0000-00002F3A0000}"/>
    <cellStyle name="Normal 111 2 5" xfId="14896" xr:uid="{00000000-0005-0000-0000-0000303A0000}"/>
    <cellStyle name="Normal 111 2 6" xfId="14897" xr:uid="{00000000-0005-0000-0000-0000313A0000}"/>
    <cellStyle name="Normal 111 3" xfId="14898" xr:uid="{00000000-0005-0000-0000-0000323A0000}"/>
    <cellStyle name="Normal 111 3 2" xfId="14899" xr:uid="{00000000-0005-0000-0000-0000333A0000}"/>
    <cellStyle name="Normal 111 3 2 2" xfId="14900" xr:uid="{00000000-0005-0000-0000-0000343A0000}"/>
    <cellStyle name="Normal 111 3 2 2 2" xfId="14901" xr:uid="{00000000-0005-0000-0000-0000353A0000}"/>
    <cellStyle name="Normal 111 3 2 3" xfId="14902" xr:uid="{00000000-0005-0000-0000-0000363A0000}"/>
    <cellStyle name="Normal 111 3 2 4" xfId="14903" xr:uid="{00000000-0005-0000-0000-0000373A0000}"/>
    <cellStyle name="Normal 111 3 3" xfId="14904" xr:uid="{00000000-0005-0000-0000-0000383A0000}"/>
    <cellStyle name="Normal 111 3 3 2" xfId="14905" xr:uid="{00000000-0005-0000-0000-0000393A0000}"/>
    <cellStyle name="Normal 111 3 4" xfId="14906" xr:uid="{00000000-0005-0000-0000-00003A3A0000}"/>
    <cellStyle name="Normal 111 3 5" xfId="14907" xr:uid="{00000000-0005-0000-0000-00003B3A0000}"/>
    <cellStyle name="Normal 111 4" xfId="14908" xr:uid="{00000000-0005-0000-0000-00003C3A0000}"/>
    <cellStyle name="Normal 111 4 2" xfId="14909" xr:uid="{00000000-0005-0000-0000-00003D3A0000}"/>
    <cellStyle name="Normal 111 4 2 2" xfId="14910" xr:uid="{00000000-0005-0000-0000-00003E3A0000}"/>
    <cellStyle name="Normal 111 4 3" xfId="14911" xr:uid="{00000000-0005-0000-0000-00003F3A0000}"/>
    <cellStyle name="Normal 111 4 4" xfId="14912" xr:uid="{00000000-0005-0000-0000-0000403A0000}"/>
    <cellStyle name="Normal 111 5" xfId="14913" xr:uid="{00000000-0005-0000-0000-0000413A0000}"/>
    <cellStyle name="Normal 111 5 2" xfId="14914" xr:uid="{00000000-0005-0000-0000-0000423A0000}"/>
    <cellStyle name="Normal 111 5 3" xfId="14915" xr:uid="{00000000-0005-0000-0000-0000433A0000}"/>
    <cellStyle name="Normal 111 6" xfId="14916" xr:uid="{00000000-0005-0000-0000-0000443A0000}"/>
    <cellStyle name="Normal 111 6 2" xfId="14917" xr:uid="{00000000-0005-0000-0000-0000453A0000}"/>
    <cellStyle name="Normal 111 7" xfId="14918" xr:uid="{00000000-0005-0000-0000-0000463A0000}"/>
    <cellStyle name="Normal 111 8" xfId="14919" xr:uid="{00000000-0005-0000-0000-0000473A0000}"/>
    <cellStyle name="Normal 112" xfId="14920" xr:uid="{00000000-0005-0000-0000-0000483A0000}"/>
    <cellStyle name="Normal 112 2" xfId="14921" xr:uid="{00000000-0005-0000-0000-0000493A0000}"/>
    <cellStyle name="Normal 112 2 2" xfId="14922" xr:uid="{00000000-0005-0000-0000-00004A3A0000}"/>
    <cellStyle name="Normal 112 2 2 2" xfId="14923" xr:uid="{00000000-0005-0000-0000-00004B3A0000}"/>
    <cellStyle name="Normal 112 2 2 2 2" xfId="14924" xr:uid="{00000000-0005-0000-0000-00004C3A0000}"/>
    <cellStyle name="Normal 112 2 2 3" xfId="14925" xr:uid="{00000000-0005-0000-0000-00004D3A0000}"/>
    <cellStyle name="Normal 112 2 2 4" xfId="14926" xr:uid="{00000000-0005-0000-0000-00004E3A0000}"/>
    <cellStyle name="Normal 112 2 3" xfId="14927" xr:uid="{00000000-0005-0000-0000-00004F3A0000}"/>
    <cellStyle name="Normal 112 2 3 2" xfId="14928" xr:uid="{00000000-0005-0000-0000-0000503A0000}"/>
    <cellStyle name="Normal 112 2 3 3" xfId="14929" xr:uid="{00000000-0005-0000-0000-0000513A0000}"/>
    <cellStyle name="Normal 112 2 4" xfId="14930" xr:uid="{00000000-0005-0000-0000-0000523A0000}"/>
    <cellStyle name="Normal 112 2 5" xfId="14931" xr:uid="{00000000-0005-0000-0000-0000533A0000}"/>
    <cellStyle name="Normal 112 2 6" xfId="14932" xr:uid="{00000000-0005-0000-0000-0000543A0000}"/>
    <cellStyle name="Normal 112 3" xfId="14933" xr:uid="{00000000-0005-0000-0000-0000553A0000}"/>
    <cellStyle name="Normal 112 3 2" xfId="14934" xr:uid="{00000000-0005-0000-0000-0000563A0000}"/>
    <cellStyle name="Normal 112 3 2 2" xfId="14935" xr:uid="{00000000-0005-0000-0000-0000573A0000}"/>
    <cellStyle name="Normal 112 3 2 2 2" xfId="14936" xr:uid="{00000000-0005-0000-0000-0000583A0000}"/>
    <cellStyle name="Normal 112 3 2 3" xfId="14937" xr:uid="{00000000-0005-0000-0000-0000593A0000}"/>
    <cellStyle name="Normal 112 3 2 4" xfId="14938" xr:uid="{00000000-0005-0000-0000-00005A3A0000}"/>
    <cellStyle name="Normal 112 3 3" xfId="14939" xr:uid="{00000000-0005-0000-0000-00005B3A0000}"/>
    <cellStyle name="Normal 112 3 3 2" xfId="14940" xr:uid="{00000000-0005-0000-0000-00005C3A0000}"/>
    <cellStyle name="Normal 112 3 4" xfId="14941" xr:uid="{00000000-0005-0000-0000-00005D3A0000}"/>
    <cellStyle name="Normal 112 3 5" xfId="14942" xr:uid="{00000000-0005-0000-0000-00005E3A0000}"/>
    <cellStyle name="Normal 112 4" xfId="14943" xr:uid="{00000000-0005-0000-0000-00005F3A0000}"/>
    <cellStyle name="Normal 112 4 2" xfId="14944" xr:uid="{00000000-0005-0000-0000-0000603A0000}"/>
    <cellStyle name="Normal 112 4 2 2" xfId="14945" xr:uid="{00000000-0005-0000-0000-0000613A0000}"/>
    <cellStyle name="Normal 112 4 3" xfId="14946" xr:uid="{00000000-0005-0000-0000-0000623A0000}"/>
    <cellStyle name="Normal 112 4 4" xfId="14947" xr:uid="{00000000-0005-0000-0000-0000633A0000}"/>
    <cellStyle name="Normal 112 5" xfId="14948" xr:uid="{00000000-0005-0000-0000-0000643A0000}"/>
    <cellStyle name="Normal 112 5 2" xfId="14949" xr:uid="{00000000-0005-0000-0000-0000653A0000}"/>
    <cellStyle name="Normal 112 5 3" xfId="14950" xr:uid="{00000000-0005-0000-0000-0000663A0000}"/>
    <cellStyle name="Normal 112 6" xfId="14951" xr:uid="{00000000-0005-0000-0000-0000673A0000}"/>
    <cellStyle name="Normal 112 6 2" xfId="14952" xr:uid="{00000000-0005-0000-0000-0000683A0000}"/>
    <cellStyle name="Normal 112 7" xfId="14953" xr:uid="{00000000-0005-0000-0000-0000693A0000}"/>
    <cellStyle name="Normal 112 8" xfId="14954" xr:uid="{00000000-0005-0000-0000-00006A3A0000}"/>
    <cellStyle name="Normal 113" xfId="14955" xr:uid="{00000000-0005-0000-0000-00006B3A0000}"/>
    <cellStyle name="Normal 113 2" xfId="14956" xr:uid="{00000000-0005-0000-0000-00006C3A0000}"/>
    <cellStyle name="Normal 113 2 2" xfId="14957" xr:uid="{00000000-0005-0000-0000-00006D3A0000}"/>
    <cellStyle name="Normal 113 2 2 2" xfId="14958" xr:uid="{00000000-0005-0000-0000-00006E3A0000}"/>
    <cellStyle name="Normal 113 2 2 2 2" xfId="14959" xr:uid="{00000000-0005-0000-0000-00006F3A0000}"/>
    <cellStyle name="Normal 113 2 2 3" xfId="14960" xr:uid="{00000000-0005-0000-0000-0000703A0000}"/>
    <cellStyle name="Normal 113 2 2 4" xfId="14961" xr:uid="{00000000-0005-0000-0000-0000713A0000}"/>
    <cellStyle name="Normal 113 2 3" xfId="14962" xr:uid="{00000000-0005-0000-0000-0000723A0000}"/>
    <cellStyle name="Normal 113 2 3 2" xfId="14963" xr:uid="{00000000-0005-0000-0000-0000733A0000}"/>
    <cellStyle name="Normal 113 2 3 3" xfId="14964" xr:uid="{00000000-0005-0000-0000-0000743A0000}"/>
    <cellStyle name="Normal 113 2 4" xfId="14965" xr:uid="{00000000-0005-0000-0000-0000753A0000}"/>
    <cellStyle name="Normal 113 2 5" xfId="14966" xr:uid="{00000000-0005-0000-0000-0000763A0000}"/>
    <cellStyle name="Normal 113 2 6" xfId="14967" xr:uid="{00000000-0005-0000-0000-0000773A0000}"/>
    <cellStyle name="Normal 113 3" xfId="14968" xr:uid="{00000000-0005-0000-0000-0000783A0000}"/>
    <cellStyle name="Normal 113 3 2" xfId="14969" xr:uid="{00000000-0005-0000-0000-0000793A0000}"/>
    <cellStyle name="Normal 113 3 2 2" xfId="14970" xr:uid="{00000000-0005-0000-0000-00007A3A0000}"/>
    <cellStyle name="Normal 113 3 2 2 2" xfId="14971" xr:uid="{00000000-0005-0000-0000-00007B3A0000}"/>
    <cellStyle name="Normal 113 3 2 3" xfId="14972" xr:uid="{00000000-0005-0000-0000-00007C3A0000}"/>
    <cellStyle name="Normal 113 3 2 4" xfId="14973" xr:uid="{00000000-0005-0000-0000-00007D3A0000}"/>
    <cellStyle name="Normal 113 3 3" xfId="14974" xr:uid="{00000000-0005-0000-0000-00007E3A0000}"/>
    <cellStyle name="Normal 113 3 3 2" xfId="14975" xr:uid="{00000000-0005-0000-0000-00007F3A0000}"/>
    <cellStyle name="Normal 113 3 4" xfId="14976" xr:uid="{00000000-0005-0000-0000-0000803A0000}"/>
    <cellStyle name="Normal 113 3 5" xfId="14977" xr:uid="{00000000-0005-0000-0000-0000813A0000}"/>
    <cellStyle name="Normal 113 4" xfId="14978" xr:uid="{00000000-0005-0000-0000-0000823A0000}"/>
    <cellStyle name="Normal 113 4 2" xfId="14979" xr:uid="{00000000-0005-0000-0000-0000833A0000}"/>
    <cellStyle name="Normal 113 4 2 2" xfId="14980" xr:uid="{00000000-0005-0000-0000-0000843A0000}"/>
    <cellStyle name="Normal 113 4 3" xfId="14981" xr:uid="{00000000-0005-0000-0000-0000853A0000}"/>
    <cellStyle name="Normal 113 4 4" xfId="14982" xr:uid="{00000000-0005-0000-0000-0000863A0000}"/>
    <cellStyle name="Normal 113 5" xfId="14983" xr:uid="{00000000-0005-0000-0000-0000873A0000}"/>
    <cellStyle name="Normal 113 5 2" xfId="14984" xr:uid="{00000000-0005-0000-0000-0000883A0000}"/>
    <cellStyle name="Normal 113 5 3" xfId="14985" xr:uid="{00000000-0005-0000-0000-0000893A0000}"/>
    <cellStyle name="Normal 113 6" xfId="14986" xr:uid="{00000000-0005-0000-0000-00008A3A0000}"/>
    <cellStyle name="Normal 113 6 2" xfId="14987" xr:uid="{00000000-0005-0000-0000-00008B3A0000}"/>
    <cellStyle name="Normal 113 7" xfId="14988" xr:uid="{00000000-0005-0000-0000-00008C3A0000}"/>
    <cellStyle name="Normal 113 8" xfId="14989" xr:uid="{00000000-0005-0000-0000-00008D3A0000}"/>
    <cellStyle name="Normal 114" xfId="14990" xr:uid="{00000000-0005-0000-0000-00008E3A0000}"/>
    <cellStyle name="Normal 114 2" xfId="14991" xr:uid="{00000000-0005-0000-0000-00008F3A0000}"/>
    <cellStyle name="Normal 114 2 2" xfId="14992" xr:uid="{00000000-0005-0000-0000-0000903A0000}"/>
    <cellStyle name="Normal 114 2 2 2" xfId="14993" xr:uid="{00000000-0005-0000-0000-0000913A0000}"/>
    <cellStyle name="Normal 114 2 2 2 2" xfId="14994" xr:uid="{00000000-0005-0000-0000-0000923A0000}"/>
    <cellStyle name="Normal 114 2 2 3" xfId="14995" xr:uid="{00000000-0005-0000-0000-0000933A0000}"/>
    <cellStyle name="Normal 114 2 2 4" xfId="14996" xr:uid="{00000000-0005-0000-0000-0000943A0000}"/>
    <cellStyle name="Normal 114 2 3" xfId="14997" xr:uid="{00000000-0005-0000-0000-0000953A0000}"/>
    <cellStyle name="Normal 114 2 3 2" xfId="14998" xr:uid="{00000000-0005-0000-0000-0000963A0000}"/>
    <cellStyle name="Normal 114 2 3 3" xfId="14999" xr:uid="{00000000-0005-0000-0000-0000973A0000}"/>
    <cellStyle name="Normal 114 2 4" xfId="15000" xr:uid="{00000000-0005-0000-0000-0000983A0000}"/>
    <cellStyle name="Normal 114 2 5" xfId="15001" xr:uid="{00000000-0005-0000-0000-0000993A0000}"/>
    <cellStyle name="Normal 114 2 6" xfId="15002" xr:uid="{00000000-0005-0000-0000-00009A3A0000}"/>
    <cellStyle name="Normal 114 3" xfId="15003" xr:uid="{00000000-0005-0000-0000-00009B3A0000}"/>
    <cellStyle name="Normal 114 3 2" xfId="15004" xr:uid="{00000000-0005-0000-0000-00009C3A0000}"/>
    <cellStyle name="Normal 114 3 2 2" xfId="15005" xr:uid="{00000000-0005-0000-0000-00009D3A0000}"/>
    <cellStyle name="Normal 114 3 2 2 2" xfId="15006" xr:uid="{00000000-0005-0000-0000-00009E3A0000}"/>
    <cellStyle name="Normal 114 3 2 3" xfId="15007" xr:uid="{00000000-0005-0000-0000-00009F3A0000}"/>
    <cellStyle name="Normal 114 3 2 4" xfId="15008" xr:uid="{00000000-0005-0000-0000-0000A03A0000}"/>
    <cellStyle name="Normal 114 3 3" xfId="15009" xr:uid="{00000000-0005-0000-0000-0000A13A0000}"/>
    <cellStyle name="Normal 114 3 3 2" xfId="15010" xr:uid="{00000000-0005-0000-0000-0000A23A0000}"/>
    <cellStyle name="Normal 114 3 4" xfId="15011" xr:uid="{00000000-0005-0000-0000-0000A33A0000}"/>
    <cellStyle name="Normal 114 3 5" xfId="15012" xr:uid="{00000000-0005-0000-0000-0000A43A0000}"/>
    <cellStyle name="Normal 114 4" xfId="15013" xr:uid="{00000000-0005-0000-0000-0000A53A0000}"/>
    <cellStyle name="Normal 114 4 2" xfId="15014" xr:uid="{00000000-0005-0000-0000-0000A63A0000}"/>
    <cellStyle name="Normal 114 4 2 2" xfId="15015" xr:uid="{00000000-0005-0000-0000-0000A73A0000}"/>
    <cellStyle name="Normal 114 4 3" xfId="15016" xr:uid="{00000000-0005-0000-0000-0000A83A0000}"/>
    <cellStyle name="Normal 114 4 4" xfId="15017" xr:uid="{00000000-0005-0000-0000-0000A93A0000}"/>
    <cellStyle name="Normal 114 5" xfId="15018" xr:uid="{00000000-0005-0000-0000-0000AA3A0000}"/>
    <cellStyle name="Normal 114 5 2" xfId="15019" xr:uid="{00000000-0005-0000-0000-0000AB3A0000}"/>
    <cellStyle name="Normal 114 5 3" xfId="15020" xr:uid="{00000000-0005-0000-0000-0000AC3A0000}"/>
    <cellStyle name="Normal 114 6" xfId="15021" xr:uid="{00000000-0005-0000-0000-0000AD3A0000}"/>
    <cellStyle name="Normal 114 6 2" xfId="15022" xr:uid="{00000000-0005-0000-0000-0000AE3A0000}"/>
    <cellStyle name="Normal 114 7" xfId="15023" xr:uid="{00000000-0005-0000-0000-0000AF3A0000}"/>
    <cellStyle name="Normal 114 8" xfId="15024" xr:uid="{00000000-0005-0000-0000-0000B03A0000}"/>
    <cellStyle name="Normal 115" xfId="15025" xr:uid="{00000000-0005-0000-0000-0000B13A0000}"/>
    <cellStyle name="Normal 115 2" xfId="15026" xr:uid="{00000000-0005-0000-0000-0000B23A0000}"/>
    <cellStyle name="Normal 115 2 2" xfId="15027" xr:uid="{00000000-0005-0000-0000-0000B33A0000}"/>
    <cellStyle name="Normal 115 2 2 2" xfId="15028" xr:uid="{00000000-0005-0000-0000-0000B43A0000}"/>
    <cellStyle name="Normal 115 2 2 2 2" xfId="15029" xr:uid="{00000000-0005-0000-0000-0000B53A0000}"/>
    <cellStyle name="Normal 115 2 2 3" xfId="15030" xr:uid="{00000000-0005-0000-0000-0000B63A0000}"/>
    <cellStyle name="Normal 115 2 2 4" xfId="15031" xr:uid="{00000000-0005-0000-0000-0000B73A0000}"/>
    <cellStyle name="Normal 115 2 3" xfId="15032" xr:uid="{00000000-0005-0000-0000-0000B83A0000}"/>
    <cellStyle name="Normal 115 2 3 2" xfId="15033" xr:uid="{00000000-0005-0000-0000-0000B93A0000}"/>
    <cellStyle name="Normal 115 2 3 3" xfId="15034" xr:uid="{00000000-0005-0000-0000-0000BA3A0000}"/>
    <cellStyle name="Normal 115 2 4" xfId="15035" xr:uid="{00000000-0005-0000-0000-0000BB3A0000}"/>
    <cellStyle name="Normal 115 2 5" xfId="15036" xr:uid="{00000000-0005-0000-0000-0000BC3A0000}"/>
    <cellStyle name="Normal 115 2 6" xfId="15037" xr:uid="{00000000-0005-0000-0000-0000BD3A0000}"/>
    <cellStyle name="Normal 115 3" xfId="15038" xr:uid="{00000000-0005-0000-0000-0000BE3A0000}"/>
    <cellStyle name="Normal 115 3 2" xfId="15039" xr:uid="{00000000-0005-0000-0000-0000BF3A0000}"/>
    <cellStyle name="Normal 115 3 2 2" xfId="15040" xr:uid="{00000000-0005-0000-0000-0000C03A0000}"/>
    <cellStyle name="Normal 115 3 2 2 2" xfId="15041" xr:uid="{00000000-0005-0000-0000-0000C13A0000}"/>
    <cellStyle name="Normal 115 3 2 3" xfId="15042" xr:uid="{00000000-0005-0000-0000-0000C23A0000}"/>
    <cellStyle name="Normal 115 3 2 4" xfId="15043" xr:uid="{00000000-0005-0000-0000-0000C33A0000}"/>
    <cellStyle name="Normal 115 3 3" xfId="15044" xr:uid="{00000000-0005-0000-0000-0000C43A0000}"/>
    <cellStyle name="Normal 115 3 3 2" xfId="15045" xr:uid="{00000000-0005-0000-0000-0000C53A0000}"/>
    <cellStyle name="Normal 115 3 4" xfId="15046" xr:uid="{00000000-0005-0000-0000-0000C63A0000}"/>
    <cellStyle name="Normal 115 3 5" xfId="15047" xr:uid="{00000000-0005-0000-0000-0000C73A0000}"/>
    <cellStyle name="Normal 115 4" xfId="15048" xr:uid="{00000000-0005-0000-0000-0000C83A0000}"/>
    <cellStyle name="Normal 115 4 2" xfId="15049" xr:uid="{00000000-0005-0000-0000-0000C93A0000}"/>
    <cellStyle name="Normal 115 4 2 2" xfId="15050" xr:uid="{00000000-0005-0000-0000-0000CA3A0000}"/>
    <cellStyle name="Normal 115 4 3" xfId="15051" xr:uid="{00000000-0005-0000-0000-0000CB3A0000}"/>
    <cellStyle name="Normal 115 4 4" xfId="15052" xr:uid="{00000000-0005-0000-0000-0000CC3A0000}"/>
    <cellStyle name="Normal 115 5" xfId="15053" xr:uid="{00000000-0005-0000-0000-0000CD3A0000}"/>
    <cellStyle name="Normal 115 5 2" xfId="15054" xr:uid="{00000000-0005-0000-0000-0000CE3A0000}"/>
    <cellStyle name="Normal 115 5 3" xfId="15055" xr:uid="{00000000-0005-0000-0000-0000CF3A0000}"/>
    <cellStyle name="Normal 115 6" xfId="15056" xr:uid="{00000000-0005-0000-0000-0000D03A0000}"/>
    <cellStyle name="Normal 115 6 2" xfId="15057" xr:uid="{00000000-0005-0000-0000-0000D13A0000}"/>
    <cellStyle name="Normal 115 7" xfId="15058" xr:uid="{00000000-0005-0000-0000-0000D23A0000}"/>
    <cellStyle name="Normal 115 8" xfId="15059" xr:uid="{00000000-0005-0000-0000-0000D33A0000}"/>
    <cellStyle name="Normal 116" xfId="15060" xr:uid="{00000000-0005-0000-0000-0000D43A0000}"/>
    <cellStyle name="Normal 116 2" xfId="15061" xr:uid="{00000000-0005-0000-0000-0000D53A0000}"/>
    <cellStyle name="Normal 116 2 2" xfId="15062" xr:uid="{00000000-0005-0000-0000-0000D63A0000}"/>
    <cellStyle name="Normal 116 2 2 2" xfId="15063" xr:uid="{00000000-0005-0000-0000-0000D73A0000}"/>
    <cellStyle name="Normal 116 2 2 2 2" xfId="15064" xr:uid="{00000000-0005-0000-0000-0000D83A0000}"/>
    <cellStyle name="Normal 116 2 2 3" xfId="15065" xr:uid="{00000000-0005-0000-0000-0000D93A0000}"/>
    <cellStyle name="Normal 116 2 2 4" xfId="15066" xr:uid="{00000000-0005-0000-0000-0000DA3A0000}"/>
    <cellStyle name="Normal 116 2 3" xfId="15067" xr:uid="{00000000-0005-0000-0000-0000DB3A0000}"/>
    <cellStyle name="Normal 116 2 3 2" xfId="15068" xr:uid="{00000000-0005-0000-0000-0000DC3A0000}"/>
    <cellStyle name="Normal 116 2 3 3" xfId="15069" xr:uid="{00000000-0005-0000-0000-0000DD3A0000}"/>
    <cellStyle name="Normal 116 2 4" xfId="15070" xr:uid="{00000000-0005-0000-0000-0000DE3A0000}"/>
    <cellStyle name="Normal 116 2 5" xfId="15071" xr:uid="{00000000-0005-0000-0000-0000DF3A0000}"/>
    <cellStyle name="Normal 116 2 6" xfId="15072" xr:uid="{00000000-0005-0000-0000-0000E03A0000}"/>
    <cellStyle name="Normal 116 3" xfId="15073" xr:uid="{00000000-0005-0000-0000-0000E13A0000}"/>
    <cellStyle name="Normal 116 3 2" xfId="15074" xr:uid="{00000000-0005-0000-0000-0000E23A0000}"/>
    <cellStyle name="Normal 116 3 2 2" xfId="15075" xr:uid="{00000000-0005-0000-0000-0000E33A0000}"/>
    <cellStyle name="Normal 116 3 2 2 2" xfId="15076" xr:uid="{00000000-0005-0000-0000-0000E43A0000}"/>
    <cellStyle name="Normal 116 3 2 3" xfId="15077" xr:uid="{00000000-0005-0000-0000-0000E53A0000}"/>
    <cellStyle name="Normal 116 3 2 4" xfId="15078" xr:uid="{00000000-0005-0000-0000-0000E63A0000}"/>
    <cellStyle name="Normal 116 3 3" xfId="15079" xr:uid="{00000000-0005-0000-0000-0000E73A0000}"/>
    <cellStyle name="Normal 116 3 3 2" xfId="15080" xr:uid="{00000000-0005-0000-0000-0000E83A0000}"/>
    <cellStyle name="Normal 116 3 4" xfId="15081" xr:uid="{00000000-0005-0000-0000-0000E93A0000}"/>
    <cellStyle name="Normal 116 3 5" xfId="15082" xr:uid="{00000000-0005-0000-0000-0000EA3A0000}"/>
    <cellStyle name="Normal 116 4" xfId="15083" xr:uid="{00000000-0005-0000-0000-0000EB3A0000}"/>
    <cellStyle name="Normal 116 4 2" xfId="15084" xr:uid="{00000000-0005-0000-0000-0000EC3A0000}"/>
    <cellStyle name="Normal 116 4 2 2" xfId="15085" xr:uid="{00000000-0005-0000-0000-0000ED3A0000}"/>
    <cellStyle name="Normal 116 4 3" xfId="15086" xr:uid="{00000000-0005-0000-0000-0000EE3A0000}"/>
    <cellStyle name="Normal 116 4 4" xfId="15087" xr:uid="{00000000-0005-0000-0000-0000EF3A0000}"/>
    <cellStyle name="Normal 116 5" xfId="15088" xr:uid="{00000000-0005-0000-0000-0000F03A0000}"/>
    <cellStyle name="Normal 116 5 2" xfId="15089" xr:uid="{00000000-0005-0000-0000-0000F13A0000}"/>
    <cellStyle name="Normal 116 5 3" xfId="15090" xr:uid="{00000000-0005-0000-0000-0000F23A0000}"/>
    <cellStyle name="Normal 116 6" xfId="15091" xr:uid="{00000000-0005-0000-0000-0000F33A0000}"/>
    <cellStyle name="Normal 116 6 2" xfId="15092" xr:uid="{00000000-0005-0000-0000-0000F43A0000}"/>
    <cellStyle name="Normal 116 7" xfId="15093" xr:uid="{00000000-0005-0000-0000-0000F53A0000}"/>
    <cellStyle name="Normal 116 8" xfId="15094" xr:uid="{00000000-0005-0000-0000-0000F63A0000}"/>
    <cellStyle name="Normal 117" xfId="15095" xr:uid="{00000000-0005-0000-0000-0000F73A0000}"/>
    <cellStyle name="Normal 117 2" xfId="15096" xr:uid="{00000000-0005-0000-0000-0000F83A0000}"/>
    <cellStyle name="Normal 117 2 2" xfId="15097" xr:uid="{00000000-0005-0000-0000-0000F93A0000}"/>
    <cellStyle name="Normal 117 2 2 2" xfId="15098" xr:uid="{00000000-0005-0000-0000-0000FA3A0000}"/>
    <cellStyle name="Normal 117 2 2 2 2" xfId="15099" xr:uid="{00000000-0005-0000-0000-0000FB3A0000}"/>
    <cellStyle name="Normal 117 2 2 3" xfId="15100" xr:uid="{00000000-0005-0000-0000-0000FC3A0000}"/>
    <cellStyle name="Normal 117 2 2 4" xfId="15101" xr:uid="{00000000-0005-0000-0000-0000FD3A0000}"/>
    <cellStyle name="Normal 117 2 3" xfId="15102" xr:uid="{00000000-0005-0000-0000-0000FE3A0000}"/>
    <cellStyle name="Normal 117 2 3 2" xfId="15103" xr:uid="{00000000-0005-0000-0000-0000FF3A0000}"/>
    <cellStyle name="Normal 117 2 3 3" xfId="15104" xr:uid="{00000000-0005-0000-0000-0000003B0000}"/>
    <cellStyle name="Normal 117 2 4" xfId="15105" xr:uid="{00000000-0005-0000-0000-0000013B0000}"/>
    <cellStyle name="Normal 117 2 5" xfId="15106" xr:uid="{00000000-0005-0000-0000-0000023B0000}"/>
    <cellStyle name="Normal 117 2 6" xfId="15107" xr:uid="{00000000-0005-0000-0000-0000033B0000}"/>
    <cellStyle name="Normal 117 3" xfId="15108" xr:uid="{00000000-0005-0000-0000-0000043B0000}"/>
    <cellStyle name="Normal 117 3 2" xfId="15109" xr:uid="{00000000-0005-0000-0000-0000053B0000}"/>
    <cellStyle name="Normal 117 3 2 2" xfId="15110" xr:uid="{00000000-0005-0000-0000-0000063B0000}"/>
    <cellStyle name="Normal 117 3 2 2 2" xfId="15111" xr:uid="{00000000-0005-0000-0000-0000073B0000}"/>
    <cellStyle name="Normal 117 3 2 3" xfId="15112" xr:uid="{00000000-0005-0000-0000-0000083B0000}"/>
    <cellStyle name="Normal 117 3 2 4" xfId="15113" xr:uid="{00000000-0005-0000-0000-0000093B0000}"/>
    <cellStyle name="Normal 117 3 3" xfId="15114" xr:uid="{00000000-0005-0000-0000-00000A3B0000}"/>
    <cellStyle name="Normal 117 3 3 2" xfId="15115" xr:uid="{00000000-0005-0000-0000-00000B3B0000}"/>
    <cellStyle name="Normal 117 3 4" xfId="15116" xr:uid="{00000000-0005-0000-0000-00000C3B0000}"/>
    <cellStyle name="Normal 117 3 5" xfId="15117" xr:uid="{00000000-0005-0000-0000-00000D3B0000}"/>
    <cellStyle name="Normal 117 4" xfId="15118" xr:uid="{00000000-0005-0000-0000-00000E3B0000}"/>
    <cellStyle name="Normal 117 4 2" xfId="15119" xr:uid="{00000000-0005-0000-0000-00000F3B0000}"/>
    <cellStyle name="Normal 117 4 2 2" xfId="15120" xr:uid="{00000000-0005-0000-0000-0000103B0000}"/>
    <cellStyle name="Normal 117 4 3" xfId="15121" xr:uid="{00000000-0005-0000-0000-0000113B0000}"/>
    <cellStyle name="Normal 117 4 4" xfId="15122" xr:uid="{00000000-0005-0000-0000-0000123B0000}"/>
    <cellStyle name="Normal 117 5" xfId="15123" xr:uid="{00000000-0005-0000-0000-0000133B0000}"/>
    <cellStyle name="Normal 117 5 2" xfId="15124" xr:uid="{00000000-0005-0000-0000-0000143B0000}"/>
    <cellStyle name="Normal 117 5 3" xfId="15125" xr:uid="{00000000-0005-0000-0000-0000153B0000}"/>
    <cellStyle name="Normal 117 6" xfId="15126" xr:uid="{00000000-0005-0000-0000-0000163B0000}"/>
    <cellStyle name="Normal 117 6 2" xfId="15127" xr:uid="{00000000-0005-0000-0000-0000173B0000}"/>
    <cellStyle name="Normal 117 7" xfId="15128" xr:uid="{00000000-0005-0000-0000-0000183B0000}"/>
    <cellStyle name="Normal 117 8" xfId="15129" xr:uid="{00000000-0005-0000-0000-0000193B0000}"/>
    <cellStyle name="Normal 118" xfId="15130" xr:uid="{00000000-0005-0000-0000-00001A3B0000}"/>
    <cellStyle name="Normal 118 2" xfId="15131" xr:uid="{00000000-0005-0000-0000-00001B3B0000}"/>
    <cellStyle name="Normal 118 2 2" xfId="15132" xr:uid="{00000000-0005-0000-0000-00001C3B0000}"/>
    <cellStyle name="Normal 118 2 2 2" xfId="15133" xr:uid="{00000000-0005-0000-0000-00001D3B0000}"/>
    <cellStyle name="Normal 118 2 2 2 2" xfId="15134" xr:uid="{00000000-0005-0000-0000-00001E3B0000}"/>
    <cellStyle name="Normal 118 2 2 3" xfId="15135" xr:uid="{00000000-0005-0000-0000-00001F3B0000}"/>
    <cellStyle name="Normal 118 2 2 4" xfId="15136" xr:uid="{00000000-0005-0000-0000-0000203B0000}"/>
    <cellStyle name="Normal 118 2 3" xfId="15137" xr:uid="{00000000-0005-0000-0000-0000213B0000}"/>
    <cellStyle name="Normal 118 2 3 2" xfId="15138" xr:uid="{00000000-0005-0000-0000-0000223B0000}"/>
    <cellStyle name="Normal 118 2 3 3" xfId="15139" xr:uid="{00000000-0005-0000-0000-0000233B0000}"/>
    <cellStyle name="Normal 118 2 4" xfId="15140" xr:uid="{00000000-0005-0000-0000-0000243B0000}"/>
    <cellStyle name="Normal 118 2 5" xfId="15141" xr:uid="{00000000-0005-0000-0000-0000253B0000}"/>
    <cellStyle name="Normal 118 2 6" xfId="15142" xr:uid="{00000000-0005-0000-0000-0000263B0000}"/>
    <cellStyle name="Normal 118 3" xfId="15143" xr:uid="{00000000-0005-0000-0000-0000273B0000}"/>
    <cellStyle name="Normal 118 3 2" xfId="15144" xr:uid="{00000000-0005-0000-0000-0000283B0000}"/>
    <cellStyle name="Normal 118 3 2 2" xfId="15145" xr:uid="{00000000-0005-0000-0000-0000293B0000}"/>
    <cellStyle name="Normal 118 3 2 2 2" xfId="15146" xr:uid="{00000000-0005-0000-0000-00002A3B0000}"/>
    <cellStyle name="Normal 118 3 2 3" xfId="15147" xr:uid="{00000000-0005-0000-0000-00002B3B0000}"/>
    <cellStyle name="Normal 118 3 2 4" xfId="15148" xr:uid="{00000000-0005-0000-0000-00002C3B0000}"/>
    <cellStyle name="Normal 118 3 3" xfId="15149" xr:uid="{00000000-0005-0000-0000-00002D3B0000}"/>
    <cellStyle name="Normal 118 3 3 2" xfId="15150" xr:uid="{00000000-0005-0000-0000-00002E3B0000}"/>
    <cellStyle name="Normal 118 3 4" xfId="15151" xr:uid="{00000000-0005-0000-0000-00002F3B0000}"/>
    <cellStyle name="Normal 118 3 5" xfId="15152" xr:uid="{00000000-0005-0000-0000-0000303B0000}"/>
    <cellStyle name="Normal 118 4" xfId="15153" xr:uid="{00000000-0005-0000-0000-0000313B0000}"/>
    <cellStyle name="Normal 118 4 2" xfId="15154" xr:uid="{00000000-0005-0000-0000-0000323B0000}"/>
    <cellStyle name="Normal 118 4 2 2" xfId="15155" xr:uid="{00000000-0005-0000-0000-0000333B0000}"/>
    <cellStyle name="Normal 118 4 3" xfId="15156" xr:uid="{00000000-0005-0000-0000-0000343B0000}"/>
    <cellStyle name="Normal 118 4 4" xfId="15157" xr:uid="{00000000-0005-0000-0000-0000353B0000}"/>
    <cellStyle name="Normal 118 5" xfId="15158" xr:uid="{00000000-0005-0000-0000-0000363B0000}"/>
    <cellStyle name="Normal 118 5 2" xfId="15159" xr:uid="{00000000-0005-0000-0000-0000373B0000}"/>
    <cellStyle name="Normal 118 5 3" xfId="15160" xr:uid="{00000000-0005-0000-0000-0000383B0000}"/>
    <cellStyle name="Normal 118 6" xfId="15161" xr:uid="{00000000-0005-0000-0000-0000393B0000}"/>
    <cellStyle name="Normal 118 6 2" xfId="15162" xr:uid="{00000000-0005-0000-0000-00003A3B0000}"/>
    <cellStyle name="Normal 118 7" xfId="15163" xr:uid="{00000000-0005-0000-0000-00003B3B0000}"/>
    <cellStyle name="Normal 118 8" xfId="15164" xr:uid="{00000000-0005-0000-0000-00003C3B0000}"/>
    <cellStyle name="Normal 119" xfId="15165" xr:uid="{00000000-0005-0000-0000-00003D3B0000}"/>
    <cellStyle name="Normal 119 2" xfId="15166" xr:uid="{00000000-0005-0000-0000-00003E3B0000}"/>
    <cellStyle name="Normal 119 2 2" xfId="15167" xr:uid="{00000000-0005-0000-0000-00003F3B0000}"/>
    <cellStyle name="Normal 119 2 2 2" xfId="15168" xr:uid="{00000000-0005-0000-0000-0000403B0000}"/>
    <cellStyle name="Normal 119 2 2 2 2" xfId="15169" xr:uid="{00000000-0005-0000-0000-0000413B0000}"/>
    <cellStyle name="Normal 119 2 2 3" xfId="15170" xr:uid="{00000000-0005-0000-0000-0000423B0000}"/>
    <cellStyle name="Normal 119 2 2 4" xfId="15171" xr:uid="{00000000-0005-0000-0000-0000433B0000}"/>
    <cellStyle name="Normal 119 2 3" xfId="15172" xr:uid="{00000000-0005-0000-0000-0000443B0000}"/>
    <cellStyle name="Normal 119 2 3 2" xfId="15173" xr:uid="{00000000-0005-0000-0000-0000453B0000}"/>
    <cellStyle name="Normal 119 2 3 3" xfId="15174" xr:uid="{00000000-0005-0000-0000-0000463B0000}"/>
    <cellStyle name="Normal 119 2 4" xfId="15175" xr:uid="{00000000-0005-0000-0000-0000473B0000}"/>
    <cellStyle name="Normal 119 2 5" xfId="15176" xr:uid="{00000000-0005-0000-0000-0000483B0000}"/>
    <cellStyle name="Normal 119 2 6" xfId="15177" xr:uid="{00000000-0005-0000-0000-0000493B0000}"/>
    <cellStyle name="Normal 119 3" xfId="15178" xr:uid="{00000000-0005-0000-0000-00004A3B0000}"/>
    <cellStyle name="Normal 119 3 2" xfId="15179" xr:uid="{00000000-0005-0000-0000-00004B3B0000}"/>
    <cellStyle name="Normal 119 3 2 2" xfId="15180" xr:uid="{00000000-0005-0000-0000-00004C3B0000}"/>
    <cellStyle name="Normal 119 3 2 2 2" xfId="15181" xr:uid="{00000000-0005-0000-0000-00004D3B0000}"/>
    <cellStyle name="Normal 119 3 2 3" xfId="15182" xr:uid="{00000000-0005-0000-0000-00004E3B0000}"/>
    <cellStyle name="Normal 119 3 2 4" xfId="15183" xr:uid="{00000000-0005-0000-0000-00004F3B0000}"/>
    <cellStyle name="Normal 119 3 3" xfId="15184" xr:uid="{00000000-0005-0000-0000-0000503B0000}"/>
    <cellStyle name="Normal 119 3 3 2" xfId="15185" xr:uid="{00000000-0005-0000-0000-0000513B0000}"/>
    <cellStyle name="Normal 119 3 4" xfId="15186" xr:uid="{00000000-0005-0000-0000-0000523B0000}"/>
    <cellStyle name="Normal 119 3 5" xfId="15187" xr:uid="{00000000-0005-0000-0000-0000533B0000}"/>
    <cellStyle name="Normal 119 4" xfId="15188" xr:uid="{00000000-0005-0000-0000-0000543B0000}"/>
    <cellStyle name="Normal 119 4 2" xfId="15189" xr:uid="{00000000-0005-0000-0000-0000553B0000}"/>
    <cellStyle name="Normal 119 4 2 2" xfId="15190" xr:uid="{00000000-0005-0000-0000-0000563B0000}"/>
    <cellStyle name="Normal 119 4 3" xfId="15191" xr:uid="{00000000-0005-0000-0000-0000573B0000}"/>
    <cellStyle name="Normal 119 4 4" xfId="15192" xr:uid="{00000000-0005-0000-0000-0000583B0000}"/>
    <cellStyle name="Normal 119 5" xfId="15193" xr:uid="{00000000-0005-0000-0000-0000593B0000}"/>
    <cellStyle name="Normal 119 5 2" xfId="15194" xr:uid="{00000000-0005-0000-0000-00005A3B0000}"/>
    <cellStyle name="Normal 119 5 3" xfId="15195" xr:uid="{00000000-0005-0000-0000-00005B3B0000}"/>
    <cellStyle name="Normal 119 6" xfId="15196" xr:uid="{00000000-0005-0000-0000-00005C3B0000}"/>
    <cellStyle name="Normal 119 6 2" xfId="15197" xr:uid="{00000000-0005-0000-0000-00005D3B0000}"/>
    <cellStyle name="Normal 119 7" xfId="15198" xr:uid="{00000000-0005-0000-0000-00005E3B0000}"/>
    <cellStyle name="Normal 119 8" xfId="15199" xr:uid="{00000000-0005-0000-0000-00005F3B0000}"/>
    <cellStyle name="Normal 12" xfId="15200" xr:uid="{00000000-0005-0000-0000-0000603B0000}"/>
    <cellStyle name="Normal 12 2" xfId="15201" xr:uid="{00000000-0005-0000-0000-0000613B0000}"/>
    <cellStyle name="Normal 12 2 2" xfId="15202" xr:uid="{00000000-0005-0000-0000-0000623B0000}"/>
    <cellStyle name="Normal 12 2 2 2" xfId="15203" xr:uid="{00000000-0005-0000-0000-0000633B0000}"/>
    <cellStyle name="Normal 12 2 3" xfId="15204" xr:uid="{00000000-0005-0000-0000-0000643B0000}"/>
    <cellStyle name="Normal 12 2 4" xfId="15205" xr:uid="{00000000-0005-0000-0000-0000653B0000}"/>
    <cellStyle name="Normal 12 2 5" xfId="15206" xr:uid="{00000000-0005-0000-0000-0000663B0000}"/>
    <cellStyle name="Normal 12 2_15-FINANCEIRAS" xfId="15207" xr:uid="{00000000-0005-0000-0000-0000673B0000}"/>
    <cellStyle name="Normal 12 3" xfId="15208" xr:uid="{00000000-0005-0000-0000-0000683B0000}"/>
    <cellStyle name="Normal 12 3 2" xfId="15209" xr:uid="{00000000-0005-0000-0000-0000693B0000}"/>
    <cellStyle name="Normal 12 3_15-FINANCEIRAS" xfId="15210" xr:uid="{00000000-0005-0000-0000-00006A3B0000}"/>
    <cellStyle name="Normal 12 4" xfId="15211" xr:uid="{00000000-0005-0000-0000-00006B3B0000}"/>
    <cellStyle name="Normal 12 4 2" xfId="15212" xr:uid="{00000000-0005-0000-0000-00006C3B0000}"/>
    <cellStyle name="Normal 12 4_15-FINANCEIRAS" xfId="15213" xr:uid="{00000000-0005-0000-0000-00006D3B0000}"/>
    <cellStyle name="Normal 12 5" xfId="15214" xr:uid="{00000000-0005-0000-0000-00006E3B0000}"/>
    <cellStyle name="Normal 12 6" xfId="15215" xr:uid="{00000000-0005-0000-0000-00006F3B0000}"/>
    <cellStyle name="Normal 12 7" xfId="15216" xr:uid="{00000000-0005-0000-0000-0000703B0000}"/>
    <cellStyle name="Normal 12_1.1 - Apuração IRPJ_CSLL - 2100 - 2012_MAI_V1" xfId="15217" xr:uid="{00000000-0005-0000-0000-0000713B0000}"/>
    <cellStyle name="Normal 120" xfId="15218" xr:uid="{00000000-0005-0000-0000-0000723B0000}"/>
    <cellStyle name="Normal 120 2" xfId="15219" xr:uid="{00000000-0005-0000-0000-0000733B0000}"/>
    <cellStyle name="Normal 120 2 2" xfId="15220" xr:uid="{00000000-0005-0000-0000-0000743B0000}"/>
    <cellStyle name="Normal 120 2 2 2" xfId="15221" xr:uid="{00000000-0005-0000-0000-0000753B0000}"/>
    <cellStyle name="Normal 120 2 2 2 2" xfId="15222" xr:uid="{00000000-0005-0000-0000-0000763B0000}"/>
    <cellStyle name="Normal 120 2 2 3" xfId="15223" xr:uid="{00000000-0005-0000-0000-0000773B0000}"/>
    <cellStyle name="Normal 120 2 2 4" xfId="15224" xr:uid="{00000000-0005-0000-0000-0000783B0000}"/>
    <cellStyle name="Normal 120 2 3" xfId="15225" xr:uid="{00000000-0005-0000-0000-0000793B0000}"/>
    <cellStyle name="Normal 120 2 3 2" xfId="15226" xr:uid="{00000000-0005-0000-0000-00007A3B0000}"/>
    <cellStyle name="Normal 120 2 3 3" xfId="15227" xr:uid="{00000000-0005-0000-0000-00007B3B0000}"/>
    <cellStyle name="Normal 120 2 4" xfId="15228" xr:uid="{00000000-0005-0000-0000-00007C3B0000}"/>
    <cellStyle name="Normal 120 2 5" xfId="15229" xr:uid="{00000000-0005-0000-0000-00007D3B0000}"/>
    <cellStyle name="Normal 120 2 6" xfId="15230" xr:uid="{00000000-0005-0000-0000-00007E3B0000}"/>
    <cellStyle name="Normal 120 3" xfId="15231" xr:uid="{00000000-0005-0000-0000-00007F3B0000}"/>
    <cellStyle name="Normal 120 3 2" xfId="15232" xr:uid="{00000000-0005-0000-0000-0000803B0000}"/>
    <cellStyle name="Normal 120 3 2 2" xfId="15233" xr:uid="{00000000-0005-0000-0000-0000813B0000}"/>
    <cellStyle name="Normal 120 3 2 2 2" xfId="15234" xr:uid="{00000000-0005-0000-0000-0000823B0000}"/>
    <cellStyle name="Normal 120 3 2 3" xfId="15235" xr:uid="{00000000-0005-0000-0000-0000833B0000}"/>
    <cellStyle name="Normal 120 3 2 4" xfId="15236" xr:uid="{00000000-0005-0000-0000-0000843B0000}"/>
    <cellStyle name="Normal 120 3 3" xfId="15237" xr:uid="{00000000-0005-0000-0000-0000853B0000}"/>
    <cellStyle name="Normal 120 3 3 2" xfId="15238" xr:uid="{00000000-0005-0000-0000-0000863B0000}"/>
    <cellStyle name="Normal 120 3 4" xfId="15239" xr:uid="{00000000-0005-0000-0000-0000873B0000}"/>
    <cellStyle name="Normal 120 3 5" xfId="15240" xr:uid="{00000000-0005-0000-0000-0000883B0000}"/>
    <cellStyle name="Normal 120 4" xfId="15241" xr:uid="{00000000-0005-0000-0000-0000893B0000}"/>
    <cellStyle name="Normal 120 4 2" xfId="15242" xr:uid="{00000000-0005-0000-0000-00008A3B0000}"/>
    <cellStyle name="Normal 120 4 2 2" xfId="15243" xr:uid="{00000000-0005-0000-0000-00008B3B0000}"/>
    <cellStyle name="Normal 120 4 3" xfId="15244" xr:uid="{00000000-0005-0000-0000-00008C3B0000}"/>
    <cellStyle name="Normal 120 4 4" xfId="15245" xr:uid="{00000000-0005-0000-0000-00008D3B0000}"/>
    <cellStyle name="Normal 120 5" xfId="15246" xr:uid="{00000000-0005-0000-0000-00008E3B0000}"/>
    <cellStyle name="Normal 120 5 2" xfId="15247" xr:uid="{00000000-0005-0000-0000-00008F3B0000}"/>
    <cellStyle name="Normal 120 5 3" xfId="15248" xr:uid="{00000000-0005-0000-0000-0000903B0000}"/>
    <cellStyle name="Normal 120 6" xfId="15249" xr:uid="{00000000-0005-0000-0000-0000913B0000}"/>
    <cellStyle name="Normal 120 6 2" xfId="15250" xr:uid="{00000000-0005-0000-0000-0000923B0000}"/>
    <cellStyle name="Normal 120 7" xfId="15251" xr:uid="{00000000-0005-0000-0000-0000933B0000}"/>
    <cellStyle name="Normal 120 8" xfId="15252" xr:uid="{00000000-0005-0000-0000-0000943B0000}"/>
    <cellStyle name="Normal 121" xfId="15253" xr:uid="{00000000-0005-0000-0000-0000953B0000}"/>
    <cellStyle name="Normal 121 2" xfId="15254" xr:uid="{00000000-0005-0000-0000-0000963B0000}"/>
    <cellStyle name="Normal 121 2 2" xfId="15255" xr:uid="{00000000-0005-0000-0000-0000973B0000}"/>
    <cellStyle name="Normal 121 2 2 2" xfId="15256" xr:uid="{00000000-0005-0000-0000-0000983B0000}"/>
    <cellStyle name="Normal 121 2 2 2 2" xfId="15257" xr:uid="{00000000-0005-0000-0000-0000993B0000}"/>
    <cellStyle name="Normal 121 2 2 3" xfId="15258" xr:uid="{00000000-0005-0000-0000-00009A3B0000}"/>
    <cellStyle name="Normal 121 2 2 4" xfId="15259" xr:uid="{00000000-0005-0000-0000-00009B3B0000}"/>
    <cellStyle name="Normal 121 2 3" xfId="15260" xr:uid="{00000000-0005-0000-0000-00009C3B0000}"/>
    <cellStyle name="Normal 121 2 3 2" xfId="15261" xr:uid="{00000000-0005-0000-0000-00009D3B0000}"/>
    <cellStyle name="Normal 121 2 3 3" xfId="15262" xr:uid="{00000000-0005-0000-0000-00009E3B0000}"/>
    <cellStyle name="Normal 121 2 4" xfId="15263" xr:uid="{00000000-0005-0000-0000-00009F3B0000}"/>
    <cellStyle name="Normal 121 2 5" xfId="15264" xr:uid="{00000000-0005-0000-0000-0000A03B0000}"/>
    <cellStyle name="Normal 121 2 6" xfId="15265" xr:uid="{00000000-0005-0000-0000-0000A13B0000}"/>
    <cellStyle name="Normal 121 3" xfId="15266" xr:uid="{00000000-0005-0000-0000-0000A23B0000}"/>
    <cellStyle name="Normal 121 3 2" xfId="15267" xr:uid="{00000000-0005-0000-0000-0000A33B0000}"/>
    <cellStyle name="Normal 121 3 2 2" xfId="15268" xr:uid="{00000000-0005-0000-0000-0000A43B0000}"/>
    <cellStyle name="Normal 121 3 2 2 2" xfId="15269" xr:uid="{00000000-0005-0000-0000-0000A53B0000}"/>
    <cellStyle name="Normal 121 3 2 3" xfId="15270" xr:uid="{00000000-0005-0000-0000-0000A63B0000}"/>
    <cellStyle name="Normal 121 3 2 4" xfId="15271" xr:uid="{00000000-0005-0000-0000-0000A73B0000}"/>
    <cellStyle name="Normal 121 3 3" xfId="15272" xr:uid="{00000000-0005-0000-0000-0000A83B0000}"/>
    <cellStyle name="Normal 121 3 3 2" xfId="15273" xr:uid="{00000000-0005-0000-0000-0000A93B0000}"/>
    <cellStyle name="Normal 121 3 4" xfId="15274" xr:uid="{00000000-0005-0000-0000-0000AA3B0000}"/>
    <cellStyle name="Normal 121 3 5" xfId="15275" xr:uid="{00000000-0005-0000-0000-0000AB3B0000}"/>
    <cellStyle name="Normal 121 4" xfId="15276" xr:uid="{00000000-0005-0000-0000-0000AC3B0000}"/>
    <cellStyle name="Normal 121 4 2" xfId="15277" xr:uid="{00000000-0005-0000-0000-0000AD3B0000}"/>
    <cellStyle name="Normal 121 4 2 2" xfId="15278" xr:uid="{00000000-0005-0000-0000-0000AE3B0000}"/>
    <cellStyle name="Normal 121 4 3" xfId="15279" xr:uid="{00000000-0005-0000-0000-0000AF3B0000}"/>
    <cellStyle name="Normal 121 4 4" xfId="15280" xr:uid="{00000000-0005-0000-0000-0000B03B0000}"/>
    <cellStyle name="Normal 121 5" xfId="15281" xr:uid="{00000000-0005-0000-0000-0000B13B0000}"/>
    <cellStyle name="Normal 121 5 2" xfId="15282" xr:uid="{00000000-0005-0000-0000-0000B23B0000}"/>
    <cellStyle name="Normal 121 5 3" xfId="15283" xr:uid="{00000000-0005-0000-0000-0000B33B0000}"/>
    <cellStyle name="Normal 121 6" xfId="15284" xr:uid="{00000000-0005-0000-0000-0000B43B0000}"/>
    <cellStyle name="Normal 121 6 2" xfId="15285" xr:uid="{00000000-0005-0000-0000-0000B53B0000}"/>
    <cellStyle name="Normal 121 7" xfId="15286" xr:uid="{00000000-0005-0000-0000-0000B63B0000}"/>
    <cellStyle name="Normal 121 8" xfId="15287" xr:uid="{00000000-0005-0000-0000-0000B73B0000}"/>
    <cellStyle name="Normal 122" xfId="15288" xr:uid="{00000000-0005-0000-0000-0000B83B0000}"/>
    <cellStyle name="Normal 122 2" xfId="15289" xr:uid="{00000000-0005-0000-0000-0000B93B0000}"/>
    <cellStyle name="Normal 122 2 2" xfId="15290" xr:uid="{00000000-0005-0000-0000-0000BA3B0000}"/>
    <cellStyle name="Normal 122 2 2 2" xfId="15291" xr:uid="{00000000-0005-0000-0000-0000BB3B0000}"/>
    <cellStyle name="Normal 122 2 2 2 2" xfId="15292" xr:uid="{00000000-0005-0000-0000-0000BC3B0000}"/>
    <cellStyle name="Normal 122 2 2 3" xfId="15293" xr:uid="{00000000-0005-0000-0000-0000BD3B0000}"/>
    <cellStyle name="Normal 122 2 2 4" xfId="15294" xr:uid="{00000000-0005-0000-0000-0000BE3B0000}"/>
    <cellStyle name="Normal 122 2 3" xfId="15295" xr:uid="{00000000-0005-0000-0000-0000BF3B0000}"/>
    <cellStyle name="Normal 122 2 3 2" xfId="15296" xr:uid="{00000000-0005-0000-0000-0000C03B0000}"/>
    <cellStyle name="Normal 122 2 3 3" xfId="15297" xr:uid="{00000000-0005-0000-0000-0000C13B0000}"/>
    <cellStyle name="Normal 122 2 4" xfId="15298" xr:uid="{00000000-0005-0000-0000-0000C23B0000}"/>
    <cellStyle name="Normal 122 2 5" xfId="15299" xr:uid="{00000000-0005-0000-0000-0000C33B0000}"/>
    <cellStyle name="Normal 122 2 6" xfId="15300" xr:uid="{00000000-0005-0000-0000-0000C43B0000}"/>
    <cellStyle name="Normal 122 3" xfId="15301" xr:uid="{00000000-0005-0000-0000-0000C53B0000}"/>
    <cellStyle name="Normal 122 3 2" xfId="15302" xr:uid="{00000000-0005-0000-0000-0000C63B0000}"/>
    <cellStyle name="Normal 122 3 2 2" xfId="15303" xr:uid="{00000000-0005-0000-0000-0000C73B0000}"/>
    <cellStyle name="Normal 122 3 2 2 2" xfId="15304" xr:uid="{00000000-0005-0000-0000-0000C83B0000}"/>
    <cellStyle name="Normal 122 3 2 3" xfId="15305" xr:uid="{00000000-0005-0000-0000-0000C93B0000}"/>
    <cellStyle name="Normal 122 3 2 4" xfId="15306" xr:uid="{00000000-0005-0000-0000-0000CA3B0000}"/>
    <cellStyle name="Normal 122 3 3" xfId="15307" xr:uid="{00000000-0005-0000-0000-0000CB3B0000}"/>
    <cellStyle name="Normal 122 3 3 2" xfId="15308" xr:uid="{00000000-0005-0000-0000-0000CC3B0000}"/>
    <cellStyle name="Normal 122 3 4" xfId="15309" xr:uid="{00000000-0005-0000-0000-0000CD3B0000}"/>
    <cellStyle name="Normal 122 3 5" xfId="15310" xr:uid="{00000000-0005-0000-0000-0000CE3B0000}"/>
    <cellStyle name="Normal 122 4" xfId="15311" xr:uid="{00000000-0005-0000-0000-0000CF3B0000}"/>
    <cellStyle name="Normal 122 4 2" xfId="15312" xr:uid="{00000000-0005-0000-0000-0000D03B0000}"/>
    <cellStyle name="Normal 122 4 2 2" xfId="15313" xr:uid="{00000000-0005-0000-0000-0000D13B0000}"/>
    <cellStyle name="Normal 122 4 3" xfId="15314" xr:uid="{00000000-0005-0000-0000-0000D23B0000}"/>
    <cellStyle name="Normal 122 4 4" xfId="15315" xr:uid="{00000000-0005-0000-0000-0000D33B0000}"/>
    <cellStyle name="Normal 122 5" xfId="15316" xr:uid="{00000000-0005-0000-0000-0000D43B0000}"/>
    <cellStyle name="Normal 122 5 2" xfId="15317" xr:uid="{00000000-0005-0000-0000-0000D53B0000}"/>
    <cellStyle name="Normal 122 5 3" xfId="15318" xr:uid="{00000000-0005-0000-0000-0000D63B0000}"/>
    <cellStyle name="Normal 122 6" xfId="15319" xr:uid="{00000000-0005-0000-0000-0000D73B0000}"/>
    <cellStyle name="Normal 122 6 2" xfId="15320" xr:uid="{00000000-0005-0000-0000-0000D83B0000}"/>
    <cellStyle name="Normal 122 7" xfId="15321" xr:uid="{00000000-0005-0000-0000-0000D93B0000}"/>
    <cellStyle name="Normal 122 8" xfId="15322" xr:uid="{00000000-0005-0000-0000-0000DA3B0000}"/>
    <cellStyle name="Normal 123" xfId="15323" xr:uid="{00000000-0005-0000-0000-0000DB3B0000}"/>
    <cellStyle name="Normal 123 2" xfId="15324" xr:uid="{00000000-0005-0000-0000-0000DC3B0000}"/>
    <cellStyle name="Normal 123 2 2" xfId="15325" xr:uid="{00000000-0005-0000-0000-0000DD3B0000}"/>
    <cellStyle name="Normal 123 2 2 2" xfId="15326" xr:uid="{00000000-0005-0000-0000-0000DE3B0000}"/>
    <cellStyle name="Normal 123 2 2 2 2" xfId="15327" xr:uid="{00000000-0005-0000-0000-0000DF3B0000}"/>
    <cellStyle name="Normal 123 2 2 3" xfId="15328" xr:uid="{00000000-0005-0000-0000-0000E03B0000}"/>
    <cellStyle name="Normal 123 2 2 4" xfId="15329" xr:uid="{00000000-0005-0000-0000-0000E13B0000}"/>
    <cellStyle name="Normal 123 2 3" xfId="15330" xr:uid="{00000000-0005-0000-0000-0000E23B0000}"/>
    <cellStyle name="Normal 123 2 3 2" xfId="15331" xr:uid="{00000000-0005-0000-0000-0000E33B0000}"/>
    <cellStyle name="Normal 123 2 3 3" xfId="15332" xr:uid="{00000000-0005-0000-0000-0000E43B0000}"/>
    <cellStyle name="Normal 123 2 4" xfId="15333" xr:uid="{00000000-0005-0000-0000-0000E53B0000}"/>
    <cellStyle name="Normal 123 2 5" xfId="15334" xr:uid="{00000000-0005-0000-0000-0000E63B0000}"/>
    <cellStyle name="Normal 123 2 6" xfId="15335" xr:uid="{00000000-0005-0000-0000-0000E73B0000}"/>
    <cellStyle name="Normal 123 3" xfId="15336" xr:uid="{00000000-0005-0000-0000-0000E83B0000}"/>
    <cellStyle name="Normal 123 3 2" xfId="15337" xr:uid="{00000000-0005-0000-0000-0000E93B0000}"/>
    <cellStyle name="Normal 123 3 2 2" xfId="15338" xr:uid="{00000000-0005-0000-0000-0000EA3B0000}"/>
    <cellStyle name="Normal 123 3 2 2 2" xfId="15339" xr:uid="{00000000-0005-0000-0000-0000EB3B0000}"/>
    <cellStyle name="Normal 123 3 2 3" xfId="15340" xr:uid="{00000000-0005-0000-0000-0000EC3B0000}"/>
    <cellStyle name="Normal 123 3 2 4" xfId="15341" xr:uid="{00000000-0005-0000-0000-0000ED3B0000}"/>
    <cellStyle name="Normal 123 3 3" xfId="15342" xr:uid="{00000000-0005-0000-0000-0000EE3B0000}"/>
    <cellStyle name="Normal 123 3 3 2" xfId="15343" xr:uid="{00000000-0005-0000-0000-0000EF3B0000}"/>
    <cellStyle name="Normal 123 3 4" xfId="15344" xr:uid="{00000000-0005-0000-0000-0000F03B0000}"/>
    <cellStyle name="Normal 123 3 5" xfId="15345" xr:uid="{00000000-0005-0000-0000-0000F13B0000}"/>
    <cellStyle name="Normal 123 4" xfId="15346" xr:uid="{00000000-0005-0000-0000-0000F23B0000}"/>
    <cellStyle name="Normal 123 4 2" xfId="15347" xr:uid="{00000000-0005-0000-0000-0000F33B0000}"/>
    <cellStyle name="Normal 123 4 2 2" xfId="15348" xr:uid="{00000000-0005-0000-0000-0000F43B0000}"/>
    <cellStyle name="Normal 123 4 3" xfId="15349" xr:uid="{00000000-0005-0000-0000-0000F53B0000}"/>
    <cellStyle name="Normal 123 4 4" xfId="15350" xr:uid="{00000000-0005-0000-0000-0000F63B0000}"/>
    <cellStyle name="Normal 123 5" xfId="15351" xr:uid="{00000000-0005-0000-0000-0000F73B0000}"/>
    <cellStyle name="Normal 123 5 2" xfId="15352" xr:uid="{00000000-0005-0000-0000-0000F83B0000}"/>
    <cellStyle name="Normal 123 5 3" xfId="15353" xr:uid="{00000000-0005-0000-0000-0000F93B0000}"/>
    <cellStyle name="Normal 123 6" xfId="15354" xr:uid="{00000000-0005-0000-0000-0000FA3B0000}"/>
    <cellStyle name="Normal 123 6 2" xfId="15355" xr:uid="{00000000-0005-0000-0000-0000FB3B0000}"/>
    <cellStyle name="Normal 123 7" xfId="15356" xr:uid="{00000000-0005-0000-0000-0000FC3B0000}"/>
    <cellStyle name="Normal 123 8" xfId="15357" xr:uid="{00000000-0005-0000-0000-0000FD3B0000}"/>
    <cellStyle name="Normal 124" xfId="15358" xr:uid="{00000000-0005-0000-0000-0000FE3B0000}"/>
    <cellStyle name="Normal 124 2" xfId="15359" xr:uid="{00000000-0005-0000-0000-0000FF3B0000}"/>
    <cellStyle name="Normal 124 2 2" xfId="15360" xr:uid="{00000000-0005-0000-0000-0000003C0000}"/>
    <cellStyle name="Normal 124 2 2 2" xfId="15361" xr:uid="{00000000-0005-0000-0000-0000013C0000}"/>
    <cellStyle name="Normal 124 2 2 2 2" xfId="15362" xr:uid="{00000000-0005-0000-0000-0000023C0000}"/>
    <cellStyle name="Normal 124 2 2 3" xfId="15363" xr:uid="{00000000-0005-0000-0000-0000033C0000}"/>
    <cellStyle name="Normal 124 2 2 4" xfId="15364" xr:uid="{00000000-0005-0000-0000-0000043C0000}"/>
    <cellStyle name="Normal 124 2 3" xfId="15365" xr:uid="{00000000-0005-0000-0000-0000053C0000}"/>
    <cellStyle name="Normal 124 2 3 2" xfId="15366" xr:uid="{00000000-0005-0000-0000-0000063C0000}"/>
    <cellStyle name="Normal 124 2 3 3" xfId="15367" xr:uid="{00000000-0005-0000-0000-0000073C0000}"/>
    <cellStyle name="Normal 124 2 4" xfId="15368" xr:uid="{00000000-0005-0000-0000-0000083C0000}"/>
    <cellStyle name="Normal 124 2 5" xfId="15369" xr:uid="{00000000-0005-0000-0000-0000093C0000}"/>
    <cellStyle name="Normal 124 2 6" xfId="15370" xr:uid="{00000000-0005-0000-0000-00000A3C0000}"/>
    <cellStyle name="Normal 124 3" xfId="15371" xr:uid="{00000000-0005-0000-0000-00000B3C0000}"/>
    <cellStyle name="Normal 124 3 2" xfId="15372" xr:uid="{00000000-0005-0000-0000-00000C3C0000}"/>
    <cellStyle name="Normal 124 3 2 2" xfId="15373" xr:uid="{00000000-0005-0000-0000-00000D3C0000}"/>
    <cellStyle name="Normal 124 3 2 2 2" xfId="15374" xr:uid="{00000000-0005-0000-0000-00000E3C0000}"/>
    <cellStyle name="Normal 124 3 2 3" xfId="15375" xr:uid="{00000000-0005-0000-0000-00000F3C0000}"/>
    <cellStyle name="Normal 124 3 2 4" xfId="15376" xr:uid="{00000000-0005-0000-0000-0000103C0000}"/>
    <cellStyle name="Normal 124 3 3" xfId="15377" xr:uid="{00000000-0005-0000-0000-0000113C0000}"/>
    <cellStyle name="Normal 124 3 3 2" xfId="15378" xr:uid="{00000000-0005-0000-0000-0000123C0000}"/>
    <cellStyle name="Normal 124 3 4" xfId="15379" xr:uid="{00000000-0005-0000-0000-0000133C0000}"/>
    <cellStyle name="Normal 124 3 5" xfId="15380" xr:uid="{00000000-0005-0000-0000-0000143C0000}"/>
    <cellStyle name="Normal 124 4" xfId="15381" xr:uid="{00000000-0005-0000-0000-0000153C0000}"/>
    <cellStyle name="Normal 124 4 2" xfId="15382" xr:uid="{00000000-0005-0000-0000-0000163C0000}"/>
    <cellStyle name="Normal 124 4 2 2" xfId="15383" xr:uid="{00000000-0005-0000-0000-0000173C0000}"/>
    <cellStyle name="Normal 124 4 3" xfId="15384" xr:uid="{00000000-0005-0000-0000-0000183C0000}"/>
    <cellStyle name="Normal 124 4 4" xfId="15385" xr:uid="{00000000-0005-0000-0000-0000193C0000}"/>
    <cellStyle name="Normal 124 5" xfId="15386" xr:uid="{00000000-0005-0000-0000-00001A3C0000}"/>
    <cellStyle name="Normal 124 5 2" xfId="15387" xr:uid="{00000000-0005-0000-0000-00001B3C0000}"/>
    <cellStyle name="Normal 124 5 3" xfId="15388" xr:uid="{00000000-0005-0000-0000-00001C3C0000}"/>
    <cellStyle name="Normal 124 6" xfId="15389" xr:uid="{00000000-0005-0000-0000-00001D3C0000}"/>
    <cellStyle name="Normal 124 6 2" xfId="15390" xr:uid="{00000000-0005-0000-0000-00001E3C0000}"/>
    <cellStyle name="Normal 124 7" xfId="15391" xr:uid="{00000000-0005-0000-0000-00001F3C0000}"/>
    <cellStyle name="Normal 124 8" xfId="15392" xr:uid="{00000000-0005-0000-0000-0000203C0000}"/>
    <cellStyle name="Normal 125" xfId="15393" xr:uid="{00000000-0005-0000-0000-0000213C0000}"/>
    <cellStyle name="Normal 125 2" xfId="15394" xr:uid="{00000000-0005-0000-0000-0000223C0000}"/>
    <cellStyle name="Normal 125 2 2" xfId="15395" xr:uid="{00000000-0005-0000-0000-0000233C0000}"/>
    <cellStyle name="Normal 125 2 2 2" xfId="15396" xr:uid="{00000000-0005-0000-0000-0000243C0000}"/>
    <cellStyle name="Normal 125 2 2 2 2" xfId="15397" xr:uid="{00000000-0005-0000-0000-0000253C0000}"/>
    <cellStyle name="Normal 125 2 2 3" xfId="15398" xr:uid="{00000000-0005-0000-0000-0000263C0000}"/>
    <cellStyle name="Normal 125 2 2 4" xfId="15399" xr:uid="{00000000-0005-0000-0000-0000273C0000}"/>
    <cellStyle name="Normal 125 2 3" xfId="15400" xr:uid="{00000000-0005-0000-0000-0000283C0000}"/>
    <cellStyle name="Normal 125 2 3 2" xfId="15401" xr:uid="{00000000-0005-0000-0000-0000293C0000}"/>
    <cellStyle name="Normal 125 2 3 3" xfId="15402" xr:uid="{00000000-0005-0000-0000-00002A3C0000}"/>
    <cellStyle name="Normal 125 2 4" xfId="15403" xr:uid="{00000000-0005-0000-0000-00002B3C0000}"/>
    <cellStyle name="Normal 125 2 5" xfId="15404" xr:uid="{00000000-0005-0000-0000-00002C3C0000}"/>
    <cellStyle name="Normal 125 2 6" xfId="15405" xr:uid="{00000000-0005-0000-0000-00002D3C0000}"/>
    <cellStyle name="Normal 125 3" xfId="15406" xr:uid="{00000000-0005-0000-0000-00002E3C0000}"/>
    <cellStyle name="Normal 125 3 2" xfId="15407" xr:uid="{00000000-0005-0000-0000-00002F3C0000}"/>
    <cellStyle name="Normal 125 3 2 2" xfId="15408" xr:uid="{00000000-0005-0000-0000-0000303C0000}"/>
    <cellStyle name="Normal 125 3 2 2 2" xfId="15409" xr:uid="{00000000-0005-0000-0000-0000313C0000}"/>
    <cellStyle name="Normal 125 3 2 3" xfId="15410" xr:uid="{00000000-0005-0000-0000-0000323C0000}"/>
    <cellStyle name="Normal 125 3 2 4" xfId="15411" xr:uid="{00000000-0005-0000-0000-0000333C0000}"/>
    <cellStyle name="Normal 125 3 3" xfId="15412" xr:uid="{00000000-0005-0000-0000-0000343C0000}"/>
    <cellStyle name="Normal 125 3 3 2" xfId="15413" xr:uid="{00000000-0005-0000-0000-0000353C0000}"/>
    <cellStyle name="Normal 125 3 4" xfId="15414" xr:uid="{00000000-0005-0000-0000-0000363C0000}"/>
    <cellStyle name="Normal 125 3 5" xfId="15415" xr:uid="{00000000-0005-0000-0000-0000373C0000}"/>
    <cellStyle name="Normal 125 4" xfId="15416" xr:uid="{00000000-0005-0000-0000-0000383C0000}"/>
    <cellStyle name="Normal 125 4 2" xfId="15417" xr:uid="{00000000-0005-0000-0000-0000393C0000}"/>
    <cellStyle name="Normal 125 4 2 2" xfId="15418" xr:uid="{00000000-0005-0000-0000-00003A3C0000}"/>
    <cellStyle name="Normal 125 4 3" xfId="15419" xr:uid="{00000000-0005-0000-0000-00003B3C0000}"/>
    <cellStyle name="Normal 125 4 4" xfId="15420" xr:uid="{00000000-0005-0000-0000-00003C3C0000}"/>
    <cellStyle name="Normal 125 5" xfId="15421" xr:uid="{00000000-0005-0000-0000-00003D3C0000}"/>
    <cellStyle name="Normal 125 5 2" xfId="15422" xr:uid="{00000000-0005-0000-0000-00003E3C0000}"/>
    <cellStyle name="Normal 125 5 3" xfId="15423" xr:uid="{00000000-0005-0000-0000-00003F3C0000}"/>
    <cellStyle name="Normal 125 6" xfId="15424" xr:uid="{00000000-0005-0000-0000-0000403C0000}"/>
    <cellStyle name="Normal 125 6 2" xfId="15425" xr:uid="{00000000-0005-0000-0000-0000413C0000}"/>
    <cellStyle name="Normal 125 7" xfId="15426" xr:uid="{00000000-0005-0000-0000-0000423C0000}"/>
    <cellStyle name="Normal 125 8" xfId="15427" xr:uid="{00000000-0005-0000-0000-0000433C0000}"/>
    <cellStyle name="Normal 126" xfId="15428" xr:uid="{00000000-0005-0000-0000-0000443C0000}"/>
    <cellStyle name="Normal 126 2" xfId="15429" xr:uid="{00000000-0005-0000-0000-0000453C0000}"/>
    <cellStyle name="Normal 126 2 2" xfId="15430" xr:uid="{00000000-0005-0000-0000-0000463C0000}"/>
    <cellStyle name="Normal 126 2 2 2" xfId="15431" xr:uid="{00000000-0005-0000-0000-0000473C0000}"/>
    <cellStyle name="Normal 126 2 2 2 2" xfId="15432" xr:uid="{00000000-0005-0000-0000-0000483C0000}"/>
    <cellStyle name="Normal 126 2 2 3" xfId="15433" xr:uid="{00000000-0005-0000-0000-0000493C0000}"/>
    <cellStyle name="Normal 126 2 2 4" xfId="15434" xr:uid="{00000000-0005-0000-0000-00004A3C0000}"/>
    <cellStyle name="Normal 126 2 3" xfId="15435" xr:uid="{00000000-0005-0000-0000-00004B3C0000}"/>
    <cellStyle name="Normal 126 2 3 2" xfId="15436" xr:uid="{00000000-0005-0000-0000-00004C3C0000}"/>
    <cellStyle name="Normal 126 2 3 3" xfId="15437" xr:uid="{00000000-0005-0000-0000-00004D3C0000}"/>
    <cellStyle name="Normal 126 2 4" xfId="15438" xr:uid="{00000000-0005-0000-0000-00004E3C0000}"/>
    <cellStyle name="Normal 126 2 5" xfId="15439" xr:uid="{00000000-0005-0000-0000-00004F3C0000}"/>
    <cellStyle name="Normal 126 2 6" xfId="15440" xr:uid="{00000000-0005-0000-0000-0000503C0000}"/>
    <cellStyle name="Normal 126 3" xfId="15441" xr:uid="{00000000-0005-0000-0000-0000513C0000}"/>
    <cellStyle name="Normal 126 3 2" xfId="15442" xr:uid="{00000000-0005-0000-0000-0000523C0000}"/>
    <cellStyle name="Normal 126 3 2 2" xfId="15443" xr:uid="{00000000-0005-0000-0000-0000533C0000}"/>
    <cellStyle name="Normal 126 3 2 2 2" xfId="15444" xr:uid="{00000000-0005-0000-0000-0000543C0000}"/>
    <cellStyle name="Normal 126 3 2 3" xfId="15445" xr:uid="{00000000-0005-0000-0000-0000553C0000}"/>
    <cellStyle name="Normal 126 3 2 4" xfId="15446" xr:uid="{00000000-0005-0000-0000-0000563C0000}"/>
    <cellStyle name="Normal 126 3 3" xfId="15447" xr:uid="{00000000-0005-0000-0000-0000573C0000}"/>
    <cellStyle name="Normal 126 3 3 2" xfId="15448" xr:uid="{00000000-0005-0000-0000-0000583C0000}"/>
    <cellStyle name="Normal 126 3 4" xfId="15449" xr:uid="{00000000-0005-0000-0000-0000593C0000}"/>
    <cellStyle name="Normal 126 3 5" xfId="15450" xr:uid="{00000000-0005-0000-0000-00005A3C0000}"/>
    <cellStyle name="Normal 126 4" xfId="15451" xr:uid="{00000000-0005-0000-0000-00005B3C0000}"/>
    <cellStyle name="Normal 126 4 2" xfId="15452" xr:uid="{00000000-0005-0000-0000-00005C3C0000}"/>
    <cellStyle name="Normal 126 4 2 2" xfId="15453" xr:uid="{00000000-0005-0000-0000-00005D3C0000}"/>
    <cellStyle name="Normal 126 4 3" xfId="15454" xr:uid="{00000000-0005-0000-0000-00005E3C0000}"/>
    <cellStyle name="Normal 126 4 4" xfId="15455" xr:uid="{00000000-0005-0000-0000-00005F3C0000}"/>
    <cellStyle name="Normal 126 5" xfId="15456" xr:uid="{00000000-0005-0000-0000-0000603C0000}"/>
    <cellStyle name="Normal 126 5 2" xfId="15457" xr:uid="{00000000-0005-0000-0000-0000613C0000}"/>
    <cellStyle name="Normal 126 5 3" xfId="15458" xr:uid="{00000000-0005-0000-0000-0000623C0000}"/>
    <cellStyle name="Normal 126 6" xfId="15459" xr:uid="{00000000-0005-0000-0000-0000633C0000}"/>
    <cellStyle name="Normal 126 6 2" xfId="15460" xr:uid="{00000000-0005-0000-0000-0000643C0000}"/>
    <cellStyle name="Normal 126 7" xfId="15461" xr:uid="{00000000-0005-0000-0000-0000653C0000}"/>
    <cellStyle name="Normal 126 8" xfId="15462" xr:uid="{00000000-0005-0000-0000-0000663C0000}"/>
    <cellStyle name="Normal 127" xfId="15463" xr:uid="{00000000-0005-0000-0000-0000673C0000}"/>
    <cellStyle name="Normal 127 2" xfId="15464" xr:uid="{00000000-0005-0000-0000-0000683C0000}"/>
    <cellStyle name="Normal 127 2 2" xfId="15465" xr:uid="{00000000-0005-0000-0000-0000693C0000}"/>
    <cellStyle name="Normal 127 2 2 2" xfId="15466" xr:uid="{00000000-0005-0000-0000-00006A3C0000}"/>
    <cellStyle name="Normal 127 2 2 2 2" xfId="15467" xr:uid="{00000000-0005-0000-0000-00006B3C0000}"/>
    <cellStyle name="Normal 127 2 2 3" xfId="15468" xr:uid="{00000000-0005-0000-0000-00006C3C0000}"/>
    <cellStyle name="Normal 127 2 2 4" xfId="15469" xr:uid="{00000000-0005-0000-0000-00006D3C0000}"/>
    <cellStyle name="Normal 127 2 3" xfId="15470" xr:uid="{00000000-0005-0000-0000-00006E3C0000}"/>
    <cellStyle name="Normal 127 2 3 2" xfId="15471" xr:uid="{00000000-0005-0000-0000-00006F3C0000}"/>
    <cellStyle name="Normal 127 2 3 3" xfId="15472" xr:uid="{00000000-0005-0000-0000-0000703C0000}"/>
    <cellStyle name="Normal 127 2 4" xfId="15473" xr:uid="{00000000-0005-0000-0000-0000713C0000}"/>
    <cellStyle name="Normal 127 2 5" xfId="15474" xr:uid="{00000000-0005-0000-0000-0000723C0000}"/>
    <cellStyle name="Normal 127 2 6" xfId="15475" xr:uid="{00000000-0005-0000-0000-0000733C0000}"/>
    <cellStyle name="Normal 127 3" xfId="15476" xr:uid="{00000000-0005-0000-0000-0000743C0000}"/>
    <cellStyle name="Normal 127 3 2" xfId="15477" xr:uid="{00000000-0005-0000-0000-0000753C0000}"/>
    <cellStyle name="Normal 127 3 2 2" xfId="15478" xr:uid="{00000000-0005-0000-0000-0000763C0000}"/>
    <cellStyle name="Normal 127 3 2 2 2" xfId="15479" xr:uid="{00000000-0005-0000-0000-0000773C0000}"/>
    <cellStyle name="Normal 127 3 2 3" xfId="15480" xr:uid="{00000000-0005-0000-0000-0000783C0000}"/>
    <cellStyle name="Normal 127 3 2 4" xfId="15481" xr:uid="{00000000-0005-0000-0000-0000793C0000}"/>
    <cellStyle name="Normal 127 3 3" xfId="15482" xr:uid="{00000000-0005-0000-0000-00007A3C0000}"/>
    <cellStyle name="Normal 127 3 3 2" xfId="15483" xr:uid="{00000000-0005-0000-0000-00007B3C0000}"/>
    <cellStyle name="Normal 127 3 4" xfId="15484" xr:uid="{00000000-0005-0000-0000-00007C3C0000}"/>
    <cellStyle name="Normal 127 3 5" xfId="15485" xr:uid="{00000000-0005-0000-0000-00007D3C0000}"/>
    <cellStyle name="Normal 127 4" xfId="15486" xr:uid="{00000000-0005-0000-0000-00007E3C0000}"/>
    <cellStyle name="Normal 127 4 2" xfId="15487" xr:uid="{00000000-0005-0000-0000-00007F3C0000}"/>
    <cellStyle name="Normal 127 4 2 2" xfId="15488" xr:uid="{00000000-0005-0000-0000-0000803C0000}"/>
    <cellStyle name="Normal 127 4 3" xfId="15489" xr:uid="{00000000-0005-0000-0000-0000813C0000}"/>
    <cellStyle name="Normal 127 4 4" xfId="15490" xr:uid="{00000000-0005-0000-0000-0000823C0000}"/>
    <cellStyle name="Normal 127 5" xfId="15491" xr:uid="{00000000-0005-0000-0000-0000833C0000}"/>
    <cellStyle name="Normal 127 5 2" xfId="15492" xr:uid="{00000000-0005-0000-0000-0000843C0000}"/>
    <cellStyle name="Normal 127 5 3" xfId="15493" xr:uid="{00000000-0005-0000-0000-0000853C0000}"/>
    <cellStyle name="Normal 127 6" xfId="15494" xr:uid="{00000000-0005-0000-0000-0000863C0000}"/>
    <cellStyle name="Normal 127 6 2" xfId="15495" xr:uid="{00000000-0005-0000-0000-0000873C0000}"/>
    <cellStyle name="Normal 127 7" xfId="15496" xr:uid="{00000000-0005-0000-0000-0000883C0000}"/>
    <cellStyle name="Normal 127 8" xfId="15497" xr:uid="{00000000-0005-0000-0000-0000893C0000}"/>
    <cellStyle name="Normal 128" xfId="15498" xr:uid="{00000000-0005-0000-0000-00008A3C0000}"/>
    <cellStyle name="Normal 128 2" xfId="15499" xr:uid="{00000000-0005-0000-0000-00008B3C0000}"/>
    <cellStyle name="Normal 128 2 2" xfId="15500" xr:uid="{00000000-0005-0000-0000-00008C3C0000}"/>
    <cellStyle name="Normal 128 2 2 2" xfId="15501" xr:uid="{00000000-0005-0000-0000-00008D3C0000}"/>
    <cellStyle name="Normal 128 2 2 2 2" xfId="15502" xr:uid="{00000000-0005-0000-0000-00008E3C0000}"/>
    <cellStyle name="Normal 128 2 2 3" xfId="15503" xr:uid="{00000000-0005-0000-0000-00008F3C0000}"/>
    <cellStyle name="Normal 128 2 2 4" xfId="15504" xr:uid="{00000000-0005-0000-0000-0000903C0000}"/>
    <cellStyle name="Normal 128 2 3" xfId="15505" xr:uid="{00000000-0005-0000-0000-0000913C0000}"/>
    <cellStyle name="Normal 128 2 3 2" xfId="15506" xr:uid="{00000000-0005-0000-0000-0000923C0000}"/>
    <cellStyle name="Normal 128 2 3 3" xfId="15507" xr:uid="{00000000-0005-0000-0000-0000933C0000}"/>
    <cellStyle name="Normal 128 2 4" xfId="15508" xr:uid="{00000000-0005-0000-0000-0000943C0000}"/>
    <cellStyle name="Normal 128 2 5" xfId="15509" xr:uid="{00000000-0005-0000-0000-0000953C0000}"/>
    <cellStyle name="Normal 128 2 6" xfId="15510" xr:uid="{00000000-0005-0000-0000-0000963C0000}"/>
    <cellStyle name="Normal 128 3" xfId="15511" xr:uid="{00000000-0005-0000-0000-0000973C0000}"/>
    <cellStyle name="Normal 128 3 2" xfId="15512" xr:uid="{00000000-0005-0000-0000-0000983C0000}"/>
    <cellStyle name="Normal 128 3 2 2" xfId="15513" xr:uid="{00000000-0005-0000-0000-0000993C0000}"/>
    <cellStyle name="Normal 128 3 2 2 2" xfId="15514" xr:uid="{00000000-0005-0000-0000-00009A3C0000}"/>
    <cellStyle name="Normal 128 3 2 3" xfId="15515" xr:uid="{00000000-0005-0000-0000-00009B3C0000}"/>
    <cellStyle name="Normal 128 3 2 4" xfId="15516" xr:uid="{00000000-0005-0000-0000-00009C3C0000}"/>
    <cellStyle name="Normal 128 3 3" xfId="15517" xr:uid="{00000000-0005-0000-0000-00009D3C0000}"/>
    <cellStyle name="Normal 128 3 3 2" xfId="15518" xr:uid="{00000000-0005-0000-0000-00009E3C0000}"/>
    <cellStyle name="Normal 128 3 4" xfId="15519" xr:uid="{00000000-0005-0000-0000-00009F3C0000}"/>
    <cellStyle name="Normal 128 3 5" xfId="15520" xr:uid="{00000000-0005-0000-0000-0000A03C0000}"/>
    <cellStyle name="Normal 128 4" xfId="15521" xr:uid="{00000000-0005-0000-0000-0000A13C0000}"/>
    <cellStyle name="Normal 128 4 2" xfId="15522" xr:uid="{00000000-0005-0000-0000-0000A23C0000}"/>
    <cellStyle name="Normal 128 4 2 2" xfId="15523" xr:uid="{00000000-0005-0000-0000-0000A33C0000}"/>
    <cellStyle name="Normal 128 4 3" xfId="15524" xr:uid="{00000000-0005-0000-0000-0000A43C0000}"/>
    <cellStyle name="Normal 128 4 4" xfId="15525" xr:uid="{00000000-0005-0000-0000-0000A53C0000}"/>
    <cellStyle name="Normal 128 5" xfId="15526" xr:uid="{00000000-0005-0000-0000-0000A63C0000}"/>
    <cellStyle name="Normal 128 5 2" xfId="15527" xr:uid="{00000000-0005-0000-0000-0000A73C0000}"/>
    <cellStyle name="Normal 128 5 3" xfId="15528" xr:uid="{00000000-0005-0000-0000-0000A83C0000}"/>
    <cellStyle name="Normal 128 6" xfId="15529" xr:uid="{00000000-0005-0000-0000-0000A93C0000}"/>
    <cellStyle name="Normal 128 6 2" xfId="15530" xr:uid="{00000000-0005-0000-0000-0000AA3C0000}"/>
    <cellStyle name="Normal 128 7" xfId="15531" xr:uid="{00000000-0005-0000-0000-0000AB3C0000}"/>
    <cellStyle name="Normal 128 8" xfId="15532" xr:uid="{00000000-0005-0000-0000-0000AC3C0000}"/>
    <cellStyle name="Normal 129" xfId="15533" xr:uid="{00000000-0005-0000-0000-0000AD3C0000}"/>
    <cellStyle name="Normal 129 2" xfId="15534" xr:uid="{00000000-0005-0000-0000-0000AE3C0000}"/>
    <cellStyle name="Normal 129 2 2" xfId="15535" xr:uid="{00000000-0005-0000-0000-0000AF3C0000}"/>
    <cellStyle name="Normal 129 2 2 2" xfId="15536" xr:uid="{00000000-0005-0000-0000-0000B03C0000}"/>
    <cellStyle name="Normal 129 2 2 2 2" xfId="15537" xr:uid="{00000000-0005-0000-0000-0000B13C0000}"/>
    <cellStyle name="Normal 129 2 2 3" xfId="15538" xr:uid="{00000000-0005-0000-0000-0000B23C0000}"/>
    <cellStyle name="Normal 129 2 2 4" xfId="15539" xr:uid="{00000000-0005-0000-0000-0000B33C0000}"/>
    <cellStyle name="Normal 129 2 3" xfId="15540" xr:uid="{00000000-0005-0000-0000-0000B43C0000}"/>
    <cellStyle name="Normal 129 2 3 2" xfId="15541" xr:uid="{00000000-0005-0000-0000-0000B53C0000}"/>
    <cellStyle name="Normal 129 2 3 3" xfId="15542" xr:uid="{00000000-0005-0000-0000-0000B63C0000}"/>
    <cellStyle name="Normal 129 2 4" xfId="15543" xr:uid="{00000000-0005-0000-0000-0000B73C0000}"/>
    <cellStyle name="Normal 129 2 5" xfId="15544" xr:uid="{00000000-0005-0000-0000-0000B83C0000}"/>
    <cellStyle name="Normal 129 2 6" xfId="15545" xr:uid="{00000000-0005-0000-0000-0000B93C0000}"/>
    <cellStyle name="Normal 129 3" xfId="15546" xr:uid="{00000000-0005-0000-0000-0000BA3C0000}"/>
    <cellStyle name="Normal 129 3 2" xfId="15547" xr:uid="{00000000-0005-0000-0000-0000BB3C0000}"/>
    <cellStyle name="Normal 129 3 2 2" xfId="15548" xr:uid="{00000000-0005-0000-0000-0000BC3C0000}"/>
    <cellStyle name="Normal 129 3 2 2 2" xfId="15549" xr:uid="{00000000-0005-0000-0000-0000BD3C0000}"/>
    <cellStyle name="Normal 129 3 2 3" xfId="15550" xr:uid="{00000000-0005-0000-0000-0000BE3C0000}"/>
    <cellStyle name="Normal 129 3 2 4" xfId="15551" xr:uid="{00000000-0005-0000-0000-0000BF3C0000}"/>
    <cellStyle name="Normal 129 3 3" xfId="15552" xr:uid="{00000000-0005-0000-0000-0000C03C0000}"/>
    <cellStyle name="Normal 129 3 3 2" xfId="15553" xr:uid="{00000000-0005-0000-0000-0000C13C0000}"/>
    <cellStyle name="Normal 129 3 4" xfId="15554" xr:uid="{00000000-0005-0000-0000-0000C23C0000}"/>
    <cellStyle name="Normal 129 3 5" xfId="15555" xr:uid="{00000000-0005-0000-0000-0000C33C0000}"/>
    <cellStyle name="Normal 129 4" xfId="15556" xr:uid="{00000000-0005-0000-0000-0000C43C0000}"/>
    <cellStyle name="Normal 129 4 2" xfId="15557" xr:uid="{00000000-0005-0000-0000-0000C53C0000}"/>
    <cellStyle name="Normal 129 4 2 2" xfId="15558" xr:uid="{00000000-0005-0000-0000-0000C63C0000}"/>
    <cellStyle name="Normal 129 4 3" xfId="15559" xr:uid="{00000000-0005-0000-0000-0000C73C0000}"/>
    <cellStyle name="Normal 129 4 4" xfId="15560" xr:uid="{00000000-0005-0000-0000-0000C83C0000}"/>
    <cellStyle name="Normal 129 5" xfId="15561" xr:uid="{00000000-0005-0000-0000-0000C93C0000}"/>
    <cellStyle name="Normal 129 5 2" xfId="15562" xr:uid="{00000000-0005-0000-0000-0000CA3C0000}"/>
    <cellStyle name="Normal 129 5 3" xfId="15563" xr:uid="{00000000-0005-0000-0000-0000CB3C0000}"/>
    <cellStyle name="Normal 129 6" xfId="15564" xr:uid="{00000000-0005-0000-0000-0000CC3C0000}"/>
    <cellStyle name="Normal 129 6 2" xfId="15565" xr:uid="{00000000-0005-0000-0000-0000CD3C0000}"/>
    <cellStyle name="Normal 129 7" xfId="15566" xr:uid="{00000000-0005-0000-0000-0000CE3C0000}"/>
    <cellStyle name="Normal 129 8" xfId="15567" xr:uid="{00000000-0005-0000-0000-0000CF3C0000}"/>
    <cellStyle name="Normal 13" xfId="15568" xr:uid="{00000000-0005-0000-0000-0000D03C0000}"/>
    <cellStyle name="Normal 13 2" xfId="15569" xr:uid="{00000000-0005-0000-0000-0000D13C0000}"/>
    <cellStyle name="Normal 13 2 2" xfId="15570" xr:uid="{00000000-0005-0000-0000-0000D23C0000}"/>
    <cellStyle name="Normal 13 2 3" xfId="15571" xr:uid="{00000000-0005-0000-0000-0000D33C0000}"/>
    <cellStyle name="Normal 13 2 4" xfId="15572" xr:uid="{00000000-0005-0000-0000-0000D43C0000}"/>
    <cellStyle name="Normal 13 2 5" xfId="15573" xr:uid="{00000000-0005-0000-0000-0000D53C0000}"/>
    <cellStyle name="Normal 13 2_15-FINANCEIRAS" xfId="15574" xr:uid="{00000000-0005-0000-0000-0000D63C0000}"/>
    <cellStyle name="Normal 13 3" xfId="15575" xr:uid="{00000000-0005-0000-0000-0000D73C0000}"/>
    <cellStyle name="Normal 13 3 2" xfId="15576" xr:uid="{00000000-0005-0000-0000-0000D83C0000}"/>
    <cellStyle name="Normal 13 3_15-FINANCEIRAS" xfId="15577" xr:uid="{00000000-0005-0000-0000-0000D93C0000}"/>
    <cellStyle name="Normal 13 4" xfId="15578" xr:uid="{00000000-0005-0000-0000-0000DA3C0000}"/>
    <cellStyle name="Normal 13 4 2" xfId="15579" xr:uid="{00000000-0005-0000-0000-0000DB3C0000}"/>
    <cellStyle name="Normal 13 4_15-FINANCEIRAS" xfId="15580" xr:uid="{00000000-0005-0000-0000-0000DC3C0000}"/>
    <cellStyle name="Normal 13 5" xfId="15581" xr:uid="{00000000-0005-0000-0000-0000DD3C0000}"/>
    <cellStyle name="Normal 13 6" xfId="15582" xr:uid="{00000000-0005-0000-0000-0000DE3C0000}"/>
    <cellStyle name="Normal 13 7" xfId="15583" xr:uid="{00000000-0005-0000-0000-0000DF3C0000}"/>
    <cellStyle name="Normal 13_13-Endividamento" xfId="15584" xr:uid="{00000000-0005-0000-0000-0000E03C0000}"/>
    <cellStyle name="Normal 130" xfId="15585" xr:uid="{00000000-0005-0000-0000-0000E13C0000}"/>
    <cellStyle name="Normal 130 2" xfId="15586" xr:uid="{00000000-0005-0000-0000-0000E23C0000}"/>
    <cellStyle name="Normal 130 2 2" xfId="15587" xr:uid="{00000000-0005-0000-0000-0000E33C0000}"/>
    <cellStyle name="Normal 130 2 2 2" xfId="15588" xr:uid="{00000000-0005-0000-0000-0000E43C0000}"/>
    <cellStyle name="Normal 130 2 2 2 2" xfId="15589" xr:uid="{00000000-0005-0000-0000-0000E53C0000}"/>
    <cellStyle name="Normal 130 2 2 3" xfId="15590" xr:uid="{00000000-0005-0000-0000-0000E63C0000}"/>
    <cellStyle name="Normal 130 2 2 4" xfId="15591" xr:uid="{00000000-0005-0000-0000-0000E73C0000}"/>
    <cellStyle name="Normal 130 2 3" xfId="15592" xr:uid="{00000000-0005-0000-0000-0000E83C0000}"/>
    <cellStyle name="Normal 130 2 3 2" xfId="15593" xr:uid="{00000000-0005-0000-0000-0000E93C0000}"/>
    <cellStyle name="Normal 130 2 3 3" xfId="15594" xr:uid="{00000000-0005-0000-0000-0000EA3C0000}"/>
    <cellStyle name="Normal 130 2 4" xfId="15595" xr:uid="{00000000-0005-0000-0000-0000EB3C0000}"/>
    <cellStyle name="Normal 130 2 5" xfId="15596" xr:uid="{00000000-0005-0000-0000-0000EC3C0000}"/>
    <cellStyle name="Normal 130 2 6" xfId="15597" xr:uid="{00000000-0005-0000-0000-0000ED3C0000}"/>
    <cellStyle name="Normal 130 3" xfId="15598" xr:uid="{00000000-0005-0000-0000-0000EE3C0000}"/>
    <cellStyle name="Normal 130 3 2" xfId="15599" xr:uid="{00000000-0005-0000-0000-0000EF3C0000}"/>
    <cellStyle name="Normal 130 3 2 2" xfId="15600" xr:uid="{00000000-0005-0000-0000-0000F03C0000}"/>
    <cellStyle name="Normal 130 3 2 2 2" xfId="15601" xr:uid="{00000000-0005-0000-0000-0000F13C0000}"/>
    <cellStyle name="Normal 130 3 2 3" xfId="15602" xr:uid="{00000000-0005-0000-0000-0000F23C0000}"/>
    <cellStyle name="Normal 130 3 2 4" xfId="15603" xr:uid="{00000000-0005-0000-0000-0000F33C0000}"/>
    <cellStyle name="Normal 130 3 3" xfId="15604" xr:uid="{00000000-0005-0000-0000-0000F43C0000}"/>
    <cellStyle name="Normal 130 3 3 2" xfId="15605" xr:uid="{00000000-0005-0000-0000-0000F53C0000}"/>
    <cellStyle name="Normal 130 3 4" xfId="15606" xr:uid="{00000000-0005-0000-0000-0000F63C0000}"/>
    <cellStyle name="Normal 130 3 5" xfId="15607" xr:uid="{00000000-0005-0000-0000-0000F73C0000}"/>
    <cellStyle name="Normal 130 4" xfId="15608" xr:uid="{00000000-0005-0000-0000-0000F83C0000}"/>
    <cellStyle name="Normal 130 4 2" xfId="15609" xr:uid="{00000000-0005-0000-0000-0000F93C0000}"/>
    <cellStyle name="Normal 130 4 2 2" xfId="15610" xr:uid="{00000000-0005-0000-0000-0000FA3C0000}"/>
    <cellStyle name="Normal 130 4 3" xfId="15611" xr:uid="{00000000-0005-0000-0000-0000FB3C0000}"/>
    <cellStyle name="Normal 130 4 4" xfId="15612" xr:uid="{00000000-0005-0000-0000-0000FC3C0000}"/>
    <cellStyle name="Normal 130 5" xfId="15613" xr:uid="{00000000-0005-0000-0000-0000FD3C0000}"/>
    <cellStyle name="Normal 130 5 2" xfId="15614" xr:uid="{00000000-0005-0000-0000-0000FE3C0000}"/>
    <cellStyle name="Normal 130 5 3" xfId="15615" xr:uid="{00000000-0005-0000-0000-0000FF3C0000}"/>
    <cellStyle name="Normal 130 6" xfId="15616" xr:uid="{00000000-0005-0000-0000-0000003D0000}"/>
    <cellStyle name="Normal 130 6 2" xfId="15617" xr:uid="{00000000-0005-0000-0000-0000013D0000}"/>
    <cellStyle name="Normal 130 7" xfId="15618" xr:uid="{00000000-0005-0000-0000-0000023D0000}"/>
    <cellStyle name="Normal 130 8" xfId="15619" xr:uid="{00000000-0005-0000-0000-0000033D0000}"/>
    <cellStyle name="Normal 131" xfId="15620" xr:uid="{00000000-0005-0000-0000-0000043D0000}"/>
    <cellStyle name="Normal 131 2" xfId="15621" xr:uid="{00000000-0005-0000-0000-0000053D0000}"/>
    <cellStyle name="Normal 131 2 2" xfId="15622" xr:uid="{00000000-0005-0000-0000-0000063D0000}"/>
    <cellStyle name="Normal 131 2 2 2" xfId="15623" xr:uid="{00000000-0005-0000-0000-0000073D0000}"/>
    <cellStyle name="Normal 131 2 2 2 2" xfId="15624" xr:uid="{00000000-0005-0000-0000-0000083D0000}"/>
    <cellStyle name="Normal 131 2 2 3" xfId="15625" xr:uid="{00000000-0005-0000-0000-0000093D0000}"/>
    <cellStyle name="Normal 131 2 2 4" xfId="15626" xr:uid="{00000000-0005-0000-0000-00000A3D0000}"/>
    <cellStyle name="Normal 131 2 3" xfId="15627" xr:uid="{00000000-0005-0000-0000-00000B3D0000}"/>
    <cellStyle name="Normal 131 2 3 2" xfId="15628" xr:uid="{00000000-0005-0000-0000-00000C3D0000}"/>
    <cellStyle name="Normal 131 2 3 3" xfId="15629" xr:uid="{00000000-0005-0000-0000-00000D3D0000}"/>
    <cellStyle name="Normal 131 2 4" xfId="15630" xr:uid="{00000000-0005-0000-0000-00000E3D0000}"/>
    <cellStyle name="Normal 131 2 5" xfId="15631" xr:uid="{00000000-0005-0000-0000-00000F3D0000}"/>
    <cellStyle name="Normal 131 2 6" xfId="15632" xr:uid="{00000000-0005-0000-0000-0000103D0000}"/>
    <cellStyle name="Normal 131 3" xfId="15633" xr:uid="{00000000-0005-0000-0000-0000113D0000}"/>
    <cellStyle name="Normal 131 3 2" xfId="15634" xr:uid="{00000000-0005-0000-0000-0000123D0000}"/>
    <cellStyle name="Normal 131 3 2 2" xfId="15635" xr:uid="{00000000-0005-0000-0000-0000133D0000}"/>
    <cellStyle name="Normal 131 3 2 2 2" xfId="15636" xr:uid="{00000000-0005-0000-0000-0000143D0000}"/>
    <cellStyle name="Normal 131 3 2 3" xfId="15637" xr:uid="{00000000-0005-0000-0000-0000153D0000}"/>
    <cellStyle name="Normal 131 3 2 4" xfId="15638" xr:uid="{00000000-0005-0000-0000-0000163D0000}"/>
    <cellStyle name="Normal 131 3 3" xfId="15639" xr:uid="{00000000-0005-0000-0000-0000173D0000}"/>
    <cellStyle name="Normal 131 3 3 2" xfId="15640" xr:uid="{00000000-0005-0000-0000-0000183D0000}"/>
    <cellStyle name="Normal 131 3 4" xfId="15641" xr:uid="{00000000-0005-0000-0000-0000193D0000}"/>
    <cellStyle name="Normal 131 3 5" xfId="15642" xr:uid="{00000000-0005-0000-0000-00001A3D0000}"/>
    <cellStyle name="Normal 131 4" xfId="15643" xr:uid="{00000000-0005-0000-0000-00001B3D0000}"/>
    <cellStyle name="Normal 131 4 2" xfId="15644" xr:uid="{00000000-0005-0000-0000-00001C3D0000}"/>
    <cellStyle name="Normal 131 4 2 2" xfId="15645" xr:uid="{00000000-0005-0000-0000-00001D3D0000}"/>
    <cellStyle name="Normal 131 4 3" xfId="15646" xr:uid="{00000000-0005-0000-0000-00001E3D0000}"/>
    <cellStyle name="Normal 131 4 4" xfId="15647" xr:uid="{00000000-0005-0000-0000-00001F3D0000}"/>
    <cellStyle name="Normal 131 5" xfId="15648" xr:uid="{00000000-0005-0000-0000-0000203D0000}"/>
    <cellStyle name="Normal 131 5 2" xfId="15649" xr:uid="{00000000-0005-0000-0000-0000213D0000}"/>
    <cellStyle name="Normal 131 5 3" xfId="15650" xr:uid="{00000000-0005-0000-0000-0000223D0000}"/>
    <cellStyle name="Normal 131 6" xfId="15651" xr:uid="{00000000-0005-0000-0000-0000233D0000}"/>
    <cellStyle name="Normal 131 6 2" xfId="15652" xr:uid="{00000000-0005-0000-0000-0000243D0000}"/>
    <cellStyle name="Normal 131 7" xfId="15653" xr:uid="{00000000-0005-0000-0000-0000253D0000}"/>
    <cellStyle name="Normal 131 8" xfId="15654" xr:uid="{00000000-0005-0000-0000-0000263D0000}"/>
    <cellStyle name="Normal 132" xfId="15655" xr:uid="{00000000-0005-0000-0000-0000273D0000}"/>
    <cellStyle name="Normal 132 2" xfId="15656" xr:uid="{00000000-0005-0000-0000-0000283D0000}"/>
    <cellStyle name="Normal 132 2 2" xfId="15657" xr:uid="{00000000-0005-0000-0000-0000293D0000}"/>
    <cellStyle name="Normal 132 2 2 2" xfId="15658" xr:uid="{00000000-0005-0000-0000-00002A3D0000}"/>
    <cellStyle name="Normal 132 2 2 2 2" xfId="15659" xr:uid="{00000000-0005-0000-0000-00002B3D0000}"/>
    <cellStyle name="Normal 132 2 2 3" xfId="15660" xr:uid="{00000000-0005-0000-0000-00002C3D0000}"/>
    <cellStyle name="Normal 132 2 2 4" xfId="15661" xr:uid="{00000000-0005-0000-0000-00002D3D0000}"/>
    <cellStyle name="Normal 132 2 3" xfId="15662" xr:uid="{00000000-0005-0000-0000-00002E3D0000}"/>
    <cellStyle name="Normal 132 2 3 2" xfId="15663" xr:uid="{00000000-0005-0000-0000-00002F3D0000}"/>
    <cellStyle name="Normal 132 2 3 3" xfId="15664" xr:uid="{00000000-0005-0000-0000-0000303D0000}"/>
    <cellStyle name="Normal 132 2 4" xfId="15665" xr:uid="{00000000-0005-0000-0000-0000313D0000}"/>
    <cellStyle name="Normal 132 2 5" xfId="15666" xr:uid="{00000000-0005-0000-0000-0000323D0000}"/>
    <cellStyle name="Normal 132 2 6" xfId="15667" xr:uid="{00000000-0005-0000-0000-0000333D0000}"/>
    <cellStyle name="Normal 132 3" xfId="15668" xr:uid="{00000000-0005-0000-0000-0000343D0000}"/>
    <cellStyle name="Normal 132 3 2" xfId="15669" xr:uid="{00000000-0005-0000-0000-0000353D0000}"/>
    <cellStyle name="Normal 132 3 2 2" xfId="15670" xr:uid="{00000000-0005-0000-0000-0000363D0000}"/>
    <cellStyle name="Normal 132 3 2 2 2" xfId="15671" xr:uid="{00000000-0005-0000-0000-0000373D0000}"/>
    <cellStyle name="Normal 132 3 2 3" xfId="15672" xr:uid="{00000000-0005-0000-0000-0000383D0000}"/>
    <cellStyle name="Normal 132 3 2 4" xfId="15673" xr:uid="{00000000-0005-0000-0000-0000393D0000}"/>
    <cellStyle name="Normal 132 3 3" xfId="15674" xr:uid="{00000000-0005-0000-0000-00003A3D0000}"/>
    <cellStyle name="Normal 132 3 3 2" xfId="15675" xr:uid="{00000000-0005-0000-0000-00003B3D0000}"/>
    <cellStyle name="Normal 132 3 4" xfId="15676" xr:uid="{00000000-0005-0000-0000-00003C3D0000}"/>
    <cellStyle name="Normal 132 3 5" xfId="15677" xr:uid="{00000000-0005-0000-0000-00003D3D0000}"/>
    <cellStyle name="Normal 132 4" xfId="15678" xr:uid="{00000000-0005-0000-0000-00003E3D0000}"/>
    <cellStyle name="Normal 132 4 2" xfId="15679" xr:uid="{00000000-0005-0000-0000-00003F3D0000}"/>
    <cellStyle name="Normal 132 4 2 2" xfId="15680" xr:uid="{00000000-0005-0000-0000-0000403D0000}"/>
    <cellStyle name="Normal 132 4 3" xfId="15681" xr:uid="{00000000-0005-0000-0000-0000413D0000}"/>
    <cellStyle name="Normal 132 4 4" xfId="15682" xr:uid="{00000000-0005-0000-0000-0000423D0000}"/>
    <cellStyle name="Normal 132 5" xfId="15683" xr:uid="{00000000-0005-0000-0000-0000433D0000}"/>
    <cellStyle name="Normal 132 5 2" xfId="15684" xr:uid="{00000000-0005-0000-0000-0000443D0000}"/>
    <cellStyle name="Normal 132 5 3" xfId="15685" xr:uid="{00000000-0005-0000-0000-0000453D0000}"/>
    <cellStyle name="Normal 132 6" xfId="15686" xr:uid="{00000000-0005-0000-0000-0000463D0000}"/>
    <cellStyle name="Normal 132 6 2" xfId="15687" xr:uid="{00000000-0005-0000-0000-0000473D0000}"/>
    <cellStyle name="Normal 132 7" xfId="15688" xr:uid="{00000000-0005-0000-0000-0000483D0000}"/>
    <cellStyle name="Normal 132 8" xfId="15689" xr:uid="{00000000-0005-0000-0000-0000493D0000}"/>
    <cellStyle name="Normal 133" xfId="15690" xr:uid="{00000000-0005-0000-0000-00004A3D0000}"/>
    <cellStyle name="Normal 133 2" xfId="15691" xr:uid="{00000000-0005-0000-0000-00004B3D0000}"/>
    <cellStyle name="Normal 133 2 2" xfId="15692" xr:uid="{00000000-0005-0000-0000-00004C3D0000}"/>
    <cellStyle name="Normal 133 2 2 2" xfId="15693" xr:uid="{00000000-0005-0000-0000-00004D3D0000}"/>
    <cellStyle name="Normal 133 2 2 2 2" xfId="15694" xr:uid="{00000000-0005-0000-0000-00004E3D0000}"/>
    <cellStyle name="Normal 133 2 2 3" xfId="15695" xr:uid="{00000000-0005-0000-0000-00004F3D0000}"/>
    <cellStyle name="Normal 133 2 2 4" xfId="15696" xr:uid="{00000000-0005-0000-0000-0000503D0000}"/>
    <cellStyle name="Normal 133 2 3" xfId="15697" xr:uid="{00000000-0005-0000-0000-0000513D0000}"/>
    <cellStyle name="Normal 133 2 3 2" xfId="15698" xr:uid="{00000000-0005-0000-0000-0000523D0000}"/>
    <cellStyle name="Normal 133 2 3 3" xfId="15699" xr:uid="{00000000-0005-0000-0000-0000533D0000}"/>
    <cellStyle name="Normal 133 2 4" xfId="15700" xr:uid="{00000000-0005-0000-0000-0000543D0000}"/>
    <cellStyle name="Normal 133 2 5" xfId="15701" xr:uid="{00000000-0005-0000-0000-0000553D0000}"/>
    <cellStyle name="Normal 133 2 6" xfId="15702" xr:uid="{00000000-0005-0000-0000-0000563D0000}"/>
    <cellStyle name="Normal 133 3" xfId="15703" xr:uid="{00000000-0005-0000-0000-0000573D0000}"/>
    <cellStyle name="Normal 133 3 2" xfId="15704" xr:uid="{00000000-0005-0000-0000-0000583D0000}"/>
    <cellStyle name="Normal 133 3 2 2" xfId="15705" xr:uid="{00000000-0005-0000-0000-0000593D0000}"/>
    <cellStyle name="Normal 133 3 2 2 2" xfId="15706" xr:uid="{00000000-0005-0000-0000-00005A3D0000}"/>
    <cellStyle name="Normal 133 3 2 3" xfId="15707" xr:uid="{00000000-0005-0000-0000-00005B3D0000}"/>
    <cellStyle name="Normal 133 3 2 4" xfId="15708" xr:uid="{00000000-0005-0000-0000-00005C3D0000}"/>
    <cellStyle name="Normal 133 3 3" xfId="15709" xr:uid="{00000000-0005-0000-0000-00005D3D0000}"/>
    <cellStyle name="Normal 133 3 3 2" xfId="15710" xr:uid="{00000000-0005-0000-0000-00005E3D0000}"/>
    <cellStyle name="Normal 133 3 4" xfId="15711" xr:uid="{00000000-0005-0000-0000-00005F3D0000}"/>
    <cellStyle name="Normal 133 3 5" xfId="15712" xr:uid="{00000000-0005-0000-0000-0000603D0000}"/>
    <cellStyle name="Normal 133 4" xfId="15713" xr:uid="{00000000-0005-0000-0000-0000613D0000}"/>
    <cellStyle name="Normal 133 4 2" xfId="15714" xr:uid="{00000000-0005-0000-0000-0000623D0000}"/>
    <cellStyle name="Normal 133 4 2 2" xfId="15715" xr:uid="{00000000-0005-0000-0000-0000633D0000}"/>
    <cellStyle name="Normal 133 4 3" xfId="15716" xr:uid="{00000000-0005-0000-0000-0000643D0000}"/>
    <cellStyle name="Normal 133 4 4" xfId="15717" xr:uid="{00000000-0005-0000-0000-0000653D0000}"/>
    <cellStyle name="Normal 133 5" xfId="15718" xr:uid="{00000000-0005-0000-0000-0000663D0000}"/>
    <cellStyle name="Normal 133 5 2" xfId="15719" xr:uid="{00000000-0005-0000-0000-0000673D0000}"/>
    <cellStyle name="Normal 133 5 3" xfId="15720" xr:uid="{00000000-0005-0000-0000-0000683D0000}"/>
    <cellStyle name="Normal 133 6" xfId="15721" xr:uid="{00000000-0005-0000-0000-0000693D0000}"/>
    <cellStyle name="Normal 133 6 2" xfId="15722" xr:uid="{00000000-0005-0000-0000-00006A3D0000}"/>
    <cellStyle name="Normal 133 7" xfId="15723" xr:uid="{00000000-0005-0000-0000-00006B3D0000}"/>
    <cellStyle name="Normal 133 8" xfId="15724" xr:uid="{00000000-0005-0000-0000-00006C3D0000}"/>
    <cellStyle name="Normal 134" xfId="15725" xr:uid="{00000000-0005-0000-0000-00006D3D0000}"/>
    <cellStyle name="Normal 134 2" xfId="15726" xr:uid="{00000000-0005-0000-0000-00006E3D0000}"/>
    <cellStyle name="Normal 134 2 2" xfId="15727" xr:uid="{00000000-0005-0000-0000-00006F3D0000}"/>
    <cellStyle name="Normal 134 2 2 2" xfId="15728" xr:uid="{00000000-0005-0000-0000-0000703D0000}"/>
    <cellStyle name="Normal 134 2 2 2 2" xfId="15729" xr:uid="{00000000-0005-0000-0000-0000713D0000}"/>
    <cellStyle name="Normal 134 2 2 3" xfId="15730" xr:uid="{00000000-0005-0000-0000-0000723D0000}"/>
    <cellStyle name="Normal 134 2 2 4" xfId="15731" xr:uid="{00000000-0005-0000-0000-0000733D0000}"/>
    <cellStyle name="Normal 134 2 3" xfId="15732" xr:uid="{00000000-0005-0000-0000-0000743D0000}"/>
    <cellStyle name="Normal 134 2 3 2" xfId="15733" xr:uid="{00000000-0005-0000-0000-0000753D0000}"/>
    <cellStyle name="Normal 134 2 3 3" xfId="15734" xr:uid="{00000000-0005-0000-0000-0000763D0000}"/>
    <cellStyle name="Normal 134 2 4" xfId="15735" xr:uid="{00000000-0005-0000-0000-0000773D0000}"/>
    <cellStyle name="Normal 134 2 5" xfId="15736" xr:uid="{00000000-0005-0000-0000-0000783D0000}"/>
    <cellStyle name="Normal 134 2 6" xfId="15737" xr:uid="{00000000-0005-0000-0000-0000793D0000}"/>
    <cellStyle name="Normal 134 3" xfId="15738" xr:uid="{00000000-0005-0000-0000-00007A3D0000}"/>
    <cellStyle name="Normal 134 3 2" xfId="15739" xr:uid="{00000000-0005-0000-0000-00007B3D0000}"/>
    <cellStyle name="Normal 134 3 2 2" xfId="15740" xr:uid="{00000000-0005-0000-0000-00007C3D0000}"/>
    <cellStyle name="Normal 134 3 2 2 2" xfId="15741" xr:uid="{00000000-0005-0000-0000-00007D3D0000}"/>
    <cellStyle name="Normal 134 3 2 3" xfId="15742" xr:uid="{00000000-0005-0000-0000-00007E3D0000}"/>
    <cellStyle name="Normal 134 3 2 4" xfId="15743" xr:uid="{00000000-0005-0000-0000-00007F3D0000}"/>
    <cellStyle name="Normal 134 3 3" xfId="15744" xr:uid="{00000000-0005-0000-0000-0000803D0000}"/>
    <cellStyle name="Normal 134 3 3 2" xfId="15745" xr:uid="{00000000-0005-0000-0000-0000813D0000}"/>
    <cellStyle name="Normal 134 3 4" xfId="15746" xr:uid="{00000000-0005-0000-0000-0000823D0000}"/>
    <cellStyle name="Normal 134 3 5" xfId="15747" xr:uid="{00000000-0005-0000-0000-0000833D0000}"/>
    <cellStyle name="Normal 134 4" xfId="15748" xr:uid="{00000000-0005-0000-0000-0000843D0000}"/>
    <cellStyle name="Normal 134 4 2" xfId="15749" xr:uid="{00000000-0005-0000-0000-0000853D0000}"/>
    <cellStyle name="Normal 134 4 2 2" xfId="15750" xr:uid="{00000000-0005-0000-0000-0000863D0000}"/>
    <cellStyle name="Normal 134 4 3" xfId="15751" xr:uid="{00000000-0005-0000-0000-0000873D0000}"/>
    <cellStyle name="Normal 134 4 4" xfId="15752" xr:uid="{00000000-0005-0000-0000-0000883D0000}"/>
    <cellStyle name="Normal 134 5" xfId="15753" xr:uid="{00000000-0005-0000-0000-0000893D0000}"/>
    <cellStyle name="Normal 134 5 2" xfId="15754" xr:uid="{00000000-0005-0000-0000-00008A3D0000}"/>
    <cellStyle name="Normal 134 5 3" xfId="15755" xr:uid="{00000000-0005-0000-0000-00008B3D0000}"/>
    <cellStyle name="Normal 134 6" xfId="15756" xr:uid="{00000000-0005-0000-0000-00008C3D0000}"/>
    <cellStyle name="Normal 134 6 2" xfId="15757" xr:uid="{00000000-0005-0000-0000-00008D3D0000}"/>
    <cellStyle name="Normal 134 7" xfId="15758" xr:uid="{00000000-0005-0000-0000-00008E3D0000}"/>
    <cellStyle name="Normal 134 8" xfId="15759" xr:uid="{00000000-0005-0000-0000-00008F3D0000}"/>
    <cellStyle name="Normal 135" xfId="15760" xr:uid="{00000000-0005-0000-0000-0000903D0000}"/>
    <cellStyle name="Normal 135 2" xfId="15761" xr:uid="{00000000-0005-0000-0000-0000913D0000}"/>
    <cellStyle name="Normal 135 2 2" xfId="15762" xr:uid="{00000000-0005-0000-0000-0000923D0000}"/>
    <cellStyle name="Normal 135 2 2 2" xfId="15763" xr:uid="{00000000-0005-0000-0000-0000933D0000}"/>
    <cellStyle name="Normal 135 2 2 2 2" xfId="15764" xr:uid="{00000000-0005-0000-0000-0000943D0000}"/>
    <cellStyle name="Normal 135 2 2 3" xfId="15765" xr:uid="{00000000-0005-0000-0000-0000953D0000}"/>
    <cellStyle name="Normal 135 2 2 4" xfId="15766" xr:uid="{00000000-0005-0000-0000-0000963D0000}"/>
    <cellStyle name="Normal 135 2 3" xfId="15767" xr:uid="{00000000-0005-0000-0000-0000973D0000}"/>
    <cellStyle name="Normal 135 2 3 2" xfId="15768" xr:uid="{00000000-0005-0000-0000-0000983D0000}"/>
    <cellStyle name="Normal 135 2 3 3" xfId="15769" xr:uid="{00000000-0005-0000-0000-0000993D0000}"/>
    <cellStyle name="Normal 135 2 4" xfId="15770" xr:uid="{00000000-0005-0000-0000-00009A3D0000}"/>
    <cellStyle name="Normal 135 2 5" xfId="15771" xr:uid="{00000000-0005-0000-0000-00009B3D0000}"/>
    <cellStyle name="Normal 135 2 6" xfId="15772" xr:uid="{00000000-0005-0000-0000-00009C3D0000}"/>
    <cellStyle name="Normal 135 3" xfId="15773" xr:uid="{00000000-0005-0000-0000-00009D3D0000}"/>
    <cellStyle name="Normal 135 3 2" xfId="15774" xr:uid="{00000000-0005-0000-0000-00009E3D0000}"/>
    <cellStyle name="Normal 135 3 2 2" xfId="15775" xr:uid="{00000000-0005-0000-0000-00009F3D0000}"/>
    <cellStyle name="Normal 135 3 2 2 2" xfId="15776" xr:uid="{00000000-0005-0000-0000-0000A03D0000}"/>
    <cellStyle name="Normal 135 3 2 3" xfId="15777" xr:uid="{00000000-0005-0000-0000-0000A13D0000}"/>
    <cellStyle name="Normal 135 3 2 4" xfId="15778" xr:uid="{00000000-0005-0000-0000-0000A23D0000}"/>
    <cellStyle name="Normal 135 3 3" xfId="15779" xr:uid="{00000000-0005-0000-0000-0000A33D0000}"/>
    <cellStyle name="Normal 135 3 3 2" xfId="15780" xr:uid="{00000000-0005-0000-0000-0000A43D0000}"/>
    <cellStyle name="Normal 135 3 4" xfId="15781" xr:uid="{00000000-0005-0000-0000-0000A53D0000}"/>
    <cellStyle name="Normal 135 3 5" xfId="15782" xr:uid="{00000000-0005-0000-0000-0000A63D0000}"/>
    <cellStyle name="Normal 135 4" xfId="15783" xr:uid="{00000000-0005-0000-0000-0000A73D0000}"/>
    <cellStyle name="Normal 135 4 2" xfId="15784" xr:uid="{00000000-0005-0000-0000-0000A83D0000}"/>
    <cellStyle name="Normal 135 4 2 2" xfId="15785" xr:uid="{00000000-0005-0000-0000-0000A93D0000}"/>
    <cellStyle name="Normal 135 4 3" xfId="15786" xr:uid="{00000000-0005-0000-0000-0000AA3D0000}"/>
    <cellStyle name="Normal 135 4 4" xfId="15787" xr:uid="{00000000-0005-0000-0000-0000AB3D0000}"/>
    <cellStyle name="Normal 135 5" xfId="15788" xr:uid="{00000000-0005-0000-0000-0000AC3D0000}"/>
    <cellStyle name="Normal 135 5 2" xfId="15789" xr:uid="{00000000-0005-0000-0000-0000AD3D0000}"/>
    <cellStyle name="Normal 135 5 3" xfId="15790" xr:uid="{00000000-0005-0000-0000-0000AE3D0000}"/>
    <cellStyle name="Normal 135 6" xfId="15791" xr:uid="{00000000-0005-0000-0000-0000AF3D0000}"/>
    <cellStyle name="Normal 135 6 2" xfId="15792" xr:uid="{00000000-0005-0000-0000-0000B03D0000}"/>
    <cellStyle name="Normal 135 7" xfId="15793" xr:uid="{00000000-0005-0000-0000-0000B13D0000}"/>
    <cellStyle name="Normal 135 8" xfId="15794" xr:uid="{00000000-0005-0000-0000-0000B23D0000}"/>
    <cellStyle name="Normal 136" xfId="15795" xr:uid="{00000000-0005-0000-0000-0000B33D0000}"/>
    <cellStyle name="Normal 136 2" xfId="15796" xr:uid="{00000000-0005-0000-0000-0000B43D0000}"/>
    <cellStyle name="Normal 136 2 2" xfId="15797" xr:uid="{00000000-0005-0000-0000-0000B53D0000}"/>
    <cellStyle name="Normal 136 2 2 2" xfId="15798" xr:uid="{00000000-0005-0000-0000-0000B63D0000}"/>
    <cellStyle name="Normal 136 2 2 2 2" xfId="15799" xr:uid="{00000000-0005-0000-0000-0000B73D0000}"/>
    <cellStyle name="Normal 136 2 2 3" xfId="15800" xr:uid="{00000000-0005-0000-0000-0000B83D0000}"/>
    <cellStyle name="Normal 136 2 2 4" xfId="15801" xr:uid="{00000000-0005-0000-0000-0000B93D0000}"/>
    <cellStyle name="Normal 136 2 3" xfId="15802" xr:uid="{00000000-0005-0000-0000-0000BA3D0000}"/>
    <cellStyle name="Normal 136 2 3 2" xfId="15803" xr:uid="{00000000-0005-0000-0000-0000BB3D0000}"/>
    <cellStyle name="Normal 136 2 3 3" xfId="15804" xr:uid="{00000000-0005-0000-0000-0000BC3D0000}"/>
    <cellStyle name="Normal 136 2 4" xfId="15805" xr:uid="{00000000-0005-0000-0000-0000BD3D0000}"/>
    <cellStyle name="Normal 136 2 5" xfId="15806" xr:uid="{00000000-0005-0000-0000-0000BE3D0000}"/>
    <cellStyle name="Normal 136 2 6" xfId="15807" xr:uid="{00000000-0005-0000-0000-0000BF3D0000}"/>
    <cellStyle name="Normal 136 3" xfId="15808" xr:uid="{00000000-0005-0000-0000-0000C03D0000}"/>
    <cellStyle name="Normal 136 3 2" xfId="15809" xr:uid="{00000000-0005-0000-0000-0000C13D0000}"/>
    <cellStyle name="Normal 136 3 2 2" xfId="15810" xr:uid="{00000000-0005-0000-0000-0000C23D0000}"/>
    <cellStyle name="Normal 136 3 2 2 2" xfId="15811" xr:uid="{00000000-0005-0000-0000-0000C33D0000}"/>
    <cellStyle name="Normal 136 3 2 3" xfId="15812" xr:uid="{00000000-0005-0000-0000-0000C43D0000}"/>
    <cellStyle name="Normal 136 3 2 4" xfId="15813" xr:uid="{00000000-0005-0000-0000-0000C53D0000}"/>
    <cellStyle name="Normal 136 3 3" xfId="15814" xr:uid="{00000000-0005-0000-0000-0000C63D0000}"/>
    <cellStyle name="Normal 136 3 3 2" xfId="15815" xr:uid="{00000000-0005-0000-0000-0000C73D0000}"/>
    <cellStyle name="Normal 136 3 4" xfId="15816" xr:uid="{00000000-0005-0000-0000-0000C83D0000}"/>
    <cellStyle name="Normal 136 3 5" xfId="15817" xr:uid="{00000000-0005-0000-0000-0000C93D0000}"/>
    <cellStyle name="Normal 136 4" xfId="15818" xr:uid="{00000000-0005-0000-0000-0000CA3D0000}"/>
    <cellStyle name="Normal 136 4 2" xfId="15819" xr:uid="{00000000-0005-0000-0000-0000CB3D0000}"/>
    <cellStyle name="Normal 136 4 2 2" xfId="15820" xr:uid="{00000000-0005-0000-0000-0000CC3D0000}"/>
    <cellStyle name="Normal 136 4 3" xfId="15821" xr:uid="{00000000-0005-0000-0000-0000CD3D0000}"/>
    <cellStyle name="Normal 136 4 4" xfId="15822" xr:uid="{00000000-0005-0000-0000-0000CE3D0000}"/>
    <cellStyle name="Normal 136 5" xfId="15823" xr:uid="{00000000-0005-0000-0000-0000CF3D0000}"/>
    <cellStyle name="Normal 136 5 2" xfId="15824" xr:uid="{00000000-0005-0000-0000-0000D03D0000}"/>
    <cellStyle name="Normal 136 5 3" xfId="15825" xr:uid="{00000000-0005-0000-0000-0000D13D0000}"/>
    <cellStyle name="Normal 136 6" xfId="15826" xr:uid="{00000000-0005-0000-0000-0000D23D0000}"/>
    <cellStyle name="Normal 136 6 2" xfId="15827" xr:uid="{00000000-0005-0000-0000-0000D33D0000}"/>
    <cellStyle name="Normal 136 7" xfId="15828" xr:uid="{00000000-0005-0000-0000-0000D43D0000}"/>
    <cellStyle name="Normal 136 8" xfId="15829" xr:uid="{00000000-0005-0000-0000-0000D53D0000}"/>
    <cellStyle name="Normal 137" xfId="15830" xr:uid="{00000000-0005-0000-0000-0000D63D0000}"/>
    <cellStyle name="Normal 137 2" xfId="15831" xr:uid="{00000000-0005-0000-0000-0000D73D0000}"/>
    <cellStyle name="Normal 137 2 2" xfId="15832" xr:uid="{00000000-0005-0000-0000-0000D83D0000}"/>
    <cellStyle name="Normal 137 2 2 2" xfId="15833" xr:uid="{00000000-0005-0000-0000-0000D93D0000}"/>
    <cellStyle name="Normal 137 2 2 2 2" xfId="15834" xr:uid="{00000000-0005-0000-0000-0000DA3D0000}"/>
    <cellStyle name="Normal 137 2 2 3" xfId="15835" xr:uid="{00000000-0005-0000-0000-0000DB3D0000}"/>
    <cellStyle name="Normal 137 2 2 4" xfId="15836" xr:uid="{00000000-0005-0000-0000-0000DC3D0000}"/>
    <cellStyle name="Normal 137 2 3" xfId="15837" xr:uid="{00000000-0005-0000-0000-0000DD3D0000}"/>
    <cellStyle name="Normal 137 2 3 2" xfId="15838" xr:uid="{00000000-0005-0000-0000-0000DE3D0000}"/>
    <cellStyle name="Normal 137 2 3 3" xfId="15839" xr:uid="{00000000-0005-0000-0000-0000DF3D0000}"/>
    <cellStyle name="Normal 137 2 4" xfId="15840" xr:uid="{00000000-0005-0000-0000-0000E03D0000}"/>
    <cellStyle name="Normal 137 2 5" xfId="15841" xr:uid="{00000000-0005-0000-0000-0000E13D0000}"/>
    <cellStyle name="Normal 137 2 6" xfId="15842" xr:uid="{00000000-0005-0000-0000-0000E23D0000}"/>
    <cellStyle name="Normal 137 3" xfId="15843" xr:uid="{00000000-0005-0000-0000-0000E33D0000}"/>
    <cellStyle name="Normal 137 3 2" xfId="15844" xr:uid="{00000000-0005-0000-0000-0000E43D0000}"/>
    <cellStyle name="Normal 137 3 2 2" xfId="15845" xr:uid="{00000000-0005-0000-0000-0000E53D0000}"/>
    <cellStyle name="Normal 137 3 2 2 2" xfId="15846" xr:uid="{00000000-0005-0000-0000-0000E63D0000}"/>
    <cellStyle name="Normal 137 3 2 3" xfId="15847" xr:uid="{00000000-0005-0000-0000-0000E73D0000}"/>
    <cellStyle name="Normal 137 3 2 4" xfId="15848" xr:uid="{00000000-0005-0000-0000-0000E83D0000}"/>
    <cellStyle name="Normal 137 3 3" xfId="15849" xr:uid="{00000000-0005-0000-0000-0000E93D0000}"/>
    <cellStyle name="Normal 137 3 3 2" xfId="15850" xr:uid="{00000000-0005-0000-0000-0000EA3D0000}"/>
    <cellStyle name="Normal 137 3 4" xfId="15851" xr:uid="{00000000-0005-0000-0000-0000EB3D0000}"/>
    <cellStyle name="Normal 137 3 5" xfId="15852" xr:uid="{00000000-0005-0000-0000-0000EC3D0000}"/>
    <cellStyle name="Normal 137 4" xfId="15853" xr:uid="{00000000-0005-0000-0000-0000ED3D0000}"/>
    <cellStyle name="Normal 137 4 2" xfId="15854" xr:uid="{00000000-0005-0000-0000-0000EE3D0000}"/>
    <cellStyle name="Normal 137 4 2 2" xfId="15855" xr:uid="{00000000-0005-0000-0000-0000EF3D0000}"/>
    <cellStyle name="Normal 137 4 3" xfId="15856" xr:uid="{00000000-0005-0000-0000-0000F03D0000}"/>
    <cellStyle name="Normal 137 4 4" xfId="15857" xr:uid="{00000000-0005-0000-0000-0000F13D0000}"/>
    <cellStyle name="Normal 137 5" xfId="15858" xr:uid="{00000000-0005-0000-0000-0000F23D0000}"/>
    <cellStyle name="Normal 137 5 2" xfId="15859" xr:uid="{00000000-0005-0000-0000-0000F33D0000}"/>
    <cellStyle name="Normal 137 5 3" xfId="15860" xr:uid="{00000000-0005-0000-0000-0000F43D0000}"/>
    <cellStyle name="Normal 137 6" xfId="15861" xr:uid="{00000000-0005-0000-0000-0000F53D0000}"/>
    <cellStyle name="Normal 137 6 2" xfId="15862" xr:uid="{00000000-0005-0000-0000-0000F63D0000}"/>
    <cellStyle name="Normal 137 7" xfId="15863" xr:uid="{00000000-0005-0000-0000-0000F73D0000}"/>
    <cellStyle name="Normal 137 8" xfId="15864" xr:uid="{00000000-0005-0000-0000-0000F83D0000}"/>
    <cellStyle name="Normal 138" xfId="15865" xr:uid="{00000000-0005-0000-0000-0000F93D0000}"/>
    <cellStyle name="Normal 138 2" xfId="15866" xr:uid="{00000000-0005-0000-0000-0000FA3D0000}"/>
    <cellStyle name="Normal 138 2 2" xfId="15867" xr:uid="{00000000-0005-0000-0000-0000FB3D0000}"/>
    <cellStyle name="Normal 138 2 2 2" xfId="15868" xr:uid="{00000000-0005-0000-0000-0000FC3D0000}"/>
    <cellStyle name="Normal 138 2 2 2 2" xfId="15869" xr:uid="{00000000-0005-0000-0000-0000FD3D0000}"/>
    <cellStyle name="Normal 138 2 2 3" xfId="15870" xr:uid="{00000000-0005-0000-0000-0000FE3D0000}"/>
    <cellStyle name="Normal 138 2 2 4" xfId="15871" xr:uid="{00000000-0005-0000-0000-0000FF3D0000}"/>
    <cellStyle name="Normal 138 2 3" xfId="15872" xr:uid="{00000000-0005-0000-0000-0000003E0000}"/>
    <cellStyle name="Normal 138 2 3 2" xfId="15873" xr:uid="{00000000-0005-0000-0000-0000013E0000}"/>
    <cellStyle name="Normal 138 2 3 3" xfId="15874" xr:uid="{00000000-0005-0000-0000-0000023E0000}"/>
    <cellStyle name="Normal 138 2 4" xfId="15875" xr:uid="{00000000-0005-0000-0000-0000033E0000}"/>
    <cellStyle name="Normal 138 2 5" xfId="15876" xr:uid="{00000000-0005-0000-0000-0000043E0000}"/>
    <cellStyle name="Normal 138 2 6" xfId="15877" xr:uid="{00000000-0005-0000-0000-0000053E0000}"/>
    <cellStyle name="Normal 138 3" xfId="15878" xr:uid="{00000000-0005-0000-0000-0000063E0000}"/>
    <cellStyle name="Normal 138 3 2" xfId="15879" xr:uid="{00000000-0005-0000-0000-0000073E0000}"/>
    <cellStyle name="Normal 138 3 2 2" xfId="15880" xr:uid="{00000000-0005-0000-0000-0000083E0000}"/>
    <cellStyle name="Normal 138 3 2 2 2" xfId="15881" xr:uid="{00000000-0005-0000-0000-0000093E0000}"/>
    <cellStyle name="Normal 138 3 2 3" xfId="15882" xr:uid="{00000000-0005-0000-0000-00000A3E0000}"/>
    <cellStyle name="Normal 138 3 2 4" xfId="15883" xr:uid="{00000000-0005-0000-0000-00000B3E0000}"/>
    <cellStyle name="Normal 138 3 3" xfId="15884" xr:uid="{00000000-0005-0000-0000-00000C3E0000}"/>
    <cellStyle name="Normal 138 3 3 2" xfId="15885" xr:uid="{00000000-0005-0000-0000-00000D3E0000}"/>
    <cellStyle name="Normal 138 3 4" xfId="15886" xr:uid="{00000000-0005-0000-0000-00000E3E0000}"/>
    <cellStyle name="Normal 138 3 5" xfId="15887" xr:uid="{00000000-0005-0000-0000-00000F3E0000}"/>
    <cellStyle name="Normal 138 4" xfId="15888" xr:uid="{00000000-0005-0000-0000-0000103E0000}"/>
    <cellStyle name="Normal 138 4 2" xfId="15889" xr:uid="{00000000-0005-0000-0000-0000113E0000}"/>
    <cellStyle name="Normal 138 4 2 2" xfId="15890" xr:uid="{00000000-0005-0000-0000-0000123E0000}"/>
    <cellStyle name="Normal 138 4 3" xfId="15891" xr:uid="{00000000-0005-0000-0000-0000133E0000}"/>
    <cellStyle name="Normal 138 4 4" xfId="15892" xr:uid="{00000000-0005-0000-0000-0000143E0000}"/>
    <cellStyle name="Normal 138 5" xfId="15893" xr:uid="{00000000-0005-0000-0000-0000153E0000}"/>
    <cellStyle name="Normal 138 5 2" xfId="15894" xr:uid="{00000000-0005-0000-0000-0000163E0000}"/>
    <cellStyle name="Normal 138 5 3" xfId="15895" xr:uid="{00000000-0005-0000-0000-0000173E0000}"/>
    <cellStyle name="Normal 138 6" xfId="15896" xr:uid="{00000000-0005-0000-0000-0000183E0000}"/>
    <cellStyle name="Normal 138 6 2" xfId="15897" xr:uid="{00000000-0005-0000-0000-0000193E0000}"/>
    <cellStyle name="Normal 138 7" xfId="15898" xr:uid="{00000000-0005-0000-0000-00001A3E0000}"/>
    <cellStyle name="Normal 138 8" xfId="15899" xr:uid="{00000000-0005-0000-0000-00001B3E0000}"/>
    <cellStyle name="Normal 139" xfId="15900" xr:uid="{00000000-0005-0000-0000-00001C3E0000}"/>
    <cellStyle name="Normal 139 2" xfId="15901" xr:uid="{00000000-0005-0000-0000-00001D3E0000}"/>
    <cellStyle name="Normal 139 2 2" xfId="15902" xr:uid="{00000000-0005-0000-0000-00001E3E0000}"/>
    <cellStyle name="Normal 139 2 2 2" xfId="15903" xr:uid="{00000000-0005-0000-0000-00001F3E0000}"/>
    <cellStyle name="Normal 139 2 2 2 2" xfId="15904" xr:uid="{00000000-0005-0000-0000-0000203E0000}"/>
    <cellStyle name="Normal 139 2 2 3" xfId="15905" xr:uid="{00000000-0005-0000-0000-0000213E0000}"/>
    <cellStyle name="Normal 139 2 2 4" xfId="15906" xr:uid="{00000000-0005-0000-0000-0000223E0000}"/>
    <cellStyle name="Normal 139 2 3" xfId="15907" xr:uid="{00000000-0005-0000-0000-0000233E0000}"/>
    <cellStyle name="Normal 139 2 3 2" xfId="15908" xr:uid="{00000000-0005-0000-0000-0000243E0000}"/>
    <cellStyle name="Normal 139 2 3 3" xfId="15909" xr:uid="{00000000-0005-0000-0000-0000253E0000}"/>
    <cellStyle name="Normal 139 2 4" xfId="15910" xr:uid="{00000000-0005-0000-0000-0000263E0000}"/>
    <cellStyle name="Normal 139 2 5" xfId="15911" xr:uid="{00000000-0005-0000-0000-0000273E0000}"/>
    <cellStyle name="Normal 139 2 6" xfId="15912" xr:uid="{00000000-0005-0000-0000-0000283E0000}"/>
    <cellStyle name="Normal 139 3" xfId="15913" xr:uid="{00000000-0005-0000-0000-0000293E0000}"/>
    <cellStyle name="Normal 139 3 2" xfId="15914" xr:uid="{00000000-0005-0000-0000-00002A3E0000}"/>
    <cellStyle name="Normal 139 3 2 2" xfId="15915" xr:uid="{00000000-0005-0000-0000-00002B3E0000}"/>
    <cellStyle name="Normal 139 3 2 2 2" xfId="15916" xr:uid="{00000000-0005-0000-0000-00002C3E0000}"/>
    <cellStyle name="Normal 139 3 2 3" xfId="15917" xr:uid="{00000000-0005-0000-0000-00002D3E0000}"/>
    <cellStyle name="Normal 139 3 2 4" xfId="15918" xr:uid="{00000000-0005-0000-0000-00002E3E0000}"/>
    <cellStyle name="Normal 139 3 3" xfId="15919" xr:uid="{00000000-0005-0000-0000-00002F3E0000}"/>
    <cellStyle name="Normal 139 3 3 2" xfId="15920" xr:uid="{00000000-0005-0000-0000-0000303E0000}"/>
    <cellStyle name="Normal 139 3 4" xfId="15921" xr:uid="{00000000-0005-0000-0000-0000313E0000}"/>
    <cellStyle name="Normal 139 3 5" xfId="15922" xr:uid="{00000000-0005-0000-0000-0000323E0000}"/>
    <cellStyle name="Normal 139 4" xfId="15923" xr:uid="{00000000-0005-0000-0000-0000333E0000}"/>
    <cellStyle name="Normal 139 4 2" xfId="15924" xr:uid="{00000000-0005-0000-0000-0000343E0000}"/>
    <cellStyle name="Normal 139 4 2 2" xfId="15925" xr:uid="{00000000-0005-0000-0000-0000353E0000}"/>
    <cellStyle name="Normal 139 4 3" xfId="15926" xr:uid="{00000000-0005-0000-0000-0000363E0000}"/>
    <cellStyle name="Normal 139 4 4" xfId="15927" xr:uid="{00000000-0005-0000-0000-0000373E0000}"/>
    <cellStyle name="Normal 139 5" xfId="15928" xr:uid="{00000000-0005-0000-0000-0000383E0000}"/>
    <cellStyle name="Normal 139 5 2" xfId="15929" xr:uid="{00000000-0005-0000-0000-0000393E0000}"/>
    <cellStyle name="Normal 139 5 3" xfId="15930" xr:uid="{00000000-0005-0000-0000-00003A3E0000}"/>
    <cellStyle name="Normal 139 6" xfId="15931" xr:uid="{00000000-0005-0000-0000-00003B3E0000}"/>
    <cellStyle name="Normal 139 6 2" xfId="15932" xr:uid="{00000000-0005-0000-0000-00003C3E0000}"/>
    <cellStyle name="Normal 139 7" xfId="15933" xr:uid="{00000000-0005-0000-0000-00003D3E0000}"/>
    <cellStyle name="Normal 139 8" xfId="15934" xr:uid="{00000000-0005-0000-0000-00003E3E0000}"/>
    <cellStyle name="Normal 14" xfId="15935" xr:uid="{00000000-0005-0000-0000-00003F3E0000}"/>
    <cellStyle name="Normal 14 2" xfId="15936" xr:uid="{00000000-0005-0000-0000-0000403E0000}"/>
    <cellStyle name="Normal 14 2 2" xfId="15937" xr:uid="{00000000-0005-0000-0000-0000413E0000}"/>
    <cellStyle name="Normal 14 2 3" xfId="15938" xr:uid="{00000000-0005-0000-0000-0000423E0000}"/>
    <cellStyle name="Normal 14 2 4" xfId="15939" xr:uid="{00000000-0005-0000-0000-0000433E0000}"/>
    <cellStyle name="Normal 14 2 5" xfId="15940" xr:uid="{00000000-0005-0000-0000-0000443E0000}"/>
    <cellStyle name="Normal 14 2_15-FINANCEIRAS" xfId="15941" xr:uid="{00000000-0005-0000-0000-0000453E0000}"/>
    <cellStyle name="Normal 14 3" xfId="15942" xr:uid="{00000000-0005-0000-0000-0000463E0000}"/>
    <cellStyle name="Normal 14 3 2" xfId="15943" xr:uid="{00000000-0005-0000-0000-0000473E0000}"/>
    <cellStyle name="Normal 14 3_15-FINANCEIRAS" xfId="15944" xr:uid="{00000000-0005-0000-0000-0000483E0000}"/>
    <cellStyle name="Normal 14 4" xfId="15945" xr:uid="{00000000-0005-0000-0000-0000493E0000}"/>
    <cellStyle name="Normal 14 4 2" xfId="15946" xr:uid="{00000000-0005-0000-0000-00004A3E0000}"/>
    <cellStyle name="Normal 14 4_15-FINANCEIRAS" xfId="15947" xr:uid="{00000000-0005-0000-0000-00004B3E0000}"/>
    <cellStyle name="Normal 14 5" xfId="15948" xr:uid="{00000000-0005-0000-0000-00004C3E0000}"/>
    <cellStyle name="Normal 14 6" xfId="15949" xr:uid="{00000000-0005-0000-0000-00004D3E0000}"/>
    <cellStyle name="Normal 14 7" xfId="15950" xr:uid="{00000000-0005-0000-0000-00004E3E0000}"/>
    <cellStyle name="Normal 14_13-Endividamento" xfId="15951" xr:uid="{00000000-0005-0000-0000-00004F3E0000}"/>
    <cellStyle name="Normal 140" xfId="15952" xr:uid="{00000000-0005-0000-0000-0000503E0000}"/>
    <cellStyle name="Normal 140 2" xfId="15953" xr:uid="{00000000-0005-0000-0000-0000513E0000}"/>
    <cellStyle name="Normal 140 2 2" xfId="15954" xr:uid="{00000000-0005-0000-0000-0000523E0000}"/>
    <cellStyle name="Normal 140 2 2 2" xfId="15955" xr:uid="{00000000-0005-0000-0000-0000533E0000}"/>
    <cellStyle name="Normal 140 2 2 2 2" xfId="15956" xr:uid="{00000000-0005-0000-0000-0000543E0000}"/>
    <cellStyle name="Normal 140 2 2 3" xfId="15957" xr:uid="{00000000-0005-0000-0000-0000553E0000}"/>
    <cellStyle name="Normal 140 2 2 4" xfId="15958" xr:uid="{00000000-0005-0000-0000-0000563E0000}"/>
    <cellStyle name="Normal 140 2 3" xfId="15959" xr:uid="{00000000-0005-0000-0000-0000573E0000}"/>
    <cellStyle name="Normal 140 2 3 2" xfId="15960" xr:uid="{00000000-0005-0000-0000-0000583E0000}"/>
    <cellStyle name="Normal 140 2 3 3" xfId="15961" xr:uid="{00000000-0005-0000-0000-0000593E0000}"/>
    <cellStyle name="Normal 140 2 4" xfId="15962" xr:uid="{00000000-0005-0000-0000-00005A3E0000}"/>
    <cellStyle name="Normal 140 2 5" xfId="15963" xr:uid="{00000000-0005-0000-0000-00005B3E0000}"/>
    <cellStyle name="Normal 140 2 6" xfId="15964" xr:uid="{00000000-0005-0000-0000-00005C3E0000}"/>
    <cellStyle name="Normal 140 3" xfId="15965" xr:uid="{00000000-0005-0000-0000-00005D3E0000}"/>
    <cellStyle name="Normal 140 3 2" xfId="15966" xr:uid="{00000000-0005-0000-0000-00005E3E0000}"/>
    <cellStyle name="Normal 140 3 2 2" xfId="15967" xr:uid="{00000000-0005-0000-0000-00005F3E0000}"/>
    <cellStyle name="Normal 140 3 2 2 2" xfId="15968" xr:uid="{00000000-0005-0000-0000-0000603E0000}"/>
    <cellStyle name="Normal 140 3 2 3" xfId="15969" xr:uid="{00000000-0005-0000-0000-0000613E0000}"/>
    <cellStyle name="Normal 140 3 2 4" xfId="15970" xr:uid="{00000000-0005-0000-0000-0000623E0000}"/>
    <cellStyle name="Normal 140 3 3" xfId="15971" xr:uid="{00000000-0005-0000-0000-0000633E0000}"/>
    <cellStyle name="Normal 140 3 3 2" xfId="15972" xr:uid="{00000000-0005-0000-0000-0000643E0000}"/>
    <cellStyle name="Normal 140 3 4" xfId="15973" xr:uid="{00000000-0005-0000-0000-0000653E0000}"/>
    <cellStyle name="Normal 140 3 5" xfId="15974" xr:uid="{00000000-0005-0000-0000-0000663E0000}"/>
    <cellStyle name="Normal 140 4" xfId="15975" xr:uid="{00000000-0005-0000-0000-0000673E0000}"/>
    <cellStyle name="Normal 140 4 2" xfId="15976" xr:uid="{00000000-0005-0000-0000-0000683E0000}"/>
    <cellStyle name="Normal 140 4 2 2" xfId="15977" xr:uid="{00000000-0005-0000-0000-0000693E0000}"/>
    <cellStyle name="Normal 140 4 3" xfId="15978" xr:uid="{00000000-0005-0000-0000-00006A3E0000}"/>
    <cellStyle name="Normal 140 4 4" xfId="15979" xr:uid="{00000000-0005-0000-0000-00006B3E0000}"/>
    <cellStyle name="Normal 140 5" xfId="15980" xr:uid="{00000000-0005-0000-0000-00006C3E0000}"/>
    <cellStyle name="Normal 140 5 2" xfId="15981" xr:uid="{00000000-0005-0000-0000-00006D3E0000}"/>
    <cellStyle name="Normal 140 5 3" xfId="15982" xr:uid="{00000000-0005-0000-0000-00006E3E0000}"/>
    <cellStyle name="Normal 140 6" xfId="15983" xr:uid="{00000000-0005-0000-0000-00006F3E0000}"/>
    <cellStyle name="Normal 140 6 2" xfId="15984" xr:uid="{00000000-0005-0000-0000-0000703E0000}"/>
    <cellStyle name="Normal 140 7" xfId="15985" xr:uid="{00000000-0005-0000-0000-0000713E0000}"/>
    <cellStyle name="Normal 140 8" xfId="15986" xr:uid="{00000000-0005-0000-0000-0000723E0000}"/>
    <cellStyle name="Normal 141" xfId="15987" xr:uid="{00000000-0005-0000-0000-0000733E0000}"/>
    <cellStyle name="Normal 141 2" xfId="15988" xr:uid="{00000000-0005-0000-0000-0000743E0000}"/>
    <cellStyle name="Normal 141 2 2" xfId="15989" xr:uid="{00000000-0005-0000-0000-0000753E0000}"/>
    <cellStyle name="Normal 141 2 2 2" xfId="15990" xr:uid="{00000000-0005-0000-0000-0000763E0000}"/>
    <cellStyle name="Normal 141 2 2 2 2" xfId="15991" xr:uid="{00000000-0005-0000-0000-0000773E0000}"/>
    <cellStyle name="Normal 141 2 2 3" xfId="15992" xr:uid="{00000000-0005-0000-0000-0000783E0000}"/>
    <cellStyle name="Normal 141 2 2 4" xfId="15993" xr:uid="{00000000-0005-0000-0000-0000793E0000}"/>
    <cellStyle name="Normal 141 2 3" xfId="15994" xr:uid="{00000000-0005-0000-0000-00007A3E0000}"/>
    <cellStyle name="Normal 141 2 3 2" xfId="15995" xr:uid="{00000000-0005-0000-0000-00007B3E0000}"/>
    <cellStyle name="Normal 141 2 3 3" xfId="15996" xr:uid="{00000000-0005-0000-0000-00007C3E0000}"/>
    <cellStyle name="Normal 141 2 4" xfId="15997" xr:uid="{00000000-0005-0000-0000-00007D3E0000}"/>
    <cellStyle name="Normal 141 2 5" xfId="15998" xr:uid="{00000000-0005-0000-0000-00007E3E0000}"/>
    <cellStyle name="Normal 141 2 6" xfId="15999" xr:uid="{00000000-0005-0000-0000-00007F3E0000}"/>
    <cellStyle name="Normal 141 3" xfId="16000" xr:uid="{00000000-0005-0000-0000-0000803E0000}"/>
    <cellStyle name="Normal 141 3 2" xfId="16001" xr:uid="{00000000-0005-0000-0000-0000813E0000}"/>
    <cellStyle name="Normal 141 3 2 2" xfId="16002" xr:uid="{00000000-0005-0000-0000-0000823E0000}"/>
    <cellStyle name="Normal 141 3 2 2 2" xfId="16003" xr:uid="{00000000-0005-0000-0000-0000833E0000}"/>
    <cellStyle name="Normal 141 3 2 3" xfId="16004" xr:uid="{00000000-0005-0000-0000-0000843E0000}"/>
    <cellStyle name="Normal 141 3 2 4" xfId="16005" xr:uid="{00000000-0005-0000-0000-0000853E0000}"/>
    <cellStyle name="Normal 141 3 3" xfId="16006" xr:uid="{00000000-0005-0000-0000-0000863E0000}"/>
    <cellStyle name="Normal 141 3 3 2" xfId="16007" xr:uid="{00000000-0005-0000-0000-0000873E0000}"/>
    <cellStyle name="Normal 141 3 4" xfId="16008" xr:uid="{00000000-0005-0000-0000-0000883E0000}"/>
    <cellStyle name="Normal 141 3 5" xfId="16009" xr:uid="{00000000-0005-0000-0000-0000893E0000}"/>
    <cellStyle name="Normal 141 4" xfId="16010" xr:uid="{00000000-0005-0000-0000-00008A3E0000}"/>
    <cellStyle name="Normal 141 4 2" xfId="16011" xr:uid="{00000000-0005-0000-0000-00008B3E0000}"/>
    <cellStyle name="Normal 141 4 2 2" xfId="16012" xr:uid="{00000000-0005-0000-0000-00008C3E0000}"/>
    <cellStyle name="Normal 141 4 3" xfId="16013" xr:uid="{00000000-0005-0000-0000-00008D3E0000}"/>
    <cellStyle name="Normal 141 4 4" xfId="16014" xr:uid="{00000000-0005-0000-0000-00008E3E0000}"/>
    <cellStyle name="Normal 141 5" xfId="16015" xr:uid="{00000000-0005-0000-0000-00008F3E0000}"/>
    <cellStyle name="Normal 141 5 2" xfId="16016" xr:uid="{00000000-0005-0000-0000-0000903E0000}"/>
    <cellStyle name="Normal 141 5 3" xfId="16017" xr:uid="{00000000-0005-0000-0000-0000913E0000}"/>
    <cellStyle name="Normal 141 6" xfId="16018" xr:uid="{00000000-0005-0000-0000-0000923E0000}"/>
    <cellStyle name="Normal 141 6 2" xfId="16019" xr:uid="{00000000-0005-0000-0000-0000933E0000}"/>
    <cellStyle name="Normal 141 7" xfId="16020" xr:uid="{00000000-0005-0000-0000-0000943E0000}"/>
    <cellStyle name="Normal 141 8" xfId="16021" xr:uid="{00000000-0005-0000-0000-0000953E0000}"/>
    <cellStyle name="Normal 142" xfId="16022" xr:uid="{00000000-0005-0000-0000-0000963E0000}"/>
    <cellStyle name="Normal 142 2" xfId="16023" xr:uid="{00000000-0005-0000-0000-0000973E0000}"/>
    <cellStyle name="Normal 142 2 2" xfId="16024" xr:uid="{00000000-0005-0000-0000-0000983E0000}"/>
    <cellStyle name="Normal 142 2 2 2" xfId="16025" xr:uid="{00000000-0005-0000-0000-0000993E0000}"/>
    <cellStyle name="Normal 142 2 2 2 2" xfId="16026" xr:uid="{00000000-0005-0000-0000-00009A3E0000}"/>
    <cellStyle name="Normal 142 2 2 3" xfId="16027" xr:uid="{00000000-0005-0000-0000-00009B3E0000}"/>
    <cellStyle name="Normal 142 2 2 4" xfId="16028" xr:uid="{00000000-0005-0000-0000-00009C3E0000}"/>
    <cellStyle name="Normal 142 2 3" xfId="16029" xr:uid="{00000000-0005-0000-0000-00009D3E0000}"/>
    <cellStyle name="Normal 142 2 3 2" xfId="16030" xr:uid="{00000000-0005-0000-0000-00009E3E0000}"/>
    <cellStyle name="Normal 142 2 3 3" xfId="16031" xr:uid="{00000000-0005-0000-0000-00009F3E0000}"/>
    <cellStyle name="Normal 142 2 4" xfId="16032" xr:uid="{00000000-0005-0000-0000-0000A03E0000}"/>
    <cellStyle name="Normal 142 2 5" xfId="16033" xr:uid="{00000000-0005-0000-0000-0000A13E0000}"/>
    <cellStyle name="Normal 142 2 6" xfId="16034" xr:uid="{00000000-0005-0000-0000-0000A23E0000}"/>
    <cellStyle name="Normal 142 3" xfId="16035" xr:uid="{00000000-0005-0000-0000-0000A33E0000}"/>
    <cellStyle name="Normal 142 3 2" xfId="16036" xr:uid="{00000000-0005-0000-0000-0000A43E0000}"/>
    <cellStyle name="Normal 142 3 2 2" xfId="16037" xr:uid="{00000000-0005-0000-0000-0000A53E0000}"/>
    <cellStyle name="Normal 142 3 2 2 2" xfId="16038" xr:uid="{00000000-0005-0000-0000-0000A63E0000}"/>
    <cellStyle name="Normal 142 3 2 3" xfId="16039" xr:uid="{00000000-0005-0000-0000-0000A73E0000}"/>
    <cellStyle name="Normal 142 3 2 4" xfId="16040" xr:uid="{00000000-0005-0000-0000-0000A83E0000}"/>
    <cellStyle name="Normal 142 3 3" xfId="16041" xr:uid="{00000000-0005-0000-0000-0000A93E0000}"/>
    <cellStyle name="Normal 142 3 3 2" xfId="16042" xr:uid="{00000000-0005-0000-0000-0000AA3E0000}"/>
    <cellStyle name="Normal 142 3 4" xfId="16043" xr:uid="{00000000-0005-0000-0000-0000AB3E0000}"/>
    <cellStyle name="Normal 142 3 5" xfId="16044" xr:uid="{00000000-0005-0000-0000-0000AC3E0000}"/>
    <cellStyle name="Normal 142 4" xfId="16045" xr:uid="{00000000-0005-0000-0000-0000AD3E0000}"/>
    <cellStyle name="Normal 142 4 2" xfId="16046" xr:uid="{00000000-0005-0000-0000-0000AE3E0000}"/>
    <cellStyle name="Normal 142 4 2 2" xfId="16047" xr:uid="{00000000-0005-0000-0000-0000AF3E0000}"/>
    <cellStyle name="Normal 142 4 3" xfId="16048" xr:uid="{00000000-0005-0000-0000-0000B03E0000}"/>
    <cellStyle name="Normal 142 4 4" xfId="16049" xr:uid="{00000000-0005-0000-0000-0000B13E0000}"/>
    <cellStyle name="Normal 142 5" xfId="16050" xr:uid="{00000000-0005-0000-0000-0000B23E0000}"/>
    <cellStyle name="Normal 142 5 2" xfId="16051" xr:uid="{00000000-0005-0000-0000-0000B33E0000}"/>
    <cellStyle name="Normal 142 5 3" xfId="16052" xr:uid="{00000000-0005-0000-0000-0000B43E0000}"/>
    <cellStyle name="Normal 142 6" xfId="16053" xr:uid="{00000000-0005-0000-0000-0000B53E0000}"/>
    <cellStyle name="Normal 142 6 2" xfId="16054" xr:uid="{00000000-0005-0000-0000-0000B63E0000}"/>
    <cellStyle name="Normal 142 7" xfId="16055" xr:uid="{00000000-0005-0000-0000-0000B73E0000}"/>
    <cellStyle name="Normal 142 8" xfId="16056" xr:uid="{00000000-0005-0000-0000-0000B83E0000}"/>
    <cellStyle name="Normal 143" xfId="16057" xr:uid="{00000000-0005-0000-0000-0000B93E0000}"/>
    <cellStyle name="Normal 143 2" xfId="16058" xr:uid="{00000000-0005-0000-0000-0000BA3E0000}"/>
    <cellStyle name="Normal 143 2 2" xfId="16059" xr:uid="{00000000-0005-0000-0000-0000BB3E0000}"/>
    <cellStyle name="Normal 143 2 2 2" xfId="16060" xr:uid="{00000000-0005-0000-0000-0000BC3E0000}"/>
    <cellStyle name="Normal 143 2 2 2 2" xfId="16061" xr:uid="{00000000-0005-0000-0000-0000BD3E0000}"/>
    <cellStyle name="Normal 143 2 2 3" xfId="16062" xr:uid="{00000000-0005-0000-0000-0000BE3E0000}"/>
    <cellStyle name="Normal 143 2 2 4" xfId="16063" xr:uid="{00000000-0005-0000-0000-0000BF3E0000}"/>
    <cellStyle name="Normal 143 2 3" xfId="16064" xr:uid="{00000000-0005-0000-0000-0000C03E0000}"/>
    <cellStyle name="Normal 143 2 3 2" xfId="16065" xr:uid="{00000000-0005-0000-0000-0000C13E0000}"/>
    <cellStyle name="Normal 143 2 3 3" xfId="16066" xr:uid="{00000000-0005-0000-0000-0000C23E0000}"/>
    <cellStyle name="Normal 143 2 4" xfId="16067" xr:uid="{00000000-0005-0000-0000-0000C33E0000}"/>
    <cellStyle name="Normal 143 2 5" xfId="16068" xr:uid="{00000000-0005-0000-0000-0000C43E0000}"/>
    <cellStyle name="Normal 143 2 6" xfId="16069" xr:uid="{00000000-0005-0000-0000-0000C53E0000}"/>
    <cellStyle name="Normal 143 3" xfId="16070" xr:uid="{00000000-0005-0000-0000-0000C63E0000}"/>
    <cellStyle name="Normal 143 3 2" xfId="16071" xr:uid="{00000000-0005-0000-0000-0000C73E0000}"/>
    <cellStyle name="Normal 143 3 2 2" xfId="16072" xr:uid="{00000000-0005-0000-0000-0000C83E0000}"/>
    <cellStyle name="Normal 143 3 2 2 2" xfId="16073" xr:uid="{00000000-0005-0000-0000-0000C93E0000}"/>
    <cellStyle name="Normal 143 3 2 3" xfId="16074" xr:uid="{00000000-0005-0000-0000-0000CA3E0000}"/>
    <cellStyle name="Normal 143 3 2 4" xfId="16075" xr:uid="{00000000-0005-0000-0000-0000CB3E0000}"/>
    <cellStyle name="Normal 143 3 3" xfId="16076" xr:uid="{00000000-0005-0000-0000-0000CC3E0000}"/>
    <cellStyle name="Normal 143 3 3 2" xfId="16077" xr:uid="{00000000-0005-0000-0000-0000CD3E0000}"/>
    <cellStyle name="Normal 143 3 4" xfId="16078" xr:uid="{00000000-0005-0000-0000-0000CE3E0000}"/>
    <cellStyle name="Normal 143 3 5" xfId="16079" xr:uid="{00000000-0005-0000-0000-0000CF3E0000}"/>
    <cellStyle name="Normal 143 4" xfId="16080" xr:uid="{00000000-0005-0000-0000-0000D03E0000}"/>
    <cellStyle name="Normal 143 4 2" xfId="16081" xr:uid="{00000000-0005-0000-0000-0000D13E0000}"/>
    <cellStyle name="Normal 143 4 2 2" xfId="16082" xr:uid="{00000000-0005-0000-0000-0000D23E0000}"/>
    <cellStyle name="Normal 143 4 3" xfId="16083" xr:uid="{00000000-0005-0000-0000-0000D33E0000}"/>
    <cellStyle name="Normal 143 4 4" xfId="16084" xr:uid="{00000000-0005-0000-0000-0000D43E0000}"/>
    <cellStyle name="Normal 143 5" xfId="16085" xr:uid="{00000000-0005-0000-0000-0000D53E0000}"/>
    <cellStyle name="Normal 143 5 2" xfId="16086" xr:uid="{00000000-0005-0000-0000-0000D63E0000}"/>
    <cellStyle name="Normal 143 5 3" xfId="16087" xr:uid="{00000000-0005-0000-0000-0000D73E0000}"/>
    <cellStyle name="Normal 143 6" xfId="16088" xr:uid="{00000000-0005-0000-0000-0000D83E0000}"/>
    <cellStyle name="Normal 143 6 2" xfId="16089" xr:uid="{00000000-0005-0000-0000-0000D93E0000}"/>
    <cellStyle name="Normal 143 7" xfId="16090" xr:uid="{00000000-0005-0000-0000-0000DA3E0000}"/>
    <cellStyle name="Normal 143 8" xfId="16091" xr:uid="{00000000-0005-0000-0000-0000DB3E0000}"/>
    <cellStyle name="Normal 144" xfId="16092" xr:uid="{00000000-0005-0000-0000-0000DC3E0000}"/>
    <cellStyle name="Normal 144 2" xfId="16093" xr:uid="{00000000-0005-0000-0000-0000DD3E0000}"/>
    <cellStyle name="Normal 144 2 2" xfId="16094" xr:uid="{00000000-0005-0000-0000-0000DE3E0000}"/>
    <cellStyle name="Normal 144 2 2 2" xfId="16095" xr:uid="{00000000-0005-0000-0000-0000DF3E0000}"/>
    <cellStyle name="Normal 144 2 2 2 2" xfId="16096" xr:uid="{00000000-0005-0000-0000-0000E03E0000}"/>
    <cellStyle name="Normal 144 2 2 3" xfId="16097" xr:uid="{00000000-0005-0000-0000-0000E13E0000}"/>
    <cellStyle name="Normal 144 2 2 4" xfId="16098" xr:uid="{00000000-0005-0000-0000-0000E23E0000}"/>
    <cellStyle name="Normal 144 2 3" xfId="16099" xr:uid="{00000000-0005-0000-0000-0000E33E0000}"/>
    <cellStyle name="Normal 144 2 3 2" xfId="16100" xr:uid="{00000000-0005-0000-0000-0000E43E0000}"/>
    <cellStyle name="Normal 144 2 3 3" xfId="16101" xr:uid="{00000000-0005-0000-0000-0000E53E0000}"/>
    <cellStyle name="Normal 144 2 4" xfId="16102" xr:uid="{00000000-0005-0000-0000-0000E63E0000}"/>
    <cellStyle name="Normal 144 2 5" xfId="16103" xr:uid="{00000000-0005-0000-0000-0000E73E0000}"/>
    <cellStyle name="Normal 144 2 6" xfId="16104" xr:uid="{00000000-0005-0000-0000-0000E83E0000}"/>
    <cellStyle name="Normal 144 3" xfId="16105" xr:uid="{00000000-0005-0000-0000-0000E93E0000}"/>
    <cellStyle name="Normal 144 3 2" xfId="16106" xr:uid="{00000000-0005-0000-0000-0000EA3E0000}"/>
    <cellStyle name="Normal 144 3 2 2" xfId="16107" xr:uid="{00000000-0005-0000-0000-0000EB3E0000}"/>
    <cellStyle name="Normal 144 3 2 2 2" xfId="16108" xr:uid="{00000000-0005-0000-0000-0000EC3E0000}"/>
    <cellStyle name="Normal 144 3 2 3" xfId="16109" xr:uid="{00000000-0005-0000-0000-0000ED3E0000}"/>
    <cellStyle name="Normal 144 3 2 4" xfId="16110" xr:uid="{00000000-0005-0000-0000-0000EE3E0000}"/>
    <cellStyle name="Normal 144 3 3" xfId="16111" xr:uid="{00000000-0005-0000-0000-0000EF3E0000}"/>
    <cellStyle name="Normal 144 3 3 2" xfId="16112" xr:uid="{00000000-0005-0000-0000-0000F03E0000}"/>
    <cellStyle name="Normal 144 3 4" xfId="16113" xr:uid="{00000000-0005-0000-0000-0000F13E0000}"/>
    <cellStyle name="Normal 144 3 5" xfId="16114" xr:uid="{00000000-0005-0000-0000-0000F23E0000}"/>
    <cellStyle name="Normal 144 4" xfId="16115" xr:uid="{00000000-0005-0000-0000-0000F33E0000}"/>
    <cellStyle name="Normal 144 4 2" xfId="16116" xr:uid="{00000000-0005-0000-0000-0000F43E0000}"/>
    <cellStyle name="Normal 144 4 2 2" xfId="16117" xr:uid="{00000000-0005-0000-0000-0000F53E0000}"/>
    <cellStyle name="Normal 144 4 3" xfId="16118" xr:uid="{00000000-0005-0000-0000-0000F63E0000}"/>
    <cellStyle name="Normal 144 4 4" xfId="16119" xr:uid="{00000000-0005-0000-0000-0000F73E0000}"/>
    <cellStyle name="Normal 144 5" xfId="16120" xr:uid="{00000000-0005-0000-0000-0000F83E0000}"/>
    <cellStyle name="Normal 144 5 2" xfId="16121" xr:uid="{00000000-0005-0000-0000-0000F93E0000}"/>
    <cellStyle name="Normal 144 5 3" xfId="16122" xr:uid="{00000000-0005-0000-0000-0000FA3E0000}"/>
    <cellStyle name="Normal 144 6" xfId="16123" xr:uid="{00000000-0005-0000-0000-0000FB3E0000}"/>
    <cellStyle name="Normal 144 6 2" xfId="16124" xr:uid="{00000000-0005-0000-0000-0000FC3E0000}"/>
    <cellStyle name="Normal 144 7" xfId="16125" xr:uid="{00000000-0005-0000-0000-0000FD3E0000}"/>
    <cellStyle name="Normal 144 8" xfId="16126" xr:uid="{00000000-0005-0000-0000-0000FE3E0000}"/>
    <cellStyle name="Normal 145" xfId="16127" xr:uid="{00000000-0005-0000-0000-0000FF3E0000}"/>
    <cellStyle name="Normal 145 2" xfId="16128" xr:uid="{00000000-0005-0000-0000-0000003F0000}"/>
    <cellStyle name="Normal 145 2 2" xfId="16129" xr:uid="{00000000-0005-0000-0000-0000013F0000}"/>
    <cellStyle name="Normal 145 2 2 2" xfId="16130" xr:uid="{00000000-0005-0000-0000-0000023F0000}"/>
    <cellStyle name="Normal 145 2 2 2 2" xfId="16131" xr:uid="{00000000-0005-0000-0000-0000033F0000}"/>
    <cellStyle name="Normal 145 2 2 2 2 2" xfId="16132" xr:uid="{00000000-0005-0000-0000-0000043F0000}"/>
    <cellStyle name="Normal 145 2 2 2 3" xfId="16133" xr:uid="{00000000-0005-0000-0000-0000053F0000}"/>
    <cellStyle name="Normal 145 2 2 2 4" xfId="16134" xr:uid="{00000000-0005-0000-0000-0000063F0000}"/>
    <cellStyle name="Normal 145 2 2 3" xfId="16135" xr:uid="{00000000-0005-0000-0000-0000073F0000}"/>
    <cellStyle name="Normal 145 2 2 3 2" xfId="16136" xr:uid="{00000000-0005-0000-0000-0000083F0000}"/>
    <cellStyle name="Normal 145 2 2 3 3" xfId="16137" xr:uid="{00000000-0005-0000-0000-0000093F0000}"/>
    <cellStyle name="Normal 145 2 2 4" xfId="16138" xr:uid="{00000000-0005-0000-0000-00000A3F0000}"/>
    <cellStyle name="Normal 145 2 2 5" xfId="16139" xr:uid="{00000000-0005-0000-0000-00000B3F0000}"/>
    <cellStyle name="Normal 145 2 2 6" xfId="16140" xr:uid="{00000000-0005-0000-0000-00000C3F0000}"/>
    <cellStyle name="Normal 145 2 3" xfId="16141" xr:uid="{00000000-0005-0000-0000-00000D3F0000}"/>
    <cellStyle name="Normal 145 2 3 2" xfId="16142" xr:uid="{00000000-0005-0000-0000-00000E3F0000}"/>
    <cellStyle name="Normal 145 2 3 2 2" xfId="16143" xr:uid="{00000000-0005-0000-0000-00000F3F0000}"/>
    <cellStyle name="Normal 145 2 3 2 2 2" xfId="16144" xr:uid="{00000000-0005-0000-0000-0000103F0000}"/>
    <cellStyle name="Normal 145 2 3 2 3" xfId="16145" xr:uid="{00000000-0005-0000-0000-0000113F0000}"/>
    <cellStyle name="Normal 145 2 3 2 4" xfId="16146" xr:uid="{00000000-0005-0000-0000-0000123F0000}"/>
    <cellStyle name="Normal 145 2 3 3" xfId="16147" xr:uid="{00000000-0005-0000-0000-0000133F0000}"/>
    <cellStyle name="Normal 145 2 3 3 2" xfId="16148" xr:uid="{00000000-0005-0000-0000-0000143F0000}"/>
    <cellStyle name="Normal 145 2 3 4" xfId="16149" xr:uid="{00000000-0005-0000-0000-0000153F0000}"/>
    <cellStyle name="Normal 145 2 3 5" xfId="16150" xr:uid="{00000000-0005-0000-0000-0000163F0000}"/>
    <cellStyle name="Normal 145 2 4" xfId="16151" xr:uid="{00000000-0005-0000-0000-0000173F0000}"/>
    <cellStyle name="Normal 145 2 4 2" xfId="16152" xr:uid="{00000000-0005-0000-0000-0000183F0000}"/>
    <cellStyle name="Normal 145 2 4 2 2" xfId="16153" xr:uid="{00000000-0005-0000-0000-0000193F0000}"/>
    <cellStyle name="Normal 145 2 4 3" xfId="16154" xr:uid="{00000000-0005-0000-0000-00001A3F0000}"/>
    <cellStyle name="Normal 145 2 4 4" xfId="16155" xr:uid="{00000000-0005-0000-0000-00001B3F0000}"/>
    <cellStyle name="Normal 145 2 5" xfId="16156" xr:uid="{00000000-0005-0000-0000-00001C3F0000}"/>
    <cellStyle name="Normal 145 2 5 2" xfId="16157" xr:uid="{00000000-0005-0000-0000-00001D3F0000}"/>
    <cellStyle name="Normal 145 2 5 3" xfId="16158" xr:uid="{00000000-0005-0000-0000-00001E3F0000}"/>
    <cellStyle name="Normal 145 2 6" xfId="16159" xr:uid="{00000000-0005-0000-0000-00001F3F0000}"/>
    <cellStyle name="Normal 145 2 6 2" xfId="16160" xr:uid="{00000000-0005-0000-0000-0000203F0000}"/>
    <cellStyle name="Normal 145 2 7" xfId="16161" xr:uid="{00000000-0005-0000-0000-0000213F0000}"/>
    <cellStyle name="Normal 145 2 8" xfId="16162" xr:uid="{00000000-0005-0000-0000-0000223F0000}"/>
    <cellStyle name="Normal 145 3" xfId="16163" xr:uid="{00000000-0005-0000-0000-0000233F0000}"/>
    <cellStyle name="Normal 145 3 2" xfId="16164" xr:uid="{00000000-0005-0000-0000-0000243F0000}"/>
    <cellStyle name="Normal 145 3 2 2" xfId="16165" xr:uid="{00000000-0005-0000-0000-0000253F0000}"/>
    <cellStyle name="Normal 145 3 2 2 2" xfId="16166" xr:uid="{00000000-0005-0000-0000-0000263F0000}"/>
    <cellStyle name="Normal 145 3 2 3" xfId="16167" xr:uid="{00000000-0005-0000-0000-0000273F0000}"/>
    <cellStyle name="Normal 145 3 2 4" xfId="16168" xr:uid="{00000000-0005-0000-0000-0000283F0000}"/>
    <cellStyle name="Normal 145 3 3" xfId="16169" xr:uid="{00000000-0005-0000-0000-0000293F0000}"/>
    <cellStyle name="Normal 145 3 3 2" xfId="16170" xr:uid="{00000000-0005-0000-0000-00002A3F0000}"/>
    <cellStyle name="Normal 145 3 3 3" xfId="16171" xr:uid="{00000000-0005-0000-0000-00002B3F0000}"/>
    <cellStyle name="Normal 145 3 4" xfId="16172" xr:uid="{00000000-0005-0000-0000-00002C3F0000}"/>
    <cellStyle name="Normal 145 3 5" xfId="16173" xr:uid="{00000000-0005-0000-0000-00002D3F0000}"/>
    <cellStyle name="Normal 145 3 6" xfId="16174" xr:uid="{00000000-0005-0000-0000-00002E3F0000}"/>
    <cellStyle name="Normal 145 4" xfId="16175" xr:uid="{00000000-0005-0000-0000-00002F3F0000}"/>
    <cellStyle name="Normal 145 4 2" xfId="16176" xr:uid="{00000000-0005-0000-0000-0000303F0000}"/>
    <cellStyle name="Normal 145 4 2 2" xfId="16177" xr:uid="{00000000-0005-0000-0000-0000313F0000}"/>
    <cellStyle name="Normal 145 4 2 2 2" xfId="16178" xr:uid="{00000000-0005-0000-0000-0000323F0000}"/>
    <cellStyle name="Normal 145 4 2 3" xfId="16179" xr:uid="{00000000-0005-0000-0000-0000333F0000}"/>
    <cellStyle name="Normal 145 4 2 4" xfId="16180" xr:uid="{00000000-0005-0000-0000-0000343F0000}"/>
    <cellStyle name="Normal 145 4 3" xfId="16181" xr:uid="{00000000-0005-0000-0000-0000353F0000}"/>
    <cellStyle name="Normal 145 4 3 2" xfId="16182" xr:uid="{00000000-0005-0000-0000-0000363F0000}"/>
    <cellStyle name="Normal 145 4 4" xfId="16183" xr:uid="{00000000-0005-0000-0000-0000373F0000}"/>
    <cellStyle name="Normal 145 4 5" xfId="16184" xr:uid="{00000000-0005-0000-0000-0000383F0000}"/>
    <cellStyle name="Normal 145 5" xfId="16185" xr:uid="{00000000-0005-0000-0000-0000393F0000}"/>
    <cellStyle name="Normal 145 5 2" xfId="16186" xr:uid="{00000000-0005-0000-0000-00003A3F0000}"/>
    <cellStyle name="Normal 145 5 2 2" xfId="16187" xr:uid="{00000000-0005-0000-0000-00003B3F0000}"/>
    <cellStyle name="Normal 145 5 3" xfId="16188" xr:uid="{00000000-0005-0000-0000-00003C3F0000}"/>
    <cellStyle name="Normal 145 5 4" xfId="16189" xr:uid="{00000000-0005-0000-0000-00003D3F0000}"/>
    <cellStyle name="Normal 145 6" xfId="16190" xr:uid="{00000000-0005-0000-0000-00003E3F0000}"/>
    <cellStyle name="Normal 145 6 2" xfId="16191" xr:uid="{00000000-0005-0000-0000-00003F3F0000}"/>
    <cellStyle name="Normal 145 6 3" xfId="16192" xr:uid="{00000000-0005-0000-0000-0000403F0000}"/>
    <cellStyle name="Normal 145 7" xfId="16193" xr:uid="{00000000-0005-0000-0000-0000413F0000}"/>
    <cellStyle name="Normal 145 7 2" xfId="16194" xr:uid="{00000000-0005-0000-0000-0000423F0000}"/>
    <cellStyle name="Normal 145 8" xfId="16195" xr:uid="{00000000-0005-0000-0000-0000433F0000}"/>
    <cellStyle name="Normal 145 9" xfId="16196" xr:uid="{00000000-0005-0000-0000-0000443F0000}"/>
    <cellStyle name="Normal 146" xfId="16197" xr:uid="{00000000-0005-0000-0000-0000453F0000}"/>
    <cellStyle name="Normal 146 10" xfId="16198" xr:uid="{00000000-0005-0000-0000-0000463F0000}"/>
    <cellStyle name="Normal 146 2" xfId="16199" xr:uid="{00000000-0005-0000-0000-0000473F0000}"/>
    <cellStyle name="Normal 146 2 2" xfId="16200" xr:uid="{00000000-0005-0000-0000-0000483F0000}"/>
    <cellStyle name="Normal 146 2 2 2" xfId="16201" xr:uid="{00000000-0005-0000-0000-0000493F0000}"/>
    <cellStyle name="Normal 146 2 2 2 2" xfId="16202" xr:uid="{00000000-0005-0000-0000-00004A3F0000}"/>
    <cellStyle name="Normal 146 2 2 2 2 2" xfId="16203" xr:uid="{00000000-0005-0000-0000-00004B3F0000}"/>
    <cellStyle name="Normal 146 2 2 2 3" xfId="16204" xr:uid="{00000000-0005-0000-0000-00004C3F0000}"/>
    <cellStyle name="Normal 146 2 2 2 4" xfId="16205" xr:uid="{00000000-0005-0000-0000-00004D3F0000}"/>
    <cellStyle name="Normal 146 2 2 3" xfId="16206" xr:uid="{00000000-0005-0000-0000-00004E3F0000}"/>
    <cellStyle name="Normal 146 2 2 3 2" xfId="16207" xr:uid="{00000000-0005-0000-0000-00004F3F0000}"/>
    <cellStyle name="Normal 146 2 2 4" xfId="16208" xr:uid="{00000000-0005-0000-0000-0000503F0000}"/>
    <cellStyle name="Normal 146 2 2 5" xfId="16209" xr:uid="{00000000-0005-0000-0000-0000513F0000}"/>
    <cellStyle name="Normal 146 2 3" xfId="16210" xr:uid="{00000000-0005-0000-0000-0000523F0000}"/>
    <cellStyle name="Normal 146 2 3 2" xfId="16211" xr:uid="{00000000-0005-0000-0000-0000533F0000}"/>
    <cellStyle name="Normal 146 2 3 2 2" xfId="16212" xr:uid="{00000000-0005-0000-0000-0000543F0000}"/>
    <cellStyle name="Normal 146 2 3 3" xfId="16213" xr:uid="{00000000-0005-0000-0000-0000553F0000}"/>
    <cellStyle name="Normal 146 2 3 4" xfId="16214" xr:uid="{00000000-0005-0000-0000-0000563F0000}"/>
    <cellStyle name="Normal 146 2 4" xfId="16215" xr:uid="{00000000-0005-0000-0000-0000573F0000}"/>
    <cellStyle name="Normal 146 2 4 2" xfId="16216" xr:uid="{00000000-0005-0000-0000-0000583F0000}"/>
    <cellStyle name="Normal 146 2 5" xfId="16217" xr:uid="{00000000-0005-0000-0000-0000593F0000}"/>
    <cellStyle name="Normal 146 2 6" xfId="16218" xr:uid="{00000000-0005-0000-0000-00005A3F0000}"/>
    <cellStyle name="Normal 146 3" xfId="16219" xr:uid="{00000000-0005-0000-0000-00005B3F0000}"/>
    <cellStyle name="Normal 146 3 2" xfId="16220" xr:uid="{00000000-0005-0000-0000-00005C3F0000}"/>
    <cellStyle name="Normal 146 3 2 2" xfId="16221" xr:uid="{00000000-0005-0000-0000-00005D3F0000}"/>
    <cellStyle name="Normal 146 3 2 2 2" xfId="16222" xr:uid="{00000000-0005-0000-0000-00005E3F0000}"/>
    <cellStyle name="Normal 146 3 2 3" xfId="16223" xr:uid="{00000000-0005-0000-0000-00005F3F0000}"/>
    <cellStyle name="Normal 146 3 2 4" xfId="16224" xr:uid="{00000000-0005-0000-0000-0000603F0000}"/>
    <cellStyle name="Normal 146 3 3" xfId="16225" xr:uid="{00000000-0005-0000-0000-0000613F0000}"/>
    <cellStyle name="Normal 146 3 3 2" xfId="16226" xr:uid="{00000000-0005-0000-0000-0000623F0000}"/>
    <cellStyle name="Normal 146 3 4" xfId="16227" xr:uid="{00000000-0005-0000-0000-0000633F0000}"/>
    <cellStyle name="Normal 146 3 5" xfId="16228" xr:uid="{00000000-0005-0000-0000-0000643F0000}"/>
    <cellStyle name="Normal 146 4" xfId="16229" xr:uid="{00000000-0005-0000-0000-0000653F0000}"/>
    <cellStyle name="Normal 146 4 2" xfId="16230" xr:uid="{00000000-0005-0000-0000-0000663F0000}"/>
    <cellStyle name="Normal 146 4 2 2" xfId="16231" xr:uid="{00000000-0005-0000-0000-0000673F0000}"/>
    <cellStyle name="Normal 146 4 2 2 2" xfId="16232" xr:uid="{00000000-0005-0000-0000-0000683F0000}"/>
    <cellStyle name="Normal 146 4 2 3" xfId="16233" xr:uid="{00000000-0005-0000-0000-0000693F0000}"/>
    <cellStyle name="Normal 146 4 2 4" xfId="16234" xr:uid="{00000000-0005-0000-0000-00006A3F0000}"/>
    <cellStyle name="Normal 146 4 3" xfId="16235" xr:uid="{00000000-0005-0000-0000-00006B3F0000}"/>
    <cellStyle name="Normal 146 4 3 2" xfId="16236" xr:uid="{00000000-0005-0000-0000-00006C3F0000}"/>
    <cellStyle name="Normal 146 4 4" xfId="16237" xr:uid="{00000000-0005-0000-0000-00006D3F0000}"/>
    <cellStyle name="Normal 146 4 5" xfId="16238" xr:uid="{00000000-0005-0000-0000-00006E3F0000}"/>
    <cellStyle name="Normal 146 5" xfId="16239" xr:uid="{00000000-0005-0000-0000-00006F3F0000}"/>
    <cellStyle name="Normal 146 5 2" xfId="16240" xr:uid="{00000000-0005-0000-0000-0000703F0000}"/>
    <cellStyle name="Normal 146 5 2 2" xfId="16241" xr:uid="{00000000-0005-0000-0000-0000713F0000}"/>
    <cellStyle name="Normal 146 5 3" xfId="16242" xr:uid="{00000000-0005-0000-0000-0000723F0000}"/>
    <cellStyle name="Normal 146 5 4" xfId="16243" xr:uid="{00000000-0005-0000-0000-0000733F0000}"/>
    <cellStyle name="Normal 146 6" xfId="16244" xr:uid="{00000000-0005-0000-0000-0000743F0000}"/>
    <cellStyle name="Normal 146 6 2" xfId="16245" xr:uid="{00000000-0005-0000-0000-0000753F0000}"/>
    <cellStyle name="Normal 146 6 3" xfId="16246" xr:uid="{00000000-0005-0000-0000-0000763F0000}"/>
    <cellStyle name="Normal 146 7" xfId="16247" xr:uid="{00000000-0005-0000-0000-0000773F0000}"/>
    <cellStyle name="Normal 146 7 2" xfId="16248" xr:uid="{00000000-0005-0000-0000-0000783F0000}"/>
    <cellStyle name="Normal 146 8" xfId="16249" xr:uid="{00000000-0005-0000-0000-0000793F0000}"/>
    <cellStyle name="Normal 146 8 2" xfId="16250" xr:uid="{00000000-0005-0000-0000-00007A3F0000}"/>
    <cellStyle name="Normal 146 9" xfId="16251" xr:uid="{00000000-0005-0000-0000-00007B3F0000}"/>
    <cellStyle name="Normal 147" xfId="16252" xr:uid="{00000000-0005-0000-0000-00007C3F0000}"/>
    <cellStyle name="Normal 147 2" xfId="16253" xr:uid="{00000000-0005-0000-0000-00007D3F0000}"/>
    <cellStyle name="Normal 147 2 2" xfId="16254" xr:uid="{00000000-0005-0000-0000-00007E3F0000}"/>
    <cellStyle name="Normal 147 2 2 2" xfId="16255" xr:uid="{00000000-0005-0000-0000-00007F3F0000}"/>
    <cellStyle name="Normal 147 2 2 2 2" xfId="16256" xr:uid="{00000000-0005-0000-0000-0000803F0000}"/>
    <cellStyle name="Normal 147 2 2 3" xfId="16257" xr:uid="{00000000-0005-0000-0000-0000813F0000}"/>
    <cellStyle name="Normal 147 2 2 4" xfId="16258" xr:uid="{00000000-0005-0000-0000-0000823F0000}"/>
    <cellStyle name="Normal 147 2 3" xfId="16259" xr:uid="{00000000-0005-0000-0000-0000833F0000}"/>
    <cellStyle name="Normal 147 2 3 2" xfId="16260" xr:uid="{00000000-0005-0000-0000-0000843F0000}"/>
    <cellStyle name="Normal 147 2 4" xfId="16261" xr:uid="{00000000-0005-0000-0000-0000853F0000}"/>
    <cellStyle name="Normal 147 2 5" xfId="16262" xr:uid="{00000000-0005-0000-0000-0000863F0000}"/>
    <cellStyle name="Normal 147 3" xfId="16263" xr:uid="{00000000-0005-0000-0000-0000873F0000}"/>
    <cellStyle name="Normal 147 3 2" xfId="16264" xr:uid="{00000000-0005-0000-0000-0000883F0000}"/>
    <cellStyle name="Normal 147 3 2 2" xfId="16265" xr:uid="{00000000-0005-0000-0000-0000893F0000}"/>
    <cellStyle name="Normal 147 3 2 2 2" xfId="16266" xr:uid="{00000000-0005-0000-0000-00008A3F0000}"/>
    <cellStyle name="Normal 147 3 2 3" xfId="16267" xr:uid="{00000000-0005-0000-0000-00008B3F0000}"/>
    <cellStyle name="Normal 147 3 2 4" xfId="16268" xr:uid="{00000000-0005-0000-0000-00008C3F0000}"/>
    <cellStyle name="Normal 147 3 3" xfId="16269" xr:uid="{00000000-0005-0000-0000-00008D3F0000}"/>
    <cellStyle name="Normal 147 3 3 2" xfId="16270" xr:uid="{00000000-0005-0000-0000-00008E3F0000}"/>
    <cellStyle name="Normal 147 3 4" xfId="16271" xr:uid="{00000000-0005-0000-0000-00008F3F0000}"/>
    <cellStyle name="Normal 147 3 5" xfId="16272" xr:uid="{00000000-0005-0000-0000-0000903F0000}"/>
    <cellStyle name="Normal 147 4" xfId="16273" xr:uid="{00000000-0005-0000-0000-0000913F0000}"/>
    <cellStyle name="Normal 147 4 2" xfId="16274" xr:uid="{00000000-0005-0000-0000-0000923F0000}"/>
    <cellStyle name="Normal 147 4 3" xfId="16275" xr:uid="{00000000-0005-0000-0000-0000933F0000}"/>
    <cellStyle name="Normal 147 4 3 2" xfId="16276" xr:uid="{00000000-0005-0000-0000-0000943F0000}"/>
    <cellStyle name="Normal 147 5" xfId="16277" xr:uid="{00000000-0005-0000-0000-0000953F0000}"/>
    <cellStyle name="Normal 147 6" xfId="16278" xr:uid="{00000000-0005-0000-0000-0000963F0000}"/>
    <cellStyle name="Normal 147 7" xfId="16279" xr:uid="{00000000-0005-0000-0000-0000973F0000}"/>
    <cellStyle name="Normal 148" xfId="16280" xr:uid="{00000000-0005-0000-0000-0000983F0000}"/>
    <cellStyle name="Normal 148 2" xfId="16281" xr:uid="{00000000-0005-0000-0000-0000993F0000}"/>
    <cellStyle name="Normal 148 2 2" xfId="16282" xr:uid="{00000000-0005-0000-0000-00009A3F0000}"/>
    <cellStyle name="Normal 148 2 2 2" xfId="16283" xr:uid="{00000000-0005-0000-0000-00009B3F0000}"/>
    <cellStyle name="Normal 148 2 2 2 2" xfId="16284" xr:uid="{00000000-0005-0000-0000-00009C3F0000}"/>
    <cellStyle name="Normal 148 2 2 3" xfId="16285" xr:uid="{00000000-0005-0000-0000-00009D3F0000}"/>
    <cellStyle name="Normal 148 2 2 4" xfId="16286" xr:uid="{00000000-0005-0000-0000-00009E3F0000}"/>
    <cellStyle name="Normal 148 2 3" xfId="16287" xr:uid="{00000000-0005-0000-0000-00009F3F0000}"/>
    <cellStyle name="Normal 148 2 3 2" xfId="16288" xr:uid="{00000000-0005-0000-0000-0000A03F0000}"/>
    <cellStyle name="Normal 148 2 4" xfId="16289" xr:uid="{00000000-0005-0000-0000-0000A13F0000}"/>
    <cellStyle name="Normal 148 2 5" xfId="16290" xr:uid="{00000000-0005-0000-0000-0000A23F0000}"/>
    <cellStyle name="Normal 148 3" xfId="16291" xr:uid="{00000000-0005-0000-0000-0000A33F0000}"/>
    <cellStyle name="Normal 148 3 2" xfId="16292" xr:uid="{00000000-0005-0000-0000-0000A43F0000}"/>
    <cellStyle name="Normal 148 3 2 2" xfId="16293" xr:uid="{00000000-0005-0000-0000-0000A53F0000}"/>
    <cellStyle name="Normal 148 3 2 2 2" xfId="16294" xr:uid="{00000000-0005-0000-0000-0000A63F0000}"/>
    <cellStyle name="Normal 148 3 2 3" xfId="16295" xr:uid="{00000000-0005-0000-0000-0000A73F0000}"/>
    <cellStyle name="Normal 148 3 2 4" xfId="16296" xr:uid="{00000000-0005-0000-0000-0000A83F0000}"/>
    <cellStyle name="Normal 148 3 3" xfId="16297" xr:uid="{00000000-0005-0000-0000-0000A93F0000}"/>
    <cellStyle name="Normal 148 3 3 2" xfId="16298" xr:uid="{00000000-0005-0000-0000-0000AA3F0000}"/>
    <cellStyle name="Normal 148 3 4" xfId="16299" xr:uid="{00000000-0005-0000-0000-0000AB3F0000}"/>
    <cellStyle name="Normal 148 3 5" xfId="16300" xr:uid="{00000000-0005-0000-0000-0000AC3F0000}"/>
    <cellStyle name="Normal 148 4" xfId="16301" xr:uid="{00000000-0005-0000-0000-0000AD3F0000}"/>
    <cellStyle name="Normal 148 4 2" xfId="16302" xr:uid="{00000000-0005-0000-0000-0000AE3F0000}"/>
    <cellStyle name="Normal 148 4 2 2" xfId="16303" xr:uid="{00000000-0005-0000-0000-0000AF3F0000}"/>
    <cellStyle name="Normal 148 4 3" xfId="16304" xr:uid="{00000000-0005-0000-0000-0000B03F0000}"/>
    <cellStyle name="Normal 148 4 4" xfId="16305" xr:uid="{00000000-0005-0000-0000-0000B13F0000}"/>
    <cellStyle name="Normal 148 5" xfId="16306" xr:uid="{00000000-0005-0000-0000-0000B23F0000}"/>
    <cellStyle name="Normal 148 5 2" xfId="16307" xr:uid="{00000000-0005-0000-0000-0000B33F0000}"/>
    <cellStyle name="Normal 148 5 3" xfId="16308" xr:uid="{00000000-0005-0000-0000-0000B43F0000}"/>
    <cellStyle name="Normal 148 6" xfId="16309" xr:uid="{00000000-0005-0000-0000-0000B53F0000}"/>
    <cellStyle name="Normal 148 7" xfId="16310" xr:uid="{00000000-0005-0000-0000-0000B63F0000}"/>
    <cellStyle name="Normal 148 8" xfId="16311" xr:uid="{00000000-0005-0000-0000-0000B73F0000}"/>
    <cellStyle name="Normal 149" xfId="16312" xr:uid="{00000000-0005-0000-0000-0000B83F0000}"/>
    <cellStyle name="Normal 149 2" xfId="16313" xr:uid="{00000000-0005-0000-0000-0000B93F0000}"/>
    <cellStyle name="Normal 149 2 2" xfId="16314" xr:uid="{00000000-0005-0000-0000-0000BA3F0000}"/>
    <cellStyle name="Normal 149 2 2 2" xfId="16315" xr:uid="{00000000-0005-0000-0000-0000BB3F0000}"/>
    <cellStyle name="Normal 149 2 2 2 2" xfId="16316" xr:uid="{00000000-0005-0000-0000-0000BC3F0000}"/>
    <cellStyle name="Normal 149 2 2 3" xfId="16317" xr:uid="{00000000-0005-0000-0000-0000BD3F0000}"/>
    <cellStyle name="Normal 149 2 2 4" xfId="16318" xr:uid="{00000000-0005-0000-0000-0000BE3F0000}"/>
    <cellStyle name="Normal 149 2 3" xfId="16319" xr:uid="{00000000-0005-0000-0000-0000BF3F0000}"/>
    <cellStyle name="Normal 149 2 3 2" xfId="16320" xr:uid="{00000000-0005-0000-0000-0000C03F0000}"/>
    <cellStyle name="Normal 149 2 4" xfId="16321" xr:uid="{00000000-0005-0000-0000-0000C13F0000}"/>
    <cellStyle name="Normal 149 2 5" xfId="16322" xr:uid="{00000000-0005-0000-0000-0000C23F0000}"/>
    <cellStyle name="Normal 149 3" xfId="16323" xr:uid="{00000000-0005-0000-0000-0000C33F0000}"/>
    <cellStyle name="Normal 149 3 2" xfId="16324" xr:uid="{00000000-0005-0000-0000-0000C43F0000}"/>
    <cellStyle name="Normal 149 3 2 2" xfId="16325" xr:uid="{00000000-0005-0000-0000-0000C53F0000}"/>
    <cellStyle name="Normal 149 3 2 2 2" xfId="16326" xr:uid="{00000000-0005-0000-0000-0000C63F0000}"/>
    <cellStyle name="Normal 149 3 2 3" xfId="16327" xr:uid="{00000000-0005-0000-0000-0000C73F0000}"/>
    <cellStyle name="Normal 149 3 2 4" xfId="16328" xr:uid="{00000000-0005-0000-0000-0000C83F0000}"/>
    <cellStyle name="Normal 149 3 3" xfId="16329" xr:uid="{00000000-0005-0000-0000-0000C93F0000}"/>
    <cellStyle name="Normal 149 3 3 2" xfId="16330" xr:uid="{00000000-0005-0000-0000-0000CA3F0000}"/>
    <cellStyle name="Normal 149 3 4" xfId="16331" xr:uid="{00000000-0005-0000-0000-0000CB3F0000}"/>
    <cellStyle name="Normal 149 3 5" xfId="16332" xr:uid="{00000000-0005-0000-0000-0000CC3F0000}"/>
    <cellStyle name="Normal 149 4" xfId="16333" xr:uid="{00000000-0005-0000-0000-0000CD3F0000}"/>
    <cellStyle name="Normal 149 4 2" xfId="16334" xr:uid="{00000000-0005-0000-0000-0000CE3F0000}"/>
    <cellStyle name="Normal 149 4 2 2" xfId="16335" xr:uid="{00000000-0005-0000-0000-0000CF3F0000}"/>
    <cellStyle name="Normal 149 4 3" xfId="16336" xr:uid="{00000000-0005-0000-0000-0000D03F0000}"/>
    <cellStyle name="Normal 149 4 4" xfId="16337" xr:uid="{00000000-0005-0000-0000-0000D13F0000}"/>
    <cellStyle name="Normal 149 5" xfId="16338" xr:uid="{00000000-0005-0000-0000-0000D23F0000}"/>
    <cellStyle name="Normal 149 5 2" xfId="16339" xr:uid="{00000000-0005-0000-0000-0000D33F0000}"/>
    <cellStyle name="Normal 149 5 3" xfId="16340" xr:uid="{00000000-0005-0000-0000-0000D43F0000}"/>
    <cellStyle name="Normal 149 6" xfId="16341" xr:uid="{00000000-0005-0000-0000-0000D53F0000}"/>
    <cellStyle name="Normal 149 7" xfId="16342" xr:uid="{00000000-0005-0000-0000-0000D63F0000}"/>
    <cellStyle name="Normal 149 8" xfId="16343" xr:uid="{00000000-0005-0000-0000-0000D73F0000}"/>
    <cellStyle name="Normal 15" xfId="16344" xr:uid="{00000000-0005-0000-0000-0000D83F0000}"/>
    <cellStyle name="Normal 15 2" xfId="16345" xr:uid="{00000000-0005-0000-0000-0000D93F0000}"/>
    <cellStyle name="Normal 15 2 2" xfId="16346" xr:uid="{00000000-0005-0000-0000-0000DA3F0000}"/>
    <cellStyle name="Normal 15 2 3" xfId="16347" xr:uid="{00000000-0005-0000-0000-0000DB3F0000}"/>
    <cellStyle name="Normal 15 2 4" xfId="16348" xr:uid="{00000000-0005-0000-0000-0000DC3F0000}"/>
    <cellStyle name="Normal 15 2 5" xfId="16349" xr:uid="{00000000-0005-0000-0000-0000DD3F0000}"/>
    <cellStyle name="Normal 15 2_15-FINANCEIRAS" xfId="16350" xr:uid="{00000000-0005-0000-0000-0000DE3F0000}"/>
    <cellStyle name="Normal 15 3" xfId="16351" xr:uid="{00000000-0005-0000-0000-0000DF3F0000}"/>
    <cellStyle name="Normal 15 3 2" xfId="16352" xr:uid="{00000000-0005-0000-0000-0000E03F0000}"/>
    <cellStyle name="Normal 15 3_15-FINANCEIRAS" xfId="16353" xr:uid="{00000000-0005-0000-0000-0000E13F0000}"/>
    <cellStyle name="Normal 15 4" xfId="16354" xr:uid="{00000000-0005-0000-0000-0000E23F0000}"/>
    <cellStyle name="Normal 15 4 2" xfId="16355" xr:uid="{00000000-0005-0000-0000-0000E33F0000}"/>
    <cellStyle name="Normal 15 4_15-FINANCEIRAS" xfId="16356" xr:uid="{00000000-0005-0000-0000-0000E43F0000}"/>
    <cellStyle name="Normal 15 5" xfId="16357" xr:uid="{00000000-0005-0000-0000-0000E53F0000}"/>
    <cellStyle name="Normal 15 6" xfId="16358" xr:uid="{00000000-0005-0000-0000-0000E63F0000}"/>
    <cellStyle name="Normal 15 7" xfId="16359" xr:uid="{00000000-0005-0000-0000-0000E73F0000}"/>
    <cellStyle name="Normal 15 8" xfId="16360" xr:uid="{00000000-0005-0000-0000-0000E83F0000}"/>
    <cellStyle name="Normal 15_13-Endividamento" xfId="16361" xr:uid="{00000000-0005-0000-0000-0000E93F0000}"/>
    <cellStyle name="Normal 150" xfId="16362" xr:uid="{00000000-0005-0000-0000-0000EA3F0000}"/>
    <cellStyle name="Normal 150 2" xfId="16363" xr:uid="{00000000-0005-0000-0000-0000EB3F0000}"/>
    <cellStyle name="Normal 150 2 2" xfId="16364" xr:uid="{00000000-0005-0000-0000-0000EC3F0000}"/>
    <cellStyle name="Normal 150 2 2 2" xfId="16365" xr:uid="{00000000-0005-0000-0000-0000ED3F0000}"/>
    <cellStyle name="Normal 150 2 2 2 2" xfId="16366" xr:uid="{00000000-0005-0000-0000-0000EE3F0000}"/>
    <cellStyle name="Normal 150 2 2 3" xfId="16367" xr:uid="{00000000-0005-0000-0000-0000EF3F0000}"/>
    <cellStyle name="Normal 150 2 2 4" xfId="16368" xr:uid="{00000000-0005-0000-0000-0000F03F0000}"/>
    <cellStyle name="Normal 150 2 3" xfId="16369" xr:uid="{00000000-0005-0000-0000-0000F13F0000}"/>
    <cellStyle name="Normal 150 2 3 2" xfId="16370" xr:uid="{00000000-0005-0000-0000-0000F23F0000}"/>
    <cellStyle name="Normal 150 2 4" xfId="16371" xr:uid="{00000000-0005-0000-0000-0000F33F0000}"/>
    <cellStyle name="Normal 150 2 5" xfId="16372" xr:uid="{00000000-0005-0000-0000-0000F43F0000}"/>
    <cellStyle name="Normal 150 3" xfId="16373" xr:uid="{00000000-0005-0000-0000-0000F53F0000}"/>
    <cellStyle name="Normal 150 3 2" xfId="16374" xr:uid="{00000000-0005-0000-0000-0000F63F0000}"/>
    <cellStyle name="Normal 150 3 2 2" xfId="16375" xr:uid="{00000000-0005-0000-0000-0000F73F0000}"/>
    <cellStyle name="Normal 150 3 2 2 2" xfId="16376" xr:uid="{00000000-0005-0000-0000-0000F83F0000}"/>
    <cellStyle name="Normal 150 3 2 3" xfId="16377" xr:uid="{00000000-0005-0000-0000-0000F93F0000}"/>
    <cellStyle name="Normal 150 3 2 4" xfId="16378" xr:uid="{00000000-0005-0000-0000-0000FA3F0000}"/>
    <cellStyle name="Normal 150 3 3" xfId="16379" xr:uid="{00000000-0005-0000-0000-0000FB3F0000}"/>
    <cellStyle name="Normal 150 3 3 2" xfId="16380" xr:uid="{00000000-0005-0000-0000-0000FC3F0000}"/>
    <cellStyle name="Normal 150 3 4" xfId="16381" xr:uid="{00000000-0005-0000-0000-0000FD3F0000}"/>
    <cellStyle name="Normal 150 3 5" xfId="16382" xr:uid="{00000000-0005-0000-0000-0000FE3F0000}"/>
    <cellStyle name="Normal 150 4" xfId="16383" xr:uid="{00000000-0005-0000-0000-0000FF3F0000}"/>
    <cellStyle name="Normal 150 4 2" xfId="16384" xr:uid="{00000000-0005-0000-0000-000000400000}"/>
    <cellStyle name="Normal 150 4 2 2" xfId="16385" xr:uid="{00000000-0005-0000-0000-000001400000}"/>
    <cellStyle name="Normal 150 4 3" xfId="16386" xr:uid="{00000000-0005-0000-0000-000002400000}"/>
    <cellStyle name="Normal 150 4 4" xfId="16387" xr:uid="{00000000-0005-0000-0000-000003400000}"/>
    <cellStyle name="Normal 150 5" xfId="16388" xr:uid="{00000000-0005-0000-0000-000004400000}"/>
    <cellStyle name="Normal 150 5 2" xfId="16389" xr:uid="{00000000-0005-0000-0000-000005400000}"/>
    <cellStyle name="Normal 150 5 3" xfId="16390" xr:uid="{00000000-0005-0000-0000-000006400000}"/>
    <cellStyle name="Normal 150 6" xfId="16391" xr:uid="{00000000-0005-0000-0000-000007400000}"/>
    <cellStyle name="Normal 150 7" xfId="16392" xr:uid="{00000000-0005-0000-0000-000008400000}"/>
    <cellStyle name="Normal 150 8" xfId="16393" xr:uid="{00000000-0005-0000-0000-000009400000}"/>
    <cellStyle name="Normal 151" xfId="16394" xr:uid="{00000000-0005-0000-0000-00000A400000}"/>
    <cellStyle name="Normal 151 2" xfId="16395" xr:uid="{00000000-0005-0000-0000-00000B400000}"/>
    <cellStyle name="Normal 151 2 2" xfId="16396" xr:uid="{00000000-0005-0000-0000-00000C400000}"/>
    <cellStyle name="Normal 151 2 2 2" xfId="16397" xr:uid="{00000000-0005-0000-0000-00000D400000}"/>
    <cellStyle name="Normal 151 2 2 2 2" xfId="16398" xr:uid="{00000000-0005-0000-0000-00000E400000}"/>
    <cellStyle name="Normal 151 2 2 3" xfId="16399" xr:uid="{00000000-0005-0000-0000-00000F400000}"/>
    <cellStyle name="Normal 151 2 2 4" xfId="16400" xr:uid="{00000000-0005-0000-0000-000010400000}"/>
    <cellStyle name="Normal 151 2 3" xfId="16401" xr:uid="{00000000-0005-0000-0000-000011400000}"/>
    <cellStyle name="Normal 151 2 3 2" xfId="16402" xr:uid="{00000000-0005-0000-0000-000012400000}"/>
    <cellStyle name="Normal 151 2 4" xfId="16403" xr:uid="{00000000-0005-0000-0000-000013400000}"/>
    <cellStyle name="Normal 151 2 5" xfId="16404" xr:uid="{00000000-0005-0000-0000-000014400000}"/>
    <cellStyle name="Normal 151 3" xfId="16405" xr:uid="{00000000-0005-0000-0000-000015400000}"/>
    <cellStyle name="Normal 151 3 2" xfId="16406" xr:uid="{00000000-0005-0000-0000-000016400000}"/>
    <cellStyle name="Normal 151 3 2 2" xfId="16407" xr:uid="{00000000-0005-0000-0000-000017400000}"/>
    <cellStyle name="Normal 151 3 2 2 2" xfId="16408" xr:uid="{00000000-0005-0000-0000-000018400000}"/>
    <cellStyle name="Normal 151 3 2 3" xfId="16409" xr:uid="{00000000-0005-0000-0000-000019400000}"/>
    <cellStyle name="Normal 151 3 2 4" xfId="16410" xr:uid="{00000000-0005-0000-0000-00001A400000}"/>
    <cellStyle name="Normal 151 3 3" xfId="16411" xr:uid="{00000000-0005-0000-0000-00001B400000}"/>
    <cellStyle name="Normal 151 3 3 2" xfId="16412" xr:uid="{00000000-0005-0000-0000-00001C400000}"/>
    <cellStyle name="Normal 151 3 4" xfId="16413" xr:uid="{00000000-0005-0000-0000-00001D400000}"/>
    <cellStyle name="Normal 151 3 5" xfId="16414" xr:uid="{00000000-0005-0000-0000-00001E400000}"/>
    <cellStyle name="Normal 151 4" xfId="16415" xr:uid="{00000000-0005-0000-0000-00001F400000}"/>
    <cellStyle name="Normal 151 4 2" xfId="16416" xr:uid="{00000000-0005-0000-0000-000020400000}"/>
    <cellStyle name="Normal 151 4 2 2" xfId="16417" xr:uid="{00000000-0005-0000-0000-000021400000}"/>
    <cellStyle name="Normal 151 4 3" xfId="16418" xr:uid="{00000000-0005-0000-0000-000022400000}"/>
    <cellStyle name="Normal 151 4 4" xfId="16419" xr:uid="{00000000-0005-0000-0000-000023400000}"/>
    <cellStyle name="Normal 151 5" xfId="16420" xr:uid="{00000000-0005-0000-0000-000024400000}"/>
    <cellStyle name="Normal 151 5 2" xfId="16421" xr:uid="{00000000-0005-0000-0000-000025400000}"/>
    <cellStyle name="Normal 151 5 3" xfId="16422" xr:uid="{00000000-0005-0000-0000-000026400000}"/>
    <cellStyle name="Normal 151 5 3 2" xfId="16423" xr:uid="{00000000-0005-0000-0000-000027400000}"/>
    <cellStyle name="Normal 151 6" xfId="16424" xr:uid="{00000000-0005-0000-0000-000028400000}"/>
    <cellStyle name="Normal 151 6 2" xfId="16425" xr:uid="{00000000-0005-0000-0000-000029400000}"/>
    <cellStyle name="Normal 151 7" xfId="16426" xr:uid="{00000000-0005-0000-0000-00002A400000}"/>
    <cellStyle name="Normal 151 8" xfId="16427" xr:uid="{00000000-0005-0000-0000-00002B400000}"/>
    <cellStyle name="Normal 152" xfId="16428" xr:uid="{00000000-0005-0000-0000-00002C400000}"/>
    <cellStyle name="Normal 152 2" xfId="16429" xr:uid="{00000000-0005-0000-0000-00002D400000}"/>
    <cellStyle name="Normal 152 2 2" xfId="16430" xr:uid="{00000000-0005-0000-0000-00002E400000}"/>
    <cellStyle name="Normal 152 2 2 2" xfId="16431" xr:uid="{00000000-0005-0000-0000-00002F400000}"/>
    <cellStyle name="Normal 152 2 2 2 2" xfId="16432" xr:uid="{00000000-0005-0000-0000-000030400000}"/>
    <cellStyle name="Normal 152 2 2 3" xfId="16433" xr:uid="{00000000-0005-0000-0000-000031400000}"/>
    <cellStyle name="Normal 152 2 2 4" xfId="16434" xr:uid="{00000000-0005-0000-0000-000032400000}"/>
    <cellStyle name="Normal 152 2 3" xfId="16435" xr:uid="{00000000-0005-0000-0000-000033400000}"/>
    <cellStyle name="Normal 152 2 3 2" xfId="16436" xr:uid="{00000000-0005-0000-0000-000034400000}"/>
    <cellStyle name="Normal 152 2 4" xfId="16437" xr:uid="{00000000-0005-0000-0000-000035400000}"/>
    <cellStyle name="Normal 152 2 5" xfId="16438" xr:uid="{00000000-0005-0000-0000-000036400000}"/>
    <cellStyle name="Normal 152 3" xfId="16439" xr:uid="{00000000-0005-0000-0000-000037400000}"/>
    <cellStyle name="Normal 152 3 2" xfId="16440" xr:uid="{00000000-0005-0000-0000-000038400000}"/>
    <cellStyle name="Normal 152 3 2 2" xfId="16441" xr:uid="{00000000-0005-0000-0000-000039400000}"/>
    <cellStyle name="Normal 152 3 2 2 2" xfId="16442" xr:uid="{00000000-0005-0000-0000-00003A400000}"/>
    <cellStyle name="Normal 152 3 2 3" xfId="16443" xr:uid="{00000000-0005-0000-0000-00003B400000}"/>
    <cellStyle name="Normal 152 3 2 4" xfId="16444" xr:uid="{00000000-0005-0000-0000-00003C400000}"/>
    <cellStyle name="Normal 152 3 3" xfId="16445" xr:uid="{00000000-0005-0000-0000-00003D400000}"/>
    <cellStyle name="Normal 152 3 3 2" xfId="16446" xr:uid="{00000000-0005-0000-0000-00003E400000}"/>
    <cellStyle name="Normal 152 3 4" xfId="16447" xr:uid="{00000000-0005-0000-0000-00003F400000}"/>
    <cellStyle name="Normal 152 3 5" xfId="16448" xr:uid="{00000000-0005-0000-0000-000040400000}"/>
    <cellStyle name="Normal 152 4" xfId="16449" xr:uid="{00000000-0005-0000-0000-000041400000}"/>
    <cellStyle name="Normal 152 4 2" xfId="16450" xr:uid="{00000000-0005-0000-0000-000042400000}"/>
    <cellStyle name="Normal 152 4 2 2" xfId="16451" xr:uid="{00000000-0005-0000-0000-000043400000}"/>
    <cellStyle name="Normal 152 4 3" xfId="16452" xr:uid="{00000000-0005-0000-0000-000044400000}"/>
    <cellStyle name="Normal 152 4 4" xfId="16453" xr:uid="{00000000-0005-0000-0000-000045400000}"/>
    <cellStyle name="Normal 152 5" xfId="16454" xr:uid="{00000000-0005-0000-0000-000046400000}"/>
    <cellStyle name="Normal 152 5 2" xfId="16455" xr:uid="{00000000-0005-0000-0000-000047400000}"/>
    <cellStyle name="Normal 152 5 3" xfId="16456" xr:uid="{00000000-0005-0000-0000-000048400000}"/>
    <cellStyle name="Normal 152 5 3 2" xfId="16457" xr:uid="{00000000-0005-0000-0000-000049400000}"/>
    <cellStyle name="Normal 152 6" xfId="16458" xr:uid="{00000000-0005-0000-0000-00004A400000}"/>
    <cellStyle name="Normal 152 6 2" xfId="16459" xr:uid="{00000000-0005-0000-0000-00004B400000}"/>
    <cellStyle name="Normal 152 7" xfId="16460" xr:uid="{00000000-0005-0000-0000-00004C400000}"/>
    <cellStyle name="Normal 152 8" xfId="16461" xr:uid="{00000000-0005-0000-0000-00004D400000}"/>
    <cellStyle name="Normal 153" xfId="16462" xr:uid="{00000000-0005-0000-0000-00004E400000}"/>
    <cellStyle name="Normal 153 2" xfId="16463" xr:uid="{00000000-0005-0000-0000-00004F400000}"/>
    <cellStyle name="Normal 153 2 2" xfId="16464" xr:uid="{00000000-0005-0000-0000-000050400000}"/>
    <cellStyle name="Normal 153 2 2 2" xfId="16465" xr:uid="{00000000-0005-0000-0000-000051400000}"/>
    <cellStyle name="Normal 153 2 2 2 2" xfId="16466" xr:uid="{00000000-0005-0000-0000-000052400000}"/>
    <cellStyle name="Normal 153 2 2 3" xfId="16467" xr:uid="{00000000-0005-0000-0000-000053400000}"/>
    <cellStyle name="Normal 153 2 2 4" xfId="16468" xr:uid="{00000000-0005-0000-0000-000054400000}"/>
    <cellStyle name="Normal 153 2 3" xfId="16469" xr:uid="{00000000-0005-0000-0000-000055400000}"/>
    <cellStyle name="Normal 153 2 3 2" xfId="16470" xr:uid="{00000000-0005-0000-0000-000056400000}"/>
    <cellStyle name="Normal 153 2 4" xfId="16471" xr:uid="{00000000-0005-0000-0000-000057400000}"/>
    <cellStyle name="Normal 153 2 5" xfId="16472" xr:uid="{00000000-0005-0000-0000-000058400000}"/>
    <cellStyle name="Normal 153 3" xfId="16473" xr:uid="{00000000-0005-0000-0000-000059400000}"/>
    <cellStyle name="Normal 153 3 2" xfId="16474" xr:uid="{00000000-0005-0000-0000-00005A400000}"/>
    <cellStyle name="Normal 153 3 2 2" xfId="16475" xr:uid="{00000000-0005-0000-0000-00005B400000}"/>
    <cellStyle name="Normal 153 3 2 2 2" xfId="16476" xr:uid="{00000000-0005-0000-0000-00005C400000}"/>
    <cellStyle name="Normal 153 3 2 3" xfId="16477" xr:uid="{00000000-0005-0000-0000-00005D400000}"/>
    <cellStyle name="Normal 153 3 2 4" xfId="16478" xr:uid="{00000000-0005-0000-0000-00005E400000}"/>
    <cellStyle name="Normal 153 3 3" xfId="16479" xr:uid="{00000000-0005-0000-0000-00005F400000}"/>
    <cellStyle name="Normal 153 3 3 2" xfId="16480" xr:uid="{00000000-0005-0000-0000-000060400000}"/>
    <cellStyle name="Normal 153 3 4" xfId="16481" xr:uid="{00000000-0005-0000-0000-000061400000}"/>
    <cellStyle name="Normal 153 3 5" xfId="16482" xr:uid="{00000000-0005-0000-0000-000062400000}"/>
    <cellStyle name="Normal 153 4" xfId="16483" xr:uid="{00000000-0005-0000-0000-000063400000}"/>
    <cellStyle name="Normal 153 4 2" xfId="16484" xr:uid="{00000000-0005-0000-0000-000064400000}"/>
    <cellStyle name="Normal 153 4 2 2" xfId="16485" xr:uid="{00000000-0005-0000-0000-000065400000}"/>
    <cellStyle name="Normal 153 4 3" xfId="16486" xr:uid="{00000000-0005-0000-0000-000066400000}"/>
    <cellStyle name="Normal 153 4 4" xfId="16487" xr:uid="{00000000-0005-0000-0000-000067400000}"/>
    <cellStyle name="Normal 153 5" xfId="16488" xr:uid="{00000000-0005-0000-0000-000068400000}"/>
    <cellStyle name="Normal 153 5 2" xfId="16489" xr:uid="{00000000-0005-0000-0000-000069400000}"/>
    <cellStyle name="Normal 153 6" xfId="16490" xr:uid="{00000000-0005-0000-0000-00006A400000}"/>
    <cellStyle name="Normal 153 7" xfId="16491" xr:uid="{00000000-0005-0000-0000-00006B400000}"/>
    <cellStyle name="Normal 153 8" xfId="16492" xr:uid="{00000000-0005-0000-0000-00006C400000}"/>
    <cellStyle name="Normal 154" xfId="16493" xr:uid="{00000000-0005-0000-0000-00006D400000}"/>
    <cellStyle name="Normal 154 2" xfId="16494" xr:uid="{00000000-0005-0000-0000-00006E400000}"/>
    <cellStyle name="Normal 154 2 2" xfId="16495" xr:uid="{00000000-0005-0000-0000-00006F400000}"/>
    <cellStyle name="Normal 154 2 2 2" xfId="16496" xr:uid="{00000000-0005-0000-0000-000070400000}"/>
    <cellStyle name="Normal 154 2 2 2 2" xfId="16497" xr:uid="{00000000-0005-0000-0000-000071400000}"/>
    <cellStyle name="Normal 154 2 2 3" xfId="16498" xr:uid="{00000000-0005-0000-0000-000072400000}"/>
    <cellStyle name="Normal 154 2 2 4" xfId="16499" xr:uid="{00000000-0005-0000-0000-000073400000}"/>
    <cellStyle name="Normal 154 2 3" xfId="16500" xr:uid="{00000000-0005-0000-0000-000074400000}"/>
    <cellStyle name="Normal 154 2 3 2" xfId="16501" xr:uid="{00000000-0005-0000-0000-000075400000}"/>
    <cellStyle name="Normal 154 2 4" xfId="16502" xr:uid="{00000000-0005-0000-0000-000076400000}"/>
    <cellStyle name="Normal 154 2 5" xfId="16503" xr:uid="{00000000-0005-0000-0000-000077400000}"/>
    <cellStyle name="Normal 154 3" xfId="16504" xr:uid="{00000000-0005-0000-0000-000078400000}"/>
    <cellStyle name="Normal 154 3 2" xfId="16505" xr:uid="{00000000-0005-0000-0000-000079400000}"/>
    <cellStyle name="Normal 154 4" xfId="16506" xr:uid="{00000000-0005-0000-0000-00007A400000}"/>
    <cellStyle name="Normal 154 4 2" xfId="16507" xr:uid="{00000000-0005-0000-0000-00007B400000}"/>
    <cellStyle name="Normal 154 4 2 2" xfId="16508" xr:uid="{00000000-0005-0000-0000-00007C400000}"/>
    <cellStyle name="Normal 154 4 3" xfId="16509" xr:uid="{00000000-0005-0000-0000-00007D400000}"/>
    <cellStyle name="Normal 154 4 4" xfId="16510" xr:uid="{00000000-0005-0000-0000-00007E400000}"/>
    <cellStyle name="Normal 154 5" xfId="16511" xr:uid="{00000000-0005-0000-0000-00007F400000}"/>
    <cellStyle name="Normal 154 5 2" xfId="16512" xr:uid="{00000000-0005-0000-0000-000080400000}"/>
    <cellStyle name="Normal 154 6" xfId="16513" xr:uid="{00000000-0005-0000-0000-000081400000}"/>
    <cellStyle name="Normal 154 7" xfId="16514" xr:uid="{00000000-0005-0000-0000-000082400000}"/>
    <cellStyle name="Normal 155" xfId="16515" xr:uid="{00000000-0005-0000-0000-000083400000}"/>
    <cellStyle name="Normal 155 2" xfId="16516" xr:uid="{00000000-0005-0000-0000-000084400000}"/>
    <cellStyle name="Normal 155 2 2" xfId="16517" xr:uid="{00000000-0005-0000-0000-000085400000}"/>
    <cellStyle name="Normal 155 2 2 2" xfId="16518" xr:uid="{00000000-0005-0000-0000-000086400000}"/>
    <cellStyle name="Normal 155 2 2 2 2" xfId="16519" xr:uid="{00000000-0005-0000-0000-000087400000}"/>
    <cellStyle name="Normal 155 2 2 3" xfId="16520" xr:uid="{00000000-0005-0000-0000-000088400000}"/>
    <cellStyle name="Normal 155 2 2 4" xfId="16521" xr:uid="{00000000-0005-0000-0000-000089400000}"/>
    <cellStyle name="Normal 155 2 3" xfId="16522" xr:uid="{00000000-0005-0000-0000-00008A400000}"/>
    <cellStyle name="Normal 155 2 3 2" xfId="16523" xr:uid="{00000000-0005-0000-0000-00008B400000}"/>
    <cellStyle name="Normal 155 2 4" xfId="16524" xr:uid="{00000000-0005-0000-0000-00008C400000}"/>
    <cellStyle name="Normal 155 2 5" xfId="16525" xr:uid="{00000000-0005-0000-0000-00008D400000}"/>
    <cellStyle name="Normal 155 3" xfId="16526" xr:uid="{00000000-0005-0000-0000-00008E400000}"/>
    <cellStyle name="Normal 155 3 2" xfId="16527" xr:uid="{00000000-0005-0000-0000-00008F400000}"/>
    <cellStyle name="Normal 155 4" xfId="16528" xr:uid="{00000000-0005-0000-0000-000090400000}"/>
    <cellStyle name="Normal 155 4 2" xfId="16529" xr:uid="{00000000-0005-0000-0000-000091400000}"/>
    <cellStyle name="Normal 155 4 2 2" xfId="16530" xr:uid="{00000000-0005-0000-0000-000092400000}"/>
    <cellStyle name="Normal 155 4 3" xfId="16531" xr:uid="{00000000-0005-0000-0000-000093400000}"/>
    <cellStyle name="Normal 155 4 4" xfId="16532" xr:uid="{00000000-0005-0000-0000-000094400000}"/>
    <cellStyle name="Normal 155 5" xfId="16533" xr:uid="{00000000-0005-0000-0000-000095400000}"/>
    <cellStyle name="Normal 155 5 2" xfId="16534" xr:uid="{00000000-0005-0000-0000-000096400000}"/>
    <cellStyle name="Normal 155 6" xfId="16535" xr:uid="{00000000-0005-0000-0000-000097400000}"/>
    <cellStyle name="Normal 155 7" xfId="16536" xr:uid="{00000000-0005-0000-0000-000098400000}"/>
    <cellStyle name="Normal 156" xfId="16537" xr:uid="{00000000-0005-0000-0000-000099400000}"/>
    <cellStyle name="Normal 156 2" xfId="16538" xr:uid="{00000000-0005-0000-0000-00009A400000}"/>
    <cellStyle name="Normal 156 2 2" xfId="16539" xr:uid="{00000000-0005-0000-0000-00009B400000}"/>
    <cellStyle name="Normal 156 2 2 2" xfId="16540" xr:uid="{00000000-0005-0000-0000-00009C400000}"/>
    <cellStyle name="Normal 156 2 2 2 2" xfId="16541" xr:uid="{00000000-0005-0000-0000-00009D400000}"/>
    <cellStyle name="Normal 156 2 2 3" xfId="16542" xr:uid="{00000000-0005-0000-0000-00009E400000}"/>
    <cellStyle name="Normal 156 2 2 4" xfId="16543" xr:uid="{00000000-0005-0000-0000-00009F400000}"/>
    <cellStyle name="Normal 156 2 3" xfId="16544" xr:uid="{00000000-0005-0000-0000-0000A0400000}"/>
    <cellStyle name="Normal 156 2 3 2" xfId="16545" xr:uid="{00000000-0005-0000-0000-0000A1400000}"/>
    <cellStyle name="Normal 156 2 4" xfId="16546" xr:uid="{00000000-0005-0000-0000-0000A2400000}"/>
    <cellStyle name="Normal 156 2 5" xfId="16547" xr:uid="{00000000-0005-0000-0000-0000A3400000}"/>
    <cellStyle name="Normal 156 3" xfId="16548" xr:uid="{00000000-0005-0000-0000-0000A4400000}"/>
    <cellStyle name="Normal 156 3 2" xfId="16549" xr:uid="{00000000-0005-0000-0000-0000A5400000}"/>
    <cellStyle name="Normal 156 4" xfId="16550" xr:uid="{00000000-0005-0000-0000-0000A6400000}"/>
    <cellStyle name="Normal 156 4 2" xfId="16551" xr:uid="{00000000-0005-0000-0000-0000A7400000}"/>
    <cellStyle name="Normal 156 4 2 2" xfId="16552" xr:uid="{00000000-0005-0000-0000-0000A8400000}"/>
    <cellStyle name="Normal 156 4 3" xfId="16553" xr:uid="{00000000-0005-0000-0000-0000A9400000}"/>
    <cellStyle name="Normal 156 4 4" xfId="16554" xr:uid="{00000000-0005-0000-0000-0000AA400000}"/>
    <cellStyle name="Normal 156 5" xfId="16555" xr:uid="{00000000-0005-0000-0000-0000AB400000}"/>
    <cellStyle name="Normal 156 5 2" xfId="16556" xr:uid="{00000000-0005-0000-0000-0000AC400000}"/>
    <cellStyle name="Normal 156 6" xfId="16557" xr:uid="{00000000-0005-0000-0000-0000AD400000}"/>
    <cellStyle name="Normal 156 7" xfId="16558" xr:uid="{00000000-0005-0000-0000-0000AE400000}"/>
    <cellStyle name="Normal 157" xfId="16559" xr:uid="{00000000-0005-0000-0000-0000AF400000}"/>
    <cellStyle name="Normal 157 2" xfId="16560" xr:uid="{00000000-0005-0000-0000-0000B0400000}"/>
    <cellStyle name="Normal 157 2 2" xfId="16561" xr:uid="{00000000-0005-0000-0000-0000B1400000}"/>
    <cellStyle name="Normal 158" xfId="16562" xr:uid="{00000000-0005-0000-0000-0000B2400000}"/>
    <cellStyle name="Normal 158 2" xfId="16563" xr:uid="{00000000-0005-0000-0000-0000B3400000}"/>
    <cellStyle name="Normal 158 2 2" xfId="16564" xr:uid="{00000000-0005-0000-0000-0000B4400000}"/>
    <cellStyle name="Normal 158 2 3" xfId="16565" xr:uid="{00000000-0005-0000-0000-0000B5400000}"/>
    <cellStyle name="Normal 158 2 3 2" xfId="16566" xr:uid="{00000000-0005-0000-0000-0000B6400000}"/>
    <cellStyle name="Normal 158 3" xfId="16567" xr:uid="{00000000-0005-0000-0000-0000B7400000}"/>
    <cellStyle name="Normal 159" xfId="16568" xr:uid="{00000000-0005-0000-0000-0000B8400000}"/>
    <cellStyle name="Normal 159 2" xfId="16569" xr:uid="{00000000-0005-0000-0000-0000B9400000}"/>
    <cellStyle name="Normal 159 3" xfId="16570" xr:uid="{00000000-0005-0000-0000-0000BA400000}"/>
    <cellStyle name="Normal 16" xfId="16571" xr:uid="{00000000-0005-0000-0000-0000BB400000}"/>
    <cellStyle name="Normal 16 2" xfId="16572" xr:uid="{00000000-0005-0000-0000-0000BC400000}"/>
    <cellStyle name="Normal 16 2 2" xfId="16573" xr:uid="{00000000-0005-0000-0000-0000BD400000}"/>
    <cellStyle name="Normal 16 2 3" xfId="16574" xr:uid="{00000000-0005-0000-0000-0000BE400000}"/>
    <cellStyle name="Normal 16 2 4" xfId="16575" xr:uid="{00000000-0005-0000-0000-0000BF400000}"/>
    <cellStyle name="Normal 16 2 5" xfId="16576" xr:uid="{00000000-0005-0000-0000-0000C0400000}"/>
    <cellStyle name="Normal 16 2_15-FINANCEIRAS" xfId="16577" xr:uid="{00000000-0005-0000-0000-0000C1400000}"/>
    <cellStyle name="Normal 16 3" xfId="16578" xr:uid="{00000000-0005-0000-0000-0000C2400000}"/>
    <cellStyle name="Normal 16 3 2" xfId="16579" xr:uid="{00000000-0005-0000-0000-0000C3400000}"/>
    <cellStyle name="Normal 16 3_15-FINANCEIRAS" xfId="16580" xr:uid="{00000000-0005-0000-0000-0000C4400000}"/>
    <cellStyle name="Normal 16 4" xfId="16581" xr:uid="{00000000-0005-0000-0000-0000C5400000}"/>
    <cellStyle name="Normal 16 5" xfId="16582" xr:uid="{00000000-0005-0000-0000-0000C6400000}"/>
    <cellStyle name="Normal 16 6" xfId="16583" xr:uid="{00000000-0005-0000-0000-0000C7400000}"/>
    <cellStyle name="Normal 16 7" xfId="16584" xr:uid="{00000000-0005-0000-0000-0000C8400000}"/>
    <cellStyle name="Normal 16_13-Endividamento" xfId="16585" xr:uid="{00000000-0005-0000-0000-0000C9400000}"/>
    <cellStyle name="Normal 160" xfId="16586" xr:uid="{00000000-0005-0000-0000-0000CA400000}"/>
    <cellStyle name="Normal 160 2" xfId="16587" xr:uid="{00000000-0005-0000-0000-0000CB400000}"/>
    <cellStyle name="Normal 160 2 2" xfId="16588" xr:uid="{00000000-0005-0000-0000-0000CC400000}"/>
    <cellStyle name="Normal 160 2 2 2" xfId="16589" xr:uid="{00000000-0005-0000-0000-0000CD400000}"/>
    <cellStyle name="Normal 160 2 3" xfId="16590" xr:uid="{00000000-0005-0000-0000-0000CE400000}"/>
    <cellStyle name="Normal 160 2 4" xfId="16591" xr:uid="{00000000-0005-0000-0000-0000CF400000}"/>
    <cellStyle name="Normal 160 3" xfId="16592" xr:uid="{00000000-0005-0000-0000-0000D0400000}"/>
    <cellStyle name="Normal 160 3 2" xfId="16593" xr:uid="{00000000-0005-0000-0000-0000D1400000}"/>
    <cellStyle name="Normal 160 3 2 2" xfId="16594" xr:uid="{00000000-0005-0000-0000-0000D2400000}"/>
    <cellStyle name="Normal 160 3 3" xfId="16595" xr:uid="{00000000-0005-0000-0000-0000D3400000}"/>
    <cellStyle name="Normal 160 4" xfId="16596" xr:uid="{00000000-0005-0000-0000-0000D4400000}"/>
    <cellStyle name="Normal 160 4 2" xfId="16597" xr:uid="{00000000-0005-0000-0000-0000D5400000}"/>
    <cellStyle name="Normal 160 5" xfId="16598" xr:uid="{00000000-0005-0000-0000-0000D6400000}"/>
    <cellStyle name="Normal 160 6" xfId="16599" xr:uid="{00000000-0005-0000-0000-0000D7400000}"/>
    <cellStyle name="Normal 161" xfId="16600" xr:uid="{00000000-0005-0000-0000-0000D8400000}"/>
    <cellStyle name="Normal 161 2" xfId="16601" xr:uid="{00000000-0005-0000-0000-0000D9400000}"/>
    <cellStyle name="Normal 161 2 2" xfId="16602" xr:uid="{00000000-0005-0000-0000-0000DA400000}"/>
    <cellStyle name="Normal 161 2 2 2" xfId="16603" xr:uid="{00000000-0005-0000-0000-0000DB400000}"/>
    <cellStyle name="Normal 161 2 3" xfId="16604" xr:uid="{00000000-0005-0000-0000-0000DC400000}"/>
    <cellStyle name="Normal 161 2 4" xfId="16605" xr:uid="{00000000-0005-0000-0000-0000DD400000}"/>
    <cellStyle name="Normal 161 3" xfId="16606" xr:uid="{00000000-0005-0000-0000-0000DE400000}"/>
    <cellStyle name="Normal 161 3 2" xfId="16607" xr:uid="{00000000-0005-0000-0000-0000DF400000}"/>
    <cellStyle name="Normal 161 4" xfId="16608" xr:uid="{00000000-0005-0000-0000-0000E0400000}"/>
    <cellStyle name="Normal 161 5" xfId="16609" xr:uid="{00000000-0005-0000-0000-0000E1400000}"/>
    <cellStyle name="Normal 162" xfId="16610" xr:uid="{00000000-0005-0000-0000-0000E2400000}"/>
    <cellStyle name="Normal 162 2" xfId="16611" xr:uid="{00000000-0005-0000-0000-0000E3400000}"/>
    <cellStyle name="Normal 162 2 2" xfId="16612" xr:uid="{00000000-0005-0000-0000-0000E4400000}"/>
    <cellStyle name="Normal 162 2 2 2" xfId="16613" xr:uid="{00000000-0005-0000-0000-0000E5400000}"/>
    <cellStyle name="Normal 162 2 3" xfId="16614" xr:uid="{00000000-0005-0000-0000-0000E6400000}"/>
    <cellStyle name="Normal 162 2 4" xfId="16615" xr:uid="{00000000-0005-0000-0000-0000E7400000}"/>
    <cellStyle name="Normal 162 3" xfId="16616" xr:uid="{00000000-0005-0000-0000-0000E8400000}"/>
    <cellStyle name="Normal 162 3 2" xfId="16617" xr:uid="{00000000-0005-0000-0000-0000E9400000}"/>
    <cellStyle name="Normal 162 4" xfId="16618" xr:uid="{00000000-0005-0000-0000-0000EA400000}"/>
    <cellStyle name="Normal 162 5" xfId="16619" xr:uid="{00000000-0005-0000-0000-0000EB400000}"/>
    <cellStyle name="Normal 163" xfId="16620" xr:uid="{00000000-0005-0000-0000-0000EC400000}"/>
    <cellStyle name="Normal 163 2" xfId="16621" xr:uid="{00000000-0005-0000-0000-0000ED400000}"/>
    <cellStyle name="Normal 163 2 2" xfId="16622" xr:uid="{00000000-0005-0000-0000-0000EE400000}"/>
    <cellStyle name="Normal 163 2 2 2" xfId="16623" xr:uid="{00000000-0005-0000-0000-0000EF400000}"/>
    <cellStyle name="Normal 163 2 3" xfId="16624" xr:uid="{00000000-0005-0000-0000-0000F0400000}"/>
    <cellStyle name="Normal 163 3" xfId="16625" xr:uid="{00000000-0005-0000-0000-0000F1400000}"/>
    <cellStyle name="Normal 164" xfId="16626" xr:uid="{00000000-0005-0000-0000-0000F2400000}"/>
    <cellStyle name="Normal 164 2" xfId="16627" xr:uid="{00000000-0005-0000-0000-0000F3400000}"/>
    <cellStyle name="Normal 164 3" xfId="16628" xr:uid="{00000000-0005-0000-0000-0000F4400000}"/>
    <cellStyle name="Normal 165" xfId="16629" xr:uid="{00000000-0005-0000-0000-0000F5400000}"/>
    <cellStyle name="Normal 165 2" xfId="16630" xr:uid="{00000000-0005-0000-0000-0000F6400000}"/>
    <cellStyle name="Normal 165 2 2" xfId="16631" xr:uid="{00000000-0005-0000-0000-0000F7400000}"/>
    <cellStyle name="Normal 165 3" xfId="16632" xr:uid="{00000000-0005-0000-0000-0000F8400000}"/>
    <cellStyle name="Normal 165 4" xfId="16633" xr:uid="{00000000-0005-0000-0000-0000F9400000}"/>
    <cellStyle name="Normal 166" xfId="16634" xr:uid="{00000000-0005-0000-0000-0000FA400000}"/>
    <cellStyle name="Normal 166 2" xfId="16635" xr:uid="{00000000-0005-0000-0000-0000FB400000}"/>
    <cellStyle name="Normal 166 2 2" xfId="16636" xr:uid="{00000000-0005-0000-0000-0000FC400000}"/>
    <cellStyle name="Normal 166 3" xfId="16637" xr:uid="{00000000-0005-0000-0000-0000FD400000}"/>
    <cellStyle name="Normal 166 4" xfId="16638" xr:uid="{00000000-0005-0000-0000-0000FE400000}"/>
    <cellStyle name="Normal 167" xfId="16639" xr:uid="{00000000-0005-0000-0000-0000FF400000}"/>
    <cellStyle name="Normal 167 2" xfId="16640" xr:uid="{00000000-0005-0000-0000-000000410000}"/>
    <cellStyle name="Normal 167 2 2" xfId="16641" xr:uid="{00000000-0005-0000-0000-000001410000}"/>
    <cellStyle name="Normal 167 3" xfId="16642" xr:uid="{00000000-0005-0000-0000-000002410000}"/>
    <cellStyle name="Normal 167 4" xfId="16643" xr:uid="{00000000-0005-0000-0000-000003410000}"/>
    <cellStyle name="Normal 168" xfId="16644" xr:uid="{00000000-0005-0000-0000-000004410000}"/>
    <cellStyle name="Normal 168 2" xfId="16645" xr:uid="{00000000-0005-0000-0000-000005410000}"/>
    <cellStyle name="Normal 169" xfId="16646" xr:uid="{00000000-0005-0000-0000-000006410000}"/>
    <cellStyle name="Normal 169 2" xfId="16647" xr:uid="{00000000-0005-0000-0000-000007410000}"/>
    <cellStyle name="Normal 169 2 2" xfId="16648" xr:uid="{00000000-0005-0000-0000-000008410000}"/>
    <cellStyle name="Normal 169 3" xfId="16649" xr:uid="{00000000-0005-0000-0000-000009410000}"/>
    <cellStyle name="Normal 169 4" xfId="16650" xr:uid="{00000000-0005-0000-0000-00000A410000}"/>
    <cellStyle name="Normal 17" xfId="16651" xr:uid="{00000000-0005-0000-0000-00000B410000}"/>
    <cellStyle name="Normal 17 2" xfId="16652" xr:uid="{00000000-0005-0000-0000-00000C410000}"/>
    <cellStyle name="Normal 17 2 2" xfId="16653" xr:uid="{00000000-0005-0000-0000-00000D410000}"/>
    <cellStyle name="Normal 17 2 3" xfId="16654" xr:uid="{00000000-0005-0000-0000-00000E410000}"/>
    <cellStyle name="Normal 17 2 4" xfId="16655" xr:uid="{00000000-0005-0000-0000-00000F410000}"/>
    <cellStyle name="Normal 17 2 5" xfId="16656" xr:uid="{00000000-0005-0000-0000-000010410000}"/>
    <cellStyle name="Normal 17 2_15-FINANCEIRAS" xfId="16657" xr:uid="{00000000-0005-0000-0000-000011410000}"/>
    <cellStyle name="Normal 17 3" xfId="16658" xr:uid="{00000000-0005-0000-0000-000012410000}"/>
    <cellStyle name="Normal 17 3 2" xfId="16659" xr:uid="{00000000-0005-0000-0000-000013410000}"/>
    <cellStyle name="Normal 17 3_15-FINANCEIRAS" xfId="16660" xr:uid="{00000000-0005-0000-0000-000014410000}"/>
    <cellStyle name="Normal 17 4" xfId="16661" xr:uid="{00000000-0005-0000-0000-000015410000}"/>
    <cellStyle name="Normal 17 4 2" xfId="16662" xr:uid="{00000000-0005-0000-0000-000016410000}"/>
    <cellStyle name="Normal 17 4_15-FINANCEIRAS" xfId="16663" xr:uid="{00000000-0005-0000-0000-000017410000}"/>
    <cellStyle name="Normal 17 5" xfId="16664" xr:uid="{00000000-0005-0000-0000-000018410000}"/>
    <cellStyle name="Normal 17 6" xfId="16665" xr:uid="{00000000-0005-0000-0000-000019410000}"/>
    <cellStyle name="Normal 17 7" xfId="16666" xr:uid="{00000000-0005-0000-0000-00001A410000}"/>
    <cellStyle name="Normal 17 8" xfId="16667" xr:uid="{00000000-0005-0000-0000-00001B410000}"/>
    <cellStyle name="Normal 17_13-Endividamento" xfId="16668" xr:uid="{00000000-0005-0000-0000-00001C410000}"/>
    <cellStyle name="Normal 170" xfId="16669" xr:uid="{00000000-0005-0000-0000-00001D410000}"/>
    <cellStyle name="Normal 170 2" xfId="16670" xr:uid="{00000000-0005-0000-0000-00001E410000}"/>
    <cellStyle name="Normal 171" xfId="16671" xr:uid="{00000000-0005-0000-0000-00001F410000}"/>
    <cellStyle name="Normal 171 2" xfId="16672" xr:uid="{00000000-0005-0000-0000-000020410000}"/>
    <cellStyle name="Normal 171 2 2" xfId="16673" xr:uid="{00000000-0005-0000-0000-000021410000}"/>
    <cellStyle name="Normal 171 3" xfId="16674" xr:uid="{00000000-0005-0000-0000-000022410000}"/>
    <cellStyle name="Normal 171 4" xfId="16675" xr:uid="{00000000-0005-0000-0000-000023410000}"/>
    <cellStyle name="Normal 172" xfId="16676" xr:uid="{00000000-0005-0000-0000-000024410000}"/>
    <cellStyle name="Normal 172 2" xfId="16677" xr:uid="{00000000-0005-0000-0000-000025410000}"/>
    <cellStyle name="Normal 173" xfId="16678" xr:uid="{00000000-0005-0000-0000-000026410000}"/>
    <cellStyle name="Normal 173 2" xfId="16679" xr:uid="{00000000-0005-0000-0000-000027410000}"/>
    <cellStyle name="Normal 173 3" xfId="16680" xr:uid="{00000000-0005-0000-0000-000028410000}"/>
    <cellStyle name="Normal 174" xfId="16681" xr:uid="{00000000-0005-0000-0000-000029410000}"/>
    <cellStyle name="Normal 174 2" xfId="16682" xr:uid="{00000000-0005-0000-0000-00002A410000}"/>
    <cellStyle name="Normal 175" xfId="16683" xr:uid="{00000000-0005-0000-0000-00002B410000}"/>
    <cellStyle name="Normal 175 2" xfId="16684" xr:uid="{00000000-0005-0000-0000-00002C410000}"/>
    <cellStyle name="Normal 175 3" xfId="16685" xr:uid="{00000000-0005-0000-0000-00002D410000}"/>
    <cellStyle name="Normal 175 4" xfId="16686" xr:uid="{00000000-0005-0000-0000-00002E410000}"/>
    <cellStyle name="Normal 176" xfId="16687" xr:uid="{00000000-0005-0000-0000-00002F410000}"/>
    <cellStyle name="Normal 176 2" xfId="16688" xr:uid="{00000000-0005-0000-0000-000030410000}"/>
    <cellStyle name="Normal 176 3" xfId="16689" xr:uid="{00000000-0005-0000-0000-000031410000}"/>
    <cellStyle name="Normal 177" xfId="16690" xr:uid="{00000000-0005-0000-0000-000032410000}"/>
    <cellStyle name="Normal 177 2" xfId="16691" xr:uid="{00000000-0005-0000-0000-000033410000}"/>
    <cellStyle name="Normal 178" xfId="16692" xr:uid="{00000000-0005-0000-0000-000034410000}"/>
    <cellStyle name="Normal 178 2" xfId="16693" xr:uid="{00000000-0005-0000-0000-000035410000}"/>
    <cellStyle name="Normal 179" xfId="16694" xr:uid="{00000000-0005-0000-0000-000036410000}"/>
    <cellStyle name="Normal 179 2" xfId="16695" xr:uid="{00000000-0005-0000-0000-000037410000}"/>
    <cellStyle name="Normal 18" xfId="16696" xr:uid="{00000000-0005-0000-0000-000038410000}"/>
    <cellStyle name="Normal 18 2" xfId="16697" xr:uid="{00000000-0005-0000-0000-000039410000}"/>
    <cellStyle name="Normal 18 2 2" xfId="16698" xr:uid="{00000000-0005-0000-0000-00003A410000}"/>
    <cellStyle name="Normal 18 2 3" xfId="16699" xr:uid="{00000000-0005-0000-0000-00003B410000}"/>
    <cellStyle name="Normal 18 2 4" xfId="16700" xr:uid="{00000000-0005-0000-0000-00003C410000}"/>
    <cellStyle name="Normal 18 2 5" xfId="16701" xr:uid="{00000000-0005-0000-0000-00003D410000}"/>
    <cellStyle name="Normal 18 2_15-FINANCEIRAS" xfId="16702" xr:uid="{00000000-0005-0000-0000-00003E410000}"/>
    <cellStyle name="Normal 18 3" xfId="16703" xr:uid="{00000000-0005-0000-0000-00003F410000}"/>
    <cellStyle name="Normal 18 3 2" xfId="16704" xr:uid="{00000000-0005-0000-0000-000040410000}"/>
    <cellStyle name="Normal 18 3_15-FINANCEIRAS" xfId="16705" xr:uid="{00000000-0005-0000-0000-000041410000}"/>
    <cellStyle name="Normal 18 4" xfId="16706" xr:uid="{00000000-0005-0000-0000-000042410000}"/>
    <cellStyle name="Normal 18 5" xfId="16707" xr:uid="{00000000-0005-0000-0000-000043410000}"/>
    <cellStyle name="Normal 18 6" xfId="16708" xr:uid="{00000000-0005-0000-0000-000044410000}"/>
    <cellStyle name="Normal 18 7" xfId="16709" xr:uid="{00000000-0005-0000-0000-000045410000}"/>
    <cellStyle name="Normal 18_13-Endividamento" xfId="16710" xr:uid="{00000000-0005-0000-0000-000046410000}"/>
    <cellStyle name="Normal 180" xfId="16711" xr:uid="{00000000-0005-0000-0000-000047410000}"/>
    <cellStyle name="Normal 180 2" xfId="16712" xr:uid="{00000000-0005-0000-0000-000048410000}"/>
    <cellStyle name="Normal 181" xfId="16713" xr:uid="{00000000-0005-0000-0000-000049410000}"/>
    <cellStyle name="Normal 181 2" xfId="16714" xr:uid="{00000000-0005-0000-0000-00004A410000}"/>
    <cellStyle name="Normal 182" xfId="16715" xr:uid="{00000000-0005-0000-0000-00004B410000}"/>
    <cellStyle name="Normal 182 2" xfId="16716" xr:uid="{00000000-0005-0000-0000-00004C410000}"/>
    <cellStyle name="Normal 183" xfId="16717" xr:uid="{00000000-0005-0000-0000-00004D410000}"/>
    <cellStyle name="Normal 183 2" xfId="16718" xr:uid="{00000000-0005-0000-0000-00004E410000}"/>
    <cellStyle name="Normal 184" xfId="16719" xr:uid="{00000000-0005-0000-0000-00004F410000}"/>
    <cellStyle name="Normal 184 2" xfId="16720" xr:uid="{00000000-0005-0000-0000-000050410000}"/>
    <cellStyle name="Normal 185" xfId="16721" xr:uid="{00000000-0005-0000-0000-000051410000}"/>
    <cellStyle name="Normal 186" xfId="16722" xr:uid="{00000000-0005-0000-0000-000052410000}"/>
    <cellStyle name="Normal 187" xfId="16723" xr:uid="{00000000-0005-0000-0000-000053410000}"/>
    <cellStyle name="Normal 188" xfId="16724" xr:uid="{00000000-0005-0000-0000-000054410000}"/>
    <cellStyle name="Normal 189" xfId="16725" xr:uid="{00000000-0005-0000-0000-000055410000}"/>
    <cellStyle name="Normal 19" xfId="16726" xr:uid="{00000000-0005-0000-0000-000056410000}"/>
    <cellStyle name="Normal 19 2" xfId="16727" xr:uid="{00000000-0005-0000-0000-000057410000}"/>
    <cellStyle name="Normal 19 2 2" xfId="16728" xr:uid="{00000000-0005-0000-0000-000058410000}"/>
    <cellStyle name="Normal 19 2_15-FINANCEIRAS" xfId="16729" xr:uid="{00000000-0005-0000-0000-000059410000}"/>
    <cellStyle name="Normal 19 3" xfId="16730" xr:uid="{00000000-0005-0000-0000-00005A410000}"/>
    <cellStyle name="Normal 19 4" xfId="16731" xr:uid="{00000000-0005-0000-0000-00005B410000}"/>
    <cellStyle name="Normal 19 5" xfId="16732" xr:uid="{00000000-0005-0000-0000-00005C410000}"/>
    <cellStyle name="Normal 19_13-Endividamento" xfId="16733" xr:uid="{00000000-0005-0000-0000-00005D410000}"/>
    <cellStyle name="Normal 190" xfId="16734" xr:uid="{00000000-0005-0000-0000-00005E410000}"/>
    <cellStyle name="Normal 191" xfId="16735" xr:uid="{00000000-0005-0000-0000-00005F410000}"/>
    <cellStyle name="Normal 192" xfId="16736" xr:uid="{00000000-0005-0000-0000-000060410000}"/>
    <cellStyle name="Normal 193" xfId="16737" xr:uid="{00000000-0005-0000-0000-000061410000}"/>
    <cellStyle name="Normal 194" xfId="16738" xr:uid="{00000000-0005-0000-0000-000062410000}"/>
    <cellStyle name="Normal 195" xfId="16739" xr:uid="{00000000-0005-0000-0000-000063410000}"/>
    <cellStyle name="Normal 2" xfId="8" xr:uid="{00000000-0005-0000-0000-000008000000}"/>
    <cellStyle name="Normal 2 10" xfId="13" xr:uid="{00000000-0005-0000-0000-00000D000000}"/>
    <cellStyle name="Normal 2 10 2" xfId="16740" xr:uid="{00000000-0005-0000-0000-000064410000}"/>
    <cellStyle name="Normal 2 10 2 2" xfId="16741" xr:uid="{00000000-0005-0000-0000-000065410000}"/>
    <cellStyle name="Normal 2 10 2_15-FINANCEIRAS" xfId="16742" xr:uid="{00000000-0005-0000-0000-000066410000}"/>
    <cellStyle name="Normal 2 10 3" xfId="16743" xr:uid="{00000000-0005-0000-0000-000067410000}"/>
    <cellStyle name="Normal 2 10 4" xfId="16744" xr:uid="{00000000-0005-0000-0000-000068410000}"/>
    <cellStyle name="Normal 2 10_13-Endividamento" xfId="16745" xr:uid="{00000000-0005-0000-0000-000069410000}"/>
    <cellStyle name="Normal 2 11" xfId="16746" xr:uid="{00000000-0005-0000-0000-00006A410000}"/>
    <cellStyle name="Normal 2 11 2" xfId="16747" xr:uid="{00000000-0005-0000-0000-00006B410000}"/>
    <cellStyle name="Normal 2 11 2 2" xfId="16748" xr:uid="{00000000-0005-0000-0000-00006C410000}"/>
    <cellStyle name="Normal 2 11 2_15-FINANCEIRAS" xfId="16749" xr:uid="{00000000-0005-0000-0000-00006D410000}"/>
    <cellStyle name="Normal 2 11 3" xfId="16750" xr:uid="{00000000-0005-0000-0000-00006E410000}"/>
    <cellStyle name="Normal 2 11_13-Endividamento" xfId="16751" xr:uid="{00000000-0005-0000-0000-00006F410000}"/>
    <cellStyle name="Normal 2 12" xfId="16752" xr:uid="{00000000-0005-0000-0000-000070410000}"/>
    <cellStyle name="Normal 2 12 2" xfId="16753" xr:uid="{00000000-0005-0000-0000-000071410000}"/>
    <cellStyle name="Normal 2 12_15-FINANCEIRAS" xfId="16754" xr:uid="{00000000-0005-0000-0000-000072410000}"/>
    <cellStyle name="Normal 2 13" xfId="16755" xr:uid="{00000000-0005-0000-0000-000073410000}"/>
    <cellStyle name="Normal 2 14" xfId="16756" xr:uid="{00000000-0005-0000-0000-000074410000}"/>
    <cellStyle name="Normal 2 15" xfId="16757" xr:uid="{00000000-0005-0000-0000-000075410000}"/>
    <cellStyle name="Normal 2 16" xfId="9" xr:uid="{00000000-0005-0000-0000-000009000000}"/>
    <cellStyle name="Normal 2 16 2" xfId="14" xr:uid="{00000000-0005-0000-0000-00000E000000}"/>
    <cellStyle name="Normal 2 17" xfId="16758" xr:uid="{00000000-0005-0000-0000-000076410000}"/>
    <cellStyle name="Normal 2 18" xfId="16759" xr:uid="{00000000-0005-0000-0000-000077410000}"/>
    <cellStyle name="Normal 2 19" xfId="16760" xr:uid="{00000000-0005-0000-0000-000078410000}"/>
    <cellStyle name="Normal 2 2" xfId="16761" xr:uid="{00000000-0005-0000-0000-000079410000}"/>
    <cellStyle name="Normal 2 2 10" xfId="16762" xr:uid="{00000000-0005-0000-0000-00007A410000}"/>
    <cellStyle name="Normal 2 2 11" xfId="16763" xr:uid="{00000000-0005-0000-0000-00007B410000}"/>
    <cellStyle name="Normal 2 2 12" xfId="16764" xr:uid="{00000000-0005-0000-0000-00007C410000}"/>
    <cellStyle name="Normal 2 2 2" xfId="16765" xr:uid="{00000000-0005-0000-0000-00007D410000}"/>
    <cellStyle name="Normal 2 2 2 10" xfId="16766" xr:uid="{00000000-0005-0000-0000-00007E410000}"/>
    <cellStyle name="Normal 2 2 2 2" xfId="16767" xr:uid="{00000000-0005-0000-0000-00007F410000}"/>
    <cellStyle name="Normal 2 2 2 2 2" xfId="16768" xr:uid="{00000000-0005-0000-0000-000080410000}"/>
    <cellStyle name="Normal 2 2 2 2 3" xfId="16769" xr:uid="{00000000-0005-0000-0000-000081410000}"/>
    <cellStyle name="Normal 2 2 2 2 4" xfId="16770" xr:uid="{00000000-0005-0000-0000-000082410000}"/>
    <cellStyle name="Normal 2 2 2 2 5" xfId="16771" xr:uid="{00000000-0005-0000-0000-000083410000}"/>
    <cellStyle name="Normal 2 2 2 2_15-FINANCEIRAS" xfId="16772" xr:uid="{00000000-0005-0000-0000-000084410000}"/>
    <cellStyle name="Normal 2 2 2 3" xfId="16773" xr:uid="{00000000-0005-0000-0000-000085410000}"/>
    <cellStyle name="Normal 2 2 2 3 2" xfId="16774" xr:uid="{00000000-0005-0000-0000-000086410000}"/>
    <cellStyle name="Normal 2 2 2 3_15-FINANCEIRAS" xfId="16775" xr:uid="{00000000-0005-0000-0000-000087410000}"/>
    <cellStyle name="Normal 2 2 2 4" xfId="16776" xr:uid="{00000000-0005-0000-0000-000088410000}"/>
    <cellStyle name="Normal 2 2 2 4 2" xfId="16777" xr:uid="{00000000-0005-0000-0000-000089410000}"/>
    <cellStyle name="Normal 2 2 2 4_15-FINANCEIRAS" xfId="16778" xr:uid="{00000000-0005-0000-0000-00008A410000}"/>
    <cellStyle name="Normal 2 2 2 5" xfId="16779" xr:uid="{00000000-0005-0000-0000-00008B410000}"/>
    <cellStyle name="Normal 2 2 2 6" xfId="16780" xr:uid="{00000000-0005-0000-0000-00008C410000}"/>
    <cellStyle name="Normal 2 2 2 7" xfId="16781" xr:uid="{00000000-0005-0000-0000-00008D410000}"/>
    <cellStyle name="Normal 2 2 2 8" xfId="16782" xr:uid="{00000000-0005-0000-0000-00008E410000}"/>
    <cellStyle name="Normal 2 2 2 9" xfId="16783" xr:uid="{00000000-0005-0000-0000-00008F410000}"/>
    <cellStyle name="Normal 2 2 2_13-Endividamento" xfId="16784" xr:uid="{00000000-0005-0000-0000-000090410000}"/>
    <cellStyle name="Normal 2 2 3" xfId="16785" xr:uid="{00000000-0005-0000-0000-000091410000}"/>
    <cellStyle name="Normal 2 2 3 2" xfId="16786" xr:uid="{00000000-0005-0000-0000-000092410000}"/>
    <cellStyle name="Normal 2 2 3 3" xfId="16787" xr:uid="{00000000-0005-0000-0000-000093410000}"/>
    <cellStyle name="Normal 2 2 3 4" xfId="16788" xr:uid="{00000000-0005-0000-0000-000094410000}"/>
    <cellStyle name="Normal 2 2 3 5" xfId="16789" xr:uid="{00000000-0005-0000-0000-000095410000}"/>
    <cellStyle name="Normal 2 2 3_15-FINANCEIRAS" xfId="16790" xr:uid="{00000000-0005-0000-0000-000096410000}"/>
    <cellStyle name="Normal 2 2 4" xfId="16791" xr:uid="{00000000-0005-0000-0000-000097410000}"/>
    <cellStyle name="Normal 2 2 4 2" xfId="16792" xr:uid="{00000000-0005-0000-0000-000098410000}"/>
    <cellStyle name="Normal 2 2 4_15-FINANCEIRAS" xfId="16793" xr:uid="{00000000-0005-0000-0000-000099410000}"/>
    <cellStyle name="Normal 2 2 5" xfId="16794" xr:uid="{00000000-0005-0000-0000-00009A410000}"/>
    <cellStyle name="Normal 2 2 5 2" xfId="16795" xr:uid="{00000000-0005-0000-0000-00009B410000}"/>
    <cellStyle name="Normal 2 2 5_15-FINANCEIRAS" xfId="16796" xr:uid="{00000000-0005-0000-0000-00009C410000}"/>
    <cellStyle name="Normal 2 2 6" xfId="16797" xr:uid="{00000000-0005-0000-0000-00009D410000}"/>
    <cellStyle name="Normal 2 2 6 2" xfId="16798" xr:uid="{00000000-0005-0000-0000-00009E410000}"/>
    <cellStyle name="Normal 2 2 7" xfId="16799" xr:uid="{00000000-0005-0000-0000-00009F410000}"/>
    <cellStyle name="Normal 2 2 8" xfId="16800" xr:uid="{00000000-0005-0000-0000-0000A0410000}"/>
    <cellStyle name="Normal 2 2 9" xfId="16801" xr:uid="{00000000-0005-0000-0000-0000A1410000}"/>
    <cellStyle name="Normal 2 2_13-Endividamento" xfId="16802" xr:uid="{00000000-0005-0000-0000-0000A2410000}"/>
    <cellStyle name="Normal 2 20" xfId="16803" xr:uid="{00000000-0005-0000-0000-0000A3410000}"/>
    <cellStyle name="Normal 2 21" xfId="16804" xr:uid="{00000000-0005-0000-0000-0000A4410000}"/>
    <cellStyle name="Normal 2 22" xfId="16805" xr:uid="{00000000-0005-0000-0000-0000A5410000}"/>
    <cellStyle name="Normal 2 23" xfId="16806" xr:uid="{00000000-0005-0000-0000-0000A6410000}"/>
    <cellStyle name="Normal 2 24" xfId="16807" xr:uid="{00000000-0005-0000-0000-0000A7410000}"/>
    <cellStyle name="Normal 2 25" xfId="16808" xr:uid="{00000000-0005-0000-0000-0000A8410000}"/>
    <cellStyle name="Normal 2 26" xfId="16809" xr:uid="{00000000-0005-0000-0000-0000A9410000}"/>
    <cellStyle name="Normal 2 27" xfId="16810" xr:uid="{00000000-0005-0000-0000-0000AA410000}"/>
    <cellStyle name="Normal 2 28" xfId="16811" xr:uid="{00000000-0005-0000-0000-0000AB410000}"/>
    <cellStyle name="Normal 2 29" xfId="16812" xr:uid="{00000000-0005-0000-0000-0000AC410000}"/>
    <cellStyle name="Normal 2 3" xfId="16813" xr:uid="{00000000-0005-0000-0000-0000AD410000}"/>
    <cellStyle name="Normal 2 3 10" xfId="16814" xr:uid="{00000000-0005-0000-0000-0000AE410000}"/>
    <cellStyle name="Normal 2 3 11" xfId="16815" xr:uid="{00000000-0005-0000-0000-0000AF410000}"/>
    <cellStyle name="Normal 2 3 12" xfId="16816" xr:uid="{00000000-0005-0000-0000-0000B0410000}"/>
    <cellStyle name="Normal 2 3 2" xfId="16817" xr:uid="{00000000-0005-0000-0000-0000B1410000}"/>
    <cellStyle name="Normal 2 3 2 2" xfId="16818" xr:uid="{00000000-0005-0000-0000-0000B2410000}"/>
    <cellStyle name="Normal 2 3 2 2 2" xfId="16819" xr:uid="{00000000-0005-0000-0000-0000B3410000}"/>
    <cellStyle name="Normal 2 3 2 2 3" xfId="16820" xr:uid="{00000000-0005-0000-0000-0000B4410000}"/>
    <cellStyle name="Normal 2 3 2 2 4" xfId="16821" xr:uid="{00000000-0005-0000-0000-0000B5410000}"/>
    <cellStyle name="Normal 2 3 2 2 5" xfId="16822" xr:uid="{00000000-0005-0000-0000-0000B6410000}"/>
    <cellStyle name="Normal 2 3 2 2_15-FINANCEIRAS" xfId="16823" xr:uid="{00000000-0005-0000-0000-0000B7410000}"/>
    <cellStyle name="Normal 2 3 2 3" xfId="16824" xr:uid="{00000000-0005-0000-0000-0000B8410000}"/>
    <cellStyle name="Normal 2 3 2 3 2" xfId="16825" xr:uid="{00000000-0005-0000-0000-0000B9410000}"/>
    <cellStyle name="Normal 2 3 2 3_15-FINANCEIRAS" xfId="16826" xr:uid="{00000000-0005-0000-0000-0000BA410000}"/>
    <cellStyle name="Normal 2 3 2 4" xfId="16827" xr:uid="{00000000-0005-0000-0000-0000BB410000}"/>
    <cellStyle name="Normal 2 3 2 4 2" xfId="16828" xr:uid="{00000000-0005-0000-0000-0000BC410000}"/>
    <cellStyle name="Normal 2 3 2 4_15-FINANCEIRAS" xfId="16829" xr:uid="{00000000-0005-0000-0000-0000BD410000}"/>
    <cellStyle name="Normal 2 3 2 5" xfId="16830" xr:uid="{00000000-0005-0000-0000-0000BE410000}"/>
    <cellStyle name="Normal 2 3 2 6" xfId="16831" xr:uid="{00000000-0005-0000-0000-0000BF410000}"/>
    <cellStyle name="Normal 2 3 2 7" xfId="16832" xr:uid="{00000000-0005-0000-0000-0000C0410000}"/>
    <cellStyle name="Normal 2 3 2_13-Endividamento" xfId="16833" xr:uid="{00000000-0005-0000-0000-0000C1410000}"/>
    <cellStyle name="Normal 2 3 3" xfId="16834" xr:uid="{00000000-0005-0000-0000-0000C2410000}"/>
    <cellStyle name="Normal 2 3 3 2" xfId="16835" xr:uid="{00000000-0005-0000-0000-0000C3410000}"/>
    <cellStyle name="Normal 2 3 3 3" xfId="16836" xr:uid="{00000000-0005-0000-0000-0000C4410000}"/>
    <cellStyle name="Normal 2 3 3 4" xfId="16837" xr:uid="{00000000-0005-0000-0000-0000C5410000}"/>
    <cellStyle name="Normal 2 3 3 5" xfId="16838" xr:uid="{00000000-0005-0000-0000-0000C6410000}"/>
    <cellStyle name="Normal 2 3 3_15-FINANCEIRAS" xfId="16839" xr:uid="{00000000-0005-0000-0000-0000C7410000}"/>
    <cellStyle name="Normal 2 3 4" xfId="16840" xr:uid="{00000000-0005-0000-0000-0000C8410000}"/>
    <cellStyle name="Normal 2 3 4 2" xfId="16841" xr:uid="{00000000-0005-0000-0000-0000C9410000}"/>
    <cellStyle name="Normal 2 3 4_15-FINANCEIRAS" xfId="16842" xr:uid="{00000000-0005-0000-0000-0000CA410000}"/>
    <cellStyle name="Normal 2 3 5" xfId="16843" xr:uid="{00000000-0005-0000-0000-0000CB410000}"/>
    <cellStyle name="Normal 2 3 5 2" xfId="16844" xr:uid="{00000000-0005-0000-0000-0000CC410000}"/>
    <cellStyle name="Normal 2 3 5_15-FINANCEIRAS" xfId="16845" xr:uid="{00000000-0005-0000-0000-0000CD410000}"/>
    <cellStyle name="Normal 2 3 6" xfId="16846" xr:uid="{00000000-0005-0000-0000-0000CE410000}"/>
    <cellStyle name="Normal 2 3 7" xfId="16847" xr:uid="{00000000-0005-0000-0000-0000CF410000}"/>
    <cellStyle name="Normal 2 3 8" xfId="16848" xr:uid="{00000000-0005-0000-0000-0000D0410000}"/>
    <cellStyle name="Normal 2 3 9" xfId="16849" xr:uid="{00000000-0005-0000-0000-0000D1410000}"/>
    <cellStyle name="Normal 2 3_13-Endividamento" xfId="16850" xr:uid="{00000000-0005-0000-0000-0000D2410000}"/>
    <cellStyle name="Normal 2 30" xfId="16851" xr:uid="{00000000-0005-0000-0000-0000D3410000}"/>
    <cellStyle name="Normal 2 31" xfId="16852" xr:uid="{00000000-0005-0000-0000-0000D4410000}"/>
    <cellStyle name="Normal 2 32" xfId="16853" xr:uid="{00000000-0005-0000-0000-0000D5410000}"/>
    <cellStyle name="Normal 2 33" xfId="16854" xr:uid="{00000000-0005-0000-0000-0000D6410000}"/>
    <cellStyle name="Normal 2 34" xfId="16855" xr:uid="{00000000-0005-0000-0000-0000D7410000}"/>
    <cellStyle name="Normal 2 35" xfId="16856" xr:uid="{00000000-0005-0000-0000-0000D8410000}"/>
    <cellStyle name="Normal 2 36" xfId="16857" xr:uid="{00000000-0005-0000-0000-0000D9410000}"/>
    <cellStyle name="Normal 2 4" xfId="16858" xr:uid="{00000000-0005-0000-0000-0000DA410000}"/>
    <cellStyle name="Normal 2 4 10" xfId="16859" xr:uid="{00000000-0005-0000-0000-0000DB410000}"/>
    <cellStyle name="Normal 2 4 2" xfId="16860" xr:uid="{00000000-0005-0000-0000-0000DC410000}"/>
    <cellStyle name="Normal 2 4 2 2" xfId="16861" xr:uid="{00000000-0005-0000-0000-0000DD410000}"/>
    <cellStyle name="Normal 2 4 2 2 2" xfId="16862" xr:uid="{00000000-0005-0000-0000-0000DE410000}"/>
    <cellStyle name="Normal 2 4 2 2 3" xfId="16863" xr:uid="{00000000-0005-0000-0000-0000DF410000}"/>
    <cellStyle name="Normal 2 4 2 2 4" xfId="16864" xr:uid="{00000000-0005-0000-0000-0000E0410000}"/>
    <cellStyle name="Normal 2 4 2 2 5" xfId="16865" xr:uid="{00000000-0005-0000-0000-0000E1410000}"/>
    <cellStyle name="Normal 2 4 2 2_15-FINANCEIRAS" xfId="16866" xr:uid="{00000000-0005-0000-0000-0000E2410000}"/>
    <cellStyle name="Normal 2 4 2 3" xfId="16867" xr:uid="{00000000-0005-0000-0000-0000E3410000}"/>
    <cellStyle name="Normal 2 4 2 3 2" xfId="16868" xr:uid="{00000000-0005-0000-0000-0000E4410000}"/>
    <cellStyle name="Normal 2 4 2 3_15-FINANCEIRAS" xfId="16869" xr:uid="{00000000-0005-0000-0000-0000E5410000}"/>
    <cellStyle name="Normal 2 4 2 4" xfId="16870" xr:uid="{00000000-0005-0000-0000-0000E6410000}"/>
    <cellStyle name="Normal 2 4 2 4 2" xfId="16871" xr:uid="{00000000-0005-0000-0000-0000E7410000}"/>
    <cellStyle name="Normal 2 4 2 4_15-FINANCEIRAS" xfId="16872" xr:uid="{00000000-0005-0000-0000-0000E8410000}"/>
    <cellStyle name="Normal 2 4 2 5" xfId="16873" xr:uid="{00000000-0005-0000-0000-0000E9410000}"/>
    <cellStyle name="Normal 2 4 2 6" xfId="16874" xr:uid="{00000000-0005-0000-0000-0000EA410000}"/>
    <cellStyle name="Normal 2 4 2 7" xfId="16875" xr:uid="{00000000-0005-0000-0000-0000EB410000}"/>
    <cellStyle name="Normal 2 4 2_13-Endividamento" xfId="16876" xr:uid="{00000000-0005-0000-0000-0000EC410000}"/>
    <cellStyle name="Normal 2 4 3" xfId="16877" xr:uid="{00000000-0005-0000-0000-0000ED410000}"/>
    <cellStyle name="Normal 2 4 3 2" xfId="16878" xr:uid="{00000000-0005-0000-0000-0000EE410000}"/>
    <cellStyle name="Normal 2 4 3 3" xfId="16879" xr:uid="{00000000-0005-0000-0000-0000EF410000}"/>
    <cellStyle name="Normal 2 4 3 4" xfId="16880" xr:uid="{00000000-0005-0000-0000-0000F0410000}"/>
    <cellStyle name="Normal 2 4 3 5" xfId="16881" xr:uid="{00000000-0005-0000-0000-0000F1410000}"/>
    <cellStyle name="Normal 2 4 3_15-FINANCEIRAS" xfId="16882" xr:uid="{00000000-0005-0000-0000-0000F2410000}"/>
    <cellStyle name="Normal 2 4 4" xfId="16883" xr:uid="{00000000-0005-0000-0000-0000F3410000}"/>
    <cellStyle name="Normal 2 4 4 2" xfId="16884" xr:uid="{00000000-0005-0000-0000-0000F4410000}"/>
    <cellStyle name="Normal 2 4 4_15-FINANCEIRAS" xfId="16885" xr:uid="{00000000-0005-0000-0000-0000F5410000}"/>
    <cellStyle name="Normal 2 4 5" xfId="16886" xr:uid="{00000000-0005-0000-0000-0000F6410000}"/>
    <cellStyle name="Normal 2 4 5 2" xfId="16887" xr:uid="{00000000-0005-0000-0000-0000F7410000}"/>
    <cellStyle name="Normal 2 4 5_15-FINANCEIRAS" xfId="16888" xr:uid="{00000000-0005-0000-0000-0000F8410000}"/>
    <cellStyle name="Normal 2 4 6" xfId="16889" xr:uid="{00000000-0005-0000-0000-0000F9410000}"/>
    <cellStyle name="Normal 2 4 7" xfId="16890" xr:uid="{00000000-0005-0000-0000-0000FA410000}"/>
    <cellStyle name="Normal 2 4 8" xfId="16891" xr:uid="{00000000-0005-0000-0000-0000FB410000}"/>
    <cellStyle name="Normal 2 4 9" xfId="16892" xr:uid="{00000000-0005-0000-0000-0000FC410000}"/>
    <cellStyle name="Normal 2 4_13-Endividamento" xfId="16893" xr:uid="{00000000-0005-0000-0000-0000FD410000}"/>
    <cellStyle name="Normal 2 5" xfId="16894" xr:uid="{00000000-0005-0000-0000-0000FE410000}"/>
    <cellStyle name="Normal 2 5 2" xfId="16895" xr:uid="{00000000-0005-0000-0000-0000FF410000}"/>
    <cellStyle name="Normal 2 5 2 2" xfId="16896" xr:uid="{00000000-0005-0000-0000-000000420000}"/>
    <cellStyle name="Normal 2 5 2 2 2" xfId="16897" xr:uid="{00000000-0005-0000-0000-000001420000}"/>
    <cellStyle name="Normal 2 5 2 2 3" xfId="16898" xr:uid="{00000000-0005-0000-0000-000002420000}"/>
    <cellStyle name="Normal 2 5 2 2 4" xfId="16899" xr:uid="{00000000-0005-0000-0000-000003420000}"/>
    <cellStyle name="Normal 2 5 2 2 5" xfId="16900" xr:uid="{00000000-0005-0000-0000-000004420000}"/>
    <cellStyle name="Normal 2 5 2 2_15-FINANCEIRAS" xfId="16901" xr:uid="{00000000-0005-0000-0000-000005420000}"/>
    <cellStyle name="Normal 2 5 2 3" xfId="16902" xr:uid="{00000000-0005-0000-0000-000006420000}"/>
    <cellStyle name="Normal 2 5 2 3 2" xfId="16903" xr:uid="{00000000-0005-0000-0000-000007420000}"/>
    <cellStyle name="Normal 2 5 2 3_15-FINANCEIRAS" xfId="16904" xr:uid="{00000000-0005-0000-0000-000008420000}"/>
    <cellStyle name="Normal 2 5 2 4" xfId="16905" xr:uid="{00000000-0005-0000-0000-000009420000}"/>
    <cellStyle name="Normal 2 5 2 4 2" xfId="16906" xr:uid="{00000000-0005-0000-0000-00000A420000}"/>
    <cellStyle name="Normal 2 5 2 4_15-FINANCEIRAS" xfId="16907" xr:uid="{00000000-0005-0000-0000-00000B420000}"/>
    <cellStyle name="Normal 2 5 2 5" xfId="16908" xr:uid="{00000000-0005-0000-0000-00000C420000}"/>
    <cellStyle name="Normal 2 5 2 6" xfId="16909" xr:uid="{00000000-0005-0000-0000-00000D420000}"/>
    <cellStyle name="Normal 2 5 2 7" xfId="16910" xr:uid="{00000000-0005-0000-0000-00000E420000}"/>
    <cellStyle name="Normal 2 5 2_13-Endividamento" xfId="16911" xr:uid="{00000000-0005-0000-0000-00000F420000}"/>
    <cellStyle name="Normal 2 5 3" xfId="16912" xr:uid="{00000000-0005-0000-0000-000010420000}"/>
    <cellStyle name="Normal 2 5 3 2" xfId="16913" xr:uid="{00000000-0005-0000-0000-000011420000}"/>
    <cellStyle name="Normal 2 5 3 3" xfId="16914" xr:uid="{00000000-0005-0000-0000-000012420000}"/>
    <cellStyle name="Normal 2 5 3 4" xfId="16915" xr:uid="{00000000-0005-0000-0000-000013420000}"/>
    <cellStyle name="Normal 2 5 3 5" xfId="16916" xr:uid="{00000000-0005-0000-0000-000014420000}"/>
    <cellStyle name="Normal 2 5 3_15-FINANCEIRAS" xfId="16917" xr:uid="{00000000-0005-0000-0000-000015420000}"/>
    <cellStyle name="Normal 2 5 4" xfId="16918" xr:uid="{00000000-0005-0000-0000-000016420000}"/>
    <cellStyle name="Normal 2 5 4 2" xfId="16919" xr:uid="{00000000-0005-0000-0000-000017420000}"/>
    <cellStyle name="Normal 2 5 4_15-FINANCEIRAS" xfId="16920" xr:uid="{00000000-0005-0000-0000-000018420000}"/>
    <cellStyle name="Normal 2 5 5" xfId="16921" xr:uid="{00000000-0005-0000-0000-000019420000}"/>
    <cellStyle name="Normal 2 5 5 2" xfId="16922" xr:uid="{00000000-0005-0000-0000-00001A420000}"/>
    <cellStyle name="Normal 2 5 5_15-FINANCEIRAS" xfId="16923" xr:uid="{00000000-0005-0000-0000-00001B420000}"/>
    <cellStyle name="Normal 2 5 6" xfId="16924" xr:uid="{00000000-0005-0000-0000-00001C420000}"/>
    <cellStyle name="Normal 2 5 7" xfId="16925" xr:uid="{00000000-0005-0000-0000-00001D420000}"/>
    <cellStyle name="Normal 2 5 8" xfId="16926" xr:uid="{00000000-0005-0000-0000-00001E420000}"/>
    <cellStyle name="Normal 2 5_13-Endividamento" xfId="16927" xr:uid="{00000000-0005-0000-0000-00001F420000}"/>
    <cellStyle name="Normal 2 6" xfId="16928" xr:uid="{00000000-0005-0000-0000-000020420000}"/>
    <cellStyle name="Normal 2 6 2" xfId="16929" xr:uid="{00000000-0005-0000-0000-000021420000}"/>
    <cellStyle name="Normal 2 6 2 2" xfId="16930" xr:uid="{00000000-0005-0000-0000-000022420000}"/>
    <cellStyle name="Normal 2 6 2 2 2" xfId="16931" xr:uid="{00000000-0005-0000-0000-000023420000}"/>
    <cellStyle name="Normal 2 6 2 2 3" xfId="16932" xr:uid="{00000000-0005-0000-0000-000024420000}"/>
    <cellStyle name="Normal 2 6 2 2 4" xfId="16933" xr:uid="{00000000-0005-0000-0000-000025420000}"/>
    <cellStyle name="Normal 2 6 2 2 5" xfId="16934" xr:uid="{00000000-0005-0000-0000-000026420000}"/>
    <cellStyle name="Normal 2 6 2 2_15-FINANCEIRAS" xfId="16935" xr:uid="{00000000-0005-0000-0000-000027420000}"/>
    <cellStyle name="Normal 2 6 2 3" xfId="16936" xr:uid="{00000000-0005-0000-0000-000028420000}"/>
    <cellStyle name="Normal 2 6 2 3 2" xfId="16937" xr:uid="{00000000-0005-0000-0000-000029420000}"/>
    <cellStyle name="Normal 2 6 2 3_15-FINANCEIRAS" xfId="16938" xr:uid="{00000000-0005-0000-0000-00002A420000}"/>
    <cellStyle name="Normal 2 6 2 4" xfId="16939" xr:uid="{00000000-0005-0000-0000-00002B420000}"/>
    <cellStyle name="Normal 2 6 2 4 2" xfId="16940" xr:uid="{00000000-0005-0000-0000-00002C420000}"/>
    <cellStyle name="Normal 2 6 2 4_15-FINANCEIRAS" xfId="16941" xr:uid="{00000000-0005-0000-0000-00002D420000}"/>
    <cellStyle name="Normal 2 6 2 5" xfId="16942" xr:uid="{00000000-0005-0000-0000-00002E420000}"/>
    <cellStyle name="Normal 2 6 2 6" xfId="16943" xr:uid="{00000000-0005-0000-0000-00002F420000}"/>
    <cellStyle name="Normal 2 6 2 7" xfId="16944" xr:uid="{00000000-0005-0000-0000-000030420000}"/>
    <cellStyle name="Normal 2 6 2_13-Endividamento" xfId="16945" xr:uid="{00000000-0005-0000-0000-000031420000}"/>
    <cellStyle name="Normal 2 6 3" xfId="16946" xr:uid="{00000000-0005-0000-0000-000032420000}"/>
    <cellStyle name="Normal 2 6 3 2" xfId="16947" xr:uid="{00000000-0005-0000-0000-000033420000}"/>
    <cellStyle name="Normal 2 6 3 3" xfId="16948" xr:uid="{00000000-0005-0000-0000-000034420000}"/>
    <cellStyle name="Normal 2 6 3 4" xfId="16949" xr:uid="{00000000-0005-0000-0000-000035420000}"/>
    <cellStyle name="Normal 2 6 3 5" xfId="16950" xr:uid="{00000000-0005-0000-0000-000036420000}"/>
    <cellStyle name="Normal 2 6 3_15-FINANCEIRAS" xfId="16951" xr:uid="{00000000-0005-0000-0000-000037420000}"/>
    <cellStyle name="Normal 2 6 4" xfId="16952" xr:uid="{00000000-0005-0000-0000-000038420000}"/>
    <cellStyle name="Normal 2 6 4 2" xfId="16953" xr:uid="{00000000-0005-0000-0000-000039420000}"/>
    <cellStyle name="Normal 2 6 4_15-FINANCEIRAS" xfId="16954" xr:uid="{00000000-0005-0000-0000-00003A420000}"/>
    <cellStyle name="Normal 2 6 5" xfId="16955" xr:uid="{00000000-0005-0000-0000-00003B420000}"/>
    <cellStyle name="Normal 2 6 5 2" xfId="16956" xr:uid="{00000000-0005-0000-0000-00003C420000}"/>
    <cellStyle name="Normal 2 6 5_15-FINANCEIRAS" xfId="16957" xr:uid="{00000000-0005-0000-0000-00003D420000}"/>
    <cellStyle name="Normal 2 6 6" xfId="16958" xr:uid="{00000000-0005-0000-0000-00003E420000}"/>
    <cellStyle name="Normal 2 6 7" xfId="16959" xr:uid="{00000000-0005-0000-0000-00003F420000}"/>
    <cellStyle name="Normal 2 6 8" xfId="16960" xr:uid="{00000000-0005-0000-0000-000040420000}"/>
    <cellStyle name="Normal 2 6_13-Endividamento" xfId="16961" xr:uid="{00000000-0005-0000-0000-000041420000}"/>
    <cellStyle name="Normal 2 7" xfId="16962" xr:uid="{00000000-0005-0000-0000-000042420000}"/>
    <cellStyle name="Normal 2 7 2" xfId="16963" xr:uid="{00000000-0005-0000-0000-000043420000}"/>
    <cellStyle name="Normal 2 7 2 2" xfId="16964" xr:uid="{00000000-0005-0000-0000-000044420000}"/>
    <cellStyle name="Normal 2 7 2 3" xfId="16965" xr:uid="{00000000-0005-0000-0000-000045420000}"/>
    <cellStyle name="Normal 2 7 2 4" xfId="16966" xr:uid="{00000000-0005-0000-0000-000046420000}"/>
    <cellStyle name="Normal 2 7 2 5" xfId="16967" xr:uid="{00000000-0005-0000-0000-000047420000}"/>
    <cellStyle name="Normal 2 7 2_15-FINANCEIRAS" xfId="16968" xr:uid="{00000000-0005-0000-0000-000048420000}"/>
    <cellStyle name="Normal 2 7 3" xfId="16969" xr:uid="{00000000-0005-0000-0000-000049420000}"/>
    <cellStyle name="Normal 2 7 3 2" xfId="16970" xr:uid="{00000000-0005-0000-0000-00004A420000}"/>
    <cellStyle name="Normal 2 7 3_15-FINANCEIRAS" xfId="16971" xr:uid="{00000000-0005-0000-0000-00004B420000}"/>
    <cellStyle name="Normal 2 7 4" xfId="16972" xr:uid="{00000000-0005-0000-0000-00004C420000}"/>
    <cellStyle name="Normal 2 7 4 2" xfId="16973" xr:uid="{00000000-0005-0000-0000-00004D420000}"/>
    <cellStyle name="Normal 2 7 4_15-FINANCEIRAS" xfId="16974" xr:uid="{00000000-0005-0000-0000-00004E420000}"/>
    <cellStyle name="Normal 2 7 5" xfId="16975" xr:uid="{00000000-0005-0000-0000-00004F420000}"/>
    <cellStyle name="Normal 2 7 6" xfId="16976" xr:uid="{00000000-0005-0000-0000-000050420000}"/>
    <cellStyle name="Normal 2 7 7" xfId="16977" xr:uid="{00000000-0005-0000-0000-000051420000}"/>
    <cellStyle name="Normal 2 7_13-Endividamento" xfId="16978" xr:uid="{00000000-0005-0000-0000-000052420000}"/>
    <cellStyle name="Normal 2 8" xfId="16979" xr:uid="{00000000-0005-0000-0000-000053420000}"/>
    <cellStyle name="Normal 2 8 2" xfId="16980" xr:uid="{00000000-0005-0000-0000-000054420000}"/>
    <cellStyle name="Normal 2 8 2 2" xfId="16981" xr:uid="{00000000-0005-0000-0000-000055420000}"/>
    <cellStyle name="Normal 2 8 2 2 2" xfId="16982" xr:uid="{00000000-0005-0000-0000-000056420000}"/>
    <cellStyle name="Normal 2 8 2 2 2 2" xfId="16983" xr:uid="{00000000-0005-0000-0000-000057420000}"/>
    <cellStyle name="Normal 2 8 2 2 3" xfId="16984" xr:uid="{00000000-0005-0000-0000-000058420000}"/>
    <cellStyle name="Normal 2 8 2 2 4" xfId="16985" xr:uid="{00000000-0005-0000-0000-000059420000}"/>
    <cellStyle name="Normal 2 8 2 3" xfId="16986" xr:uid="{00000000-0005-0000-0000-00005A420000}"/>
    <cellStyle name="Normal 2 8 2 3 2" xfId="16987" xr:uid="{00000000-0005-0000-0000-00005B420000}"/>
    <cellStyle name="Normal 2 8 2 3 3" xfId="16988" xr:uid="{00000000-0005-0000-0000-00005C420000}"/>
    <cellStyle name="Normal 2 8 2 4" xfId="16989" xr:uid="{00000000-0005-0000-0000-00005D420000}"/>
    <cellStyle name="Normal 2 8 2 5" xfId="16990" xr:uid="{00000000-0005-0000-0000-00005E420000}"/>
    <cellStyle name="Normal 2 8 2 6" xfId="16991" xr:uid="{00000000-0005-0000-0000-00005F420000}"/>
    <cellStyle name="Normal 2 8 2_15-FINANCEIRAS" xfId="16992" xr:uid="{00000000-0005-0000-0000-000060420000}"/>
    <cellStyle name="Normal 2 8 3" xfId="16993" xr:uid="{00000000-0005-0000-0000-000061420000}"/>
    <cellStyle name="Normal 2 8 3 2" xfId="16994" xr:uid="{00000000-0005-0000-0000-000062420000}"/>
    <cellStyle name="Normal 2 8 3 2 2" xfId="16995" xr:uid="{00000000-0005-0000-0000-000063420000}"/>
    <cellStyle name="Normal 2 8 3 2 2 2" xfId="16996" xr:uid="{00000000-0005-0000-0000-000064420000}"/>
    <cellStyle name="Normal 2 8 3 2 3" xfId="16997" xr:uid="{00000000-0005-0000-0000-000065420000}"/>
    <cellStyle name="Normal 2 8 3 2 4" xfId="16998" xr:uid="{00000000-0005-0000-0000-000066420000}"/>
    <cellStyle name="Normal 2 8 3 3" xfId="16999" xr:uid="{00000000-0005-0000-0000-000067420000}"/>
    <cellStyle name="Normal 2 8 3 3 2" xfId="17000" xr:uid="{00000000-0005-0000-0000-000068420000}"/>
    <cellStyle name="Normal 2 8 3 4" xfId="17001" xr:uid="{00000000-0005-0000-0000-000069420000}"/>
    <cellStyle name="Normal 2 8 3 5" xfId="17002" xr:uid="{00000000-0005-0000-0000-00006A420000}"/>
    <cellStyle name="Normal 2 8 4" xfId="17003" xr:uid="{00000000-0005-0000-0000-00006B420000}"/>
    <cellStyle name="Normal 2 8 4 2" xfId="17004" xr:uid="{00000000-0005-0000-0000-00006C420000}"/>
    <cellStyle name="Normal 2 8 4 2 2" xfId="17005" xr:uid="{00000000-0005-0000-0000-00006D420000}"/>
    <cellStyle name="Normal 2 8 4 3" xfId="17006" xr:uid="{00000000-0005-0000-0000-00006E420000}"/>
    <cellStyle name="Normal 2 8 4 4" xfId="17007" xr:uid="{00000000-0005-0000-0000-00006F420000}"/>
    <cellStyle name="Normal 2 8 5" xfId="17008" xr:uid="{00000000-0005-0000-0000-000070420000}"/>
    <cellStyle name="Normal 2 8 5 2" xfId="17009" xr:uid="{00000000-0005-0000-0000-000071420000}"/>
    <cellStyle name="Normal 2 8 5 3" xfId="17010" xr:uid="{00000000-0005-0000-0000-000072420000}"/>
    <cellStyle name="Normal 2 8 6" xfId="17011" xr:uid="{00000000-0005-0000-0000-000073420000}"/>
    <cellStyle name="Normal 2 8 6 2" xfId="17012" xr:uid="{00000000-0005-0000-0000-000074420000}"/>
    <cellStyle name="Normal 2 8 7" xfId="17013" xr:uid="{00000000-0005-0000-0000-000075420000}"/>
    <cellStyle name="Normal 2 8 7 2" xfId="17014" xr:uid="{00000000-0005-0000-0000-000076420000}"/>
    <cellStyle name="Normal 2 8 8" xfId="17015" xr:uid="{00000000-0005-0000-0000-000077420000}"/>
    <cellStyle name="Normal 2 8_13-Endividamento" xfId="17016" xr:uid="{00000000-0005-0000-0000-000078420000}"/>
    <cellStyle name="Normal 2 9" xfId="17017" xr:uid="{00000000-0005-0000-0000-000079420000}"/>
    <cellStyle name="Normal 2 9 2" xfId="17018" xr:uid="{00000000-0005-0000-0000-00007A420000}"/>
    <cellStyle name="Normal 2 9 2 2" xfId="17019" xr:uid="{00000000-0005-0000-0000-00007B420000}"/>
    <cellStyle name="Normal 2 9 2 3" xfId="17020" xr:uid="{00000000-0005-0000-0000-00007C420000}"/>
    <cellStyle name="Normal 2 9 2 4" xfId="17021" xr:uid="{00000000-0005-0000-0000-00007D420000}"/>
    <cellStyle name="Normal 2 9 2 5" xfId="17022" xr:uid="{00000000-0005-0000-0000-00007E420000}"/>
    <cellStyle name="Normal 2 9 2_15-FINANCEIRAS" xfId="17023" xr:uid="{00000000-0005-0000-0000-00007F420000}"/>
    <cellStyle name="Normal 2 9 3" xfId="17024" xr:uid="{00000000-0005-0000-0000-000080420000}"/>
    <cellStyle name="Normal 2 9 4" xfId="17025" xr:uid="{00000000-0005-0000-0000-000081420000}"/>
    <cellStyle name="Normal 2 9_13-Endividamento" xfId="17026" xr:uid="{00000000-0005-0000-0000-000082420000}"/>
    <cellStyle name="Normal 2_11_Combinação de neg. Zanin" xfId="17027" xr:uid="{00000000-0005-0000-0000-000083420000}"/>
    <cellStyle name="Normal 20" xfId="17028" xr:uid="{00000000-0005-0000-0000-000084420000}"/>
    <cellStyle name="Normal 20 2" xfId="17029" xr:uid="{00000000-0005-0000-0000-000085420000}"/>
    <cellStyle name="Normal 20 2 2" xfId="17030" xr:uid="{00000000-0005-0000-0000-000086420000}"/>
    <cellStyle name="Normal 20 3" xfId="17031" xr:uid="{00000000-0005-0000-0000-000087420000}"/>
    <cellStyle name="Normal 20 4" xfId="17032" xr:uid="{00000000-0005-0000-0000-000088420000}"/>
    <cellStyle name="Normal 20_15-FINANCEIRAS" xfId="17033" xr:uid="{00000000-0005-0000-0000-000089420000}"/>
    <cellStyle name="Normal 21" xfId="17034" xr:uid="{00000000-0005-0000-0000-00008A420000}"/>
    <cellStyle name="Normal 21 2" xfId="17035" xr:uid="{00000000-0005-0000-0000-00008B420000}"/>
    <cellStyle name="Normal 21 2 2" xfId="17036" xr:uid="{00000000-0005-0000-0000-00008C420000}"/>
    <cellStyle name="Normal 21 3" xfId="17037" xr:uid="{00000000-0005-0000-0000-00008D420000}"/>
    <cellStyle name="Normal 21 4" xfId="17038" xr:uid="{00000000-0005-0000-0000-00008E420000}"/>
    <cellStyle name="Normal 21 5" xfId="17039" xr:uid="{00000000-0005-0000-0000-00008F420000}"/>
    <cellStyle name="Normal 21_15-FINANCEIRAS" xfId="17040" xr:uid="{00000000-0005-0000-0000-000090420000}"/>
    <cellStyle name="Normal 22" xfId="17041" xr:uid="{00000000-0005-0000-0000-000091420000}"/>
    <cellStyle name="Normal 22 2" xfId="17042" xr:uid="{00000000-0005-0000-0000-000092420000}"/>
    <cellStyle name="Normal 22 2 2" xfId="17043" xr:uid="{00000000-0005-0000-0000-000093420000}"/>
    <cellStyle name="Normal 22 3" xfId="17044" xr:uid="{00000000-0005-0000-0000-000094420000}"/>
    <cellStyle name="Normal 22 4" xfId="17045" xr:uid="{00000000-0005-0000-0000-000095420000}"/>
    <cellStyle name="Normal 22 5" xfId="17046" xr:uid="{00000000-0005-0000-0000-000096420000}"/>
    <cellStyle name="Normal 22_15-FINANCEIRAS" xfId="17047" xr:uid="{00000000-0005-0000-0000-000097420000}"/>
    <cellStyle name="Normal 23" xfId="17048" xr:uid="{00000000-0005-0000-0000-000098420000}"/>
    <cellStyle name="Normal 23 2" xfId="17049" xr:uid="{00000000-0005-0000-0000-000099420000}"/>
    <cellStyle name="Normal 23 2 2" xfId="17050" xr:uid="{00000000-0005-0000-0000-00009A420000}"/>
    <cellStyle name="Normal 23 3" xfId="17051" xr:uid="{00000000-0005-0000-0000-00009B420000}"/>
    <cellStyle name="Normal 23 4" xfId="17052" xr:uid="{00000000-0005-0000-0000-00009C420000}"/>
    <cellStyle name="Normal 23 5" xfId="17053" xr:uid="{00000000-0005-0000-0000-00009D420000}"/>
    <cellStyle name="Normal 23_15-FINANCEIRAS" xfId="17054" xr:uid="{00000000-0005-0000-0000-00009E420000}"/>
    <cellStyle name="Normal 24" xfId="17055" xr:uid="{00000000-0005-0000-0000-00009F420000}"/>
    <cellStyle name="Normal 24 2" xfId="17056" xr:uid="{00000000-0005-0000-0000-0000A0420000}"/>
    <cellStyle name="Normal 24 2 2" xfId="17057" xr:uid="{00000000-0005-0000-0000-0000A1420000}"/>
    <cellStyle name="Normal 24 3" xfId="17058" xr:uid="{00000000-0005-0000-0000-0000A2420000}"/>
    <cellStyle name="Normal 24 4" xfId="17059" xr:uid="{00000000-0005-0000-0000-0000A3420000}"/>
    <cellStyle name="Normal 24 5" xfId="17060" xr:uid="{00000000-0005-0000-0000-0000A4420000}"/>
    <cellStyle name="Normal 24_15-FINANCEIRAS" xfId="17061" xr:uid="{00000000-0005-0000-0000-0000A5420000}"/>
    <cellStyle name="Normal 25" xfId="17062" xr:uid="{00000000-0005-0000-0000-0000A6420000}"/>
    <cellStyle name="Normal 25 2" xfId="17063" xr:uid="{00000000-0005-0000-0000-0000A7420000}"/>
    <cellStyle name="Normal 25 2 2" xfId="17064" xr:uid="{00000000-0005-0000-0000-0000A8420000}"/>
    <cellStyle name="Normal 25 2_15-FINANCEIRAS" xfId="17065" xr:uid="{00000000-0005-0000-0000-0000A9420000}"/>
    <cellStyle name="Normal 25 3" xfId="17066" xr:uid="{00000000-0005-0000-0000-0000AA420000}"/>
    <cellStyle name="Normal 25 4" xfId="17067" xr:uid="{00000000-0005-0000-0000-0000AB420000}"/>
    <cellStyle name="Normal 25 5" xfId="17068" xr:uid="{00000000-0005-0000-0000-0000AC420000}"/>
    <cellStyle name="Normal 25_13-Endividamento" xfId="17069" xr:uid="{00000000-0005-0000-0000-0000AD420000}"/>
    <cellStyle name="Normal 26" xfId="17070" xr:uid="{00000000-0005-0000-0000-0000AE420000}"/>
    <cellStyle name="Normal 26 2" xfId="17071" xr:uid="{00000000-0005-0000-0000-0000AF420000}"/>
    <cellStyle name="Normal 26 2 2" xfId="17072" xr:uid="{00000000-0005-0000-0000-0000B0420000}"/>
    <cellStyle name="Normal 26 3" xfId="17073" xr:uid="{00000000-0005-0000-0000-0000B1420000}"/>
    <cellStyle name="Normal 26 4" xfId="17074" xr:uid="{00000000-0005-0000-0000-0000B2420000}"/>
    <cellStyle name="Normal 26_15-FINANCEIRAS" xfId="17075" xr:uid="{00000000-0005-0000-0000-0000B3420000}"/>
    <cellStyle name="Normal 27" xfId="17076" xr:uid="{00000000-0005-0000-0000-0000B4420000}"/>
    <cellStyle name="Normal 27 2" xfId="17077" xr:uid="{00000000-0005-0000-0000-0000B5420000}"/>
    <cellStyle name="Normal 27 2 2" xfId="17078" xr:uid="{00000000-0005-0000-0000-0000B6420000}"/>
    <cellStyle name="Normal 27 3" xfId="17079" xr:uid="{00000000-0005-0000-0000-0000B7420000}"/>
    <cellStyle name="Normal 27 4" xfId="17080" xr:uid="{00000000-0005-0000-0000-0000B8420000}"/>
    <cellStyle name="Normal 27_15-FINANCEIRAS" xfId="17081" xr:uid="{00000000-0005-0000-0000-0000B9420000}"/>
    <cellStyle name="Normal 28" xfId="17082" xr:uid="{00000000-0005-0000-0000-0000BA420000}"/>
    <cellStyle name="Normal 28 2" xfId="17083" xr:uid="{00000000-0005-0000-0000-0000BB420000}"/>
    <cellStyle name="Normal 28 2 2" xfId="17084" xr:uid="{00000000-0005-0000-0000-0000BC420000}"/>
    <cellStyle name="Normal 28 3" xfId="17085" xr:uid="{00000000-0005-0000-0000-0000BD420000}"/>
    <cellStyle name="Normal 28 4" xfId="17086" xr:uid="{00000000-0005-0000-0000-0000BE420000}"/>
    <cellStyle name="Normal 28_15-FINANCEIRAS" xfId="17087" xr:uid="{00000000-0005-0000-0000-0000BF420000}"/>
    <cellStyle name="Normal 29" xfId="17088" xr:uid="{00000000-0005-0000-0000-0000C0420000}"/>
    <cellStyle name="Normal 29 2" xfId="17089" xr:uid="{00000000-0005-0000-0000-0000C1420000}"/>
    <cellStyle name="Normal 29 2 2" xfId="17090" xr:uid="{00000000-0005-0000-0000-0000C2420000}"/>
    <cellStyle name="Normal 29 2_15-FINANCEIRAS" xfId="17091" xr:uid="{00000000-0005-0000-0000-0000C3420000}"/>
    <cellStyle name="Normal 29 3" xfId="17092" xr:uid="{00000000-0005-0000-0000-0000C4420000}"/>
    <cellStyle name="Normal 29 3 2" xfId="17093" xr:uid="{00000000-0005-0000-0000-0000C5420000}"/>
    <cellStyle name="Normal 29 3_15-FINANCEIRAS" xfId="17094" xr:uid="{00000000-0005-0000-0000-0000C6420000}"/>
    <cellStyle name="Normal 29 4" xfId="17095" xr:uid="{00000000-0005-0000-0000-0000C7420000}"/>
    <cellStyle name="Normal 29 5" xfId="17096" xr:uid="{00000000-0005-0000-0000-0000C8420000}"/>
    <cellStyle name="Normal 29 6" xfId="17097" xr:uid="{00000000-0005-0000-0000-0000C9420000}"/>
    <cellStyle name="Normal 29_13-Endividamento" xfId="17098" xr:uid="{00000000-0005-0000-0000-0000CA420000}"/>
    <cellStyle name="Normal 3" xfId="17099" xr:uid="{00000000-0005-0000-0000-0000CB420000}"/>
    <cellStyle name="Normal 3 10" xfId="17100" xr:uid="{00000000-0005-0000-0000-0000CC420000}"/>
    <cellStyle name="Normal 3 10 2" xfId="17101" xr:uid="{00000000-0005-0000-0000-0000CD420000}"/>
    <cellStyle name="Normal 3 10_15-FINANCEIRAS" xfId="17102" xr:uid="{00000000-0005-0000-0000-0000CE420000}"/>
    <cellStyle name="Normal 3 11" xfId="17103" xr:uid="{00000000-0005-0000-0000-0000CF420000}"/>
    <cellStyle name="Normal 3 11 2" xfId="17104" xr:uid="{00000000-0005-0000-0000-0000D0420000}"/>
    <cellStyle name="Normal 3 11_15-FINANCEIRAS" xfId="17105" xr:uid="{00000000-0005-0000-0000-0000D1420000}"/>
    <cellStyle name="Normal 3 12" xfId="17106" xr:uid="{00000000-0005-0000-0000-0000D2420000}"/>
    <cellStyle name="Normal 3 13" xfId="17107" xr:uid="{00000000-0005-0000-0000-0000D3420000}"/>
    <cellStyle name="Normal 3 14" xfId="17108" xr:uid="{00000000-0005-0000-0000-0000D4420000}"/>
    <cellStyle name="Normal 3 15" xfId="17109" xr:uid="{00000000-0005-0000-0000-0000D5420000}"/>
    <cellStyle name="Normal 3 2" xfId="17110" xr:uid="{00000000-0005-0000-0000-0000D6420000}"/>
    <cellStyle name="Normal 3 2 10" xfId="17111" xr:uid="{00000000-0005-0000-0000-0000D7420000}"/>
    <cellStyle name="Normal 3 2 11" xfId="17112" xr:uid="{00000000-0005-0000-0000-0000D8420000}"/>
    <cellStyle name="Normal 3 2 12" xfId="17113" xr:uid="{00000000-0005-0000-0000-0000D9420000}"/>
    <cellStyle name="Normal 3 2 13" xfId="17114" xr:uid="{00000000-0005-0000-0000-0000DA420000}"/>
    <cellStyle name="Normal 3 2 2" xfId="17115" xr:uid="{00000000-0005-0000-0000-0000DB420000}"/>
    <cellStyle name="Normal 3 2 2 2" xfId="17116" xr:uid="{00000000-0005-0000-0000-0000DC420000}"/>
    <cellStyle name="Normal 3 2 2 2 2" xfId="17117" xr:uid="{00000000-0005-0000-0000-0000DD420000}"/>
    <cellStyle name="Normal 3 2 2 2 2 2" xfId="17118" xr:uid="{00000000-0005-0000-0000-0000DE420000}"/>
    <cellStyle name="Normal 3 2 2 2 2 2 2" xfId="17119" xr:uid="{00000000-0005-0000-0000-0000DF420000}"/>
    <cellStyle name="Normal 3 2 2 2 2 3" xfId="17120" xr:uid="{00000000-0005-0000-0000-0000E0420000}"/>
    <cellStyle name="Normal 3 2 2 2 3" xfId="17121" xr:uid="{00000000-0005-0000-0000-0000E1420000}"/>
    <cellStyle name="Normal 3 2 2 2 3 2" xfId="17122" xr:uid="{00000000-0005-0000-0000-0000E2420000}"/>
    <cellStyle name="Normal 3 2 2 2 4" xfId="17123" xr:uid="{00000000-0005-0000-0000-0000E3420000}"/>
    <cellStyle name="Normal 3 2 2 3" xfId="17124" xr:uid="{00000000-0005-0000-0000-0000E4420000}"/>
    <cellStyle name="Normal 3 2 2 3 2" xfId="17125" xr:uid="{00000000-0005-0000-0000-0000E5420000}"/>
    <cellStyle name="Normal 3 2 2 4" xfId="17126" xr:uid="{00000000-0005-0000-0000-0000E6420000}"/>
    <cellStyle name="Normal 3 2 2 4 2" xfId="17127" xr:uid="{00000000-0005-0000-0000-0000E7420000}"/>
    <cellStyle name="Normal 3 2 2 5" xfId="17128" xr:uid="{00000000-0005-0000-0000-0000E8420000}"/>
    <cellStyle name="Normal 3 2 2_15-FINANCEIRAS" xfId="17129" xr:uid="{00000000-0005-0000-0000-0000E9420000}"/>
    <cellStyle name="Normal 3 2 3" xfId="17130" xr:uid="{00000000-0005-0000-0000-0000EA420000}"/>
    <cellStyle name="Normal 3 2 3 2" xfId="17131" xr:uid="{00000000-0005-0000-0000-0000EB420000}"/>
    <cellStyle name="Normal 3 2 3 2 2" xfId="17132" xr:uid="{00000000-0005-0000-0000-0000EC420000}"/>
    <cellStyle name="Normal 3 2 3 2 2 2" xfId="17133" xr:uid="{00000000-0005-0000-0000-0000ED420000}"/>
    <cellStyle name="Normal 3 2 3 2 3" xfId="17134" xr:uid="{00000000-0005-0000-0000-0000EE420000}"/>
    <cellStyle name="Normal 3 2 3 3" xfId="17135" xr:uid="{00000000-0005-0000-0000-0000EF420000}"/>
    <cellStyle name="Normal 3 2 3 3 2" xfId="17136" xr:uid="{00000000-0005-0000-0000-0000F0420000}"/>
    <cellStyle name="Normal 3 2 3 4" xfId="17137" xr:uid="{00000000-0005-0000-0000-0000F1420000}"/>
    <cellStyle name="Normal 3 2 3 4 2" xfId="17138" xr:uid="{00000000-0005-0000-0000-0000F2420000}"/>
    <cellStyle name="Normal 3 2 3_15-FINANCEIRAS" xfId="17139" xr:uid="{00000000-0005-0000-0000-0000F3420000}"/>
    <cellStyle name="Normal 3 2 4" xfId="17140" xr:uid="{00000000-0005-0000-0000-0000F4420000}"/>
    <cellStyle name="Normal 3 2 4 2" xfId="17141" xr:uid="{00000000-0005-0000-0000-0000F5420000}"/>
    <cellStyle name="Normal 3 2 4 2 2" xfId="17142" xr:uid="{00000000-0005-0000-0000-0000F6420000}"/>
    <cellStyle name="Normal 3 2 4 3" xfId="17143" xr:uid="{00000000-0005-0000-0000-0000F7420000}"/>
    <cellStyle name="Normal 3 2 4_15-FINANCEIRAS" xfId="17144" xr:uid="{00000000-0005-0000-0000-0000F8420000}"/>
    <cellStyle name="Normal 3 2 5" xfId="17145" xr:uid="{00000000-0005-0000-0000-0000F9420000}"/>
    <cellStyle name="Normal 3 2 5 2" xfId="17146" xr:uid="{00000000-0005-0000-0000-0000FA420000}"/>
    <cellStyle name="Normal 3 2 5 2 2" xfId="17147" xr:uid="{00000000-0005-0000-0000-0000FB420000}"/>
    <cellStyle name="Normal 3 2 5 3" xfId="17148" xr:uid="{00000000-0005-0000-0000-0000FC420000}"/>
    <cellStyle name="Normal 3 2 6" xfId="17149" xr:uid="{00000000-0005-0000-0000-0000FD420000}"/>
    <cellStyle name="Normal 3 2 6 2" xfId="17150" xr:uid="{00000000-0005-0000-0000-0000FE420000}"/>
    <cellStyle name="Normal 3 2 7" xfId="17151" xr:uid="{00000000-0005-0000-0000-0000FF420000}"/>
    <cellStyle name="Normal 3 2 8" xfId="17152" xr:uid="{00000000-0005-0000-0000-000000430000}"/>
    <cellStyle name="Normal 3 2 9" xfId="17153" xr:uid="{00000000-0005-0000-0000-000001430000}"/>
    <cellStyle name="Normal 3 2_13-Endividamento" xfId="17154" xr:uid="{00000000-0005-0000-0000-000002430000}"/>
    <cellStyle name="Normal 3 3" xfId="17155" xr:uid="{00000000-0005-0000-0000-000003430000}"/>
    <cellStyle name="Normal 3 3 10" xfId="17156" xr:uid="{00000000-0005-0000-0000-000004430000}"/>
    <cellStyle name="Normal 3 3 2" xfId="17157" xr:uid="{00000000-0005-0000-0000-000005430000}"/>
    <cellStyle name="Normal 3 3 2 2" xfId="17158" xr:uid="{00000000-0005-0000-0000-000006430000}"/>
    <cellStyle name="Normal 3 3 2 3" xfId="17159" xr:uid="{00000000-0005-0000-0000-000007430000}"/>
    <cellStyle name="Normal 3 3 2_15-FINANCEIRAS" xfId="17160" xr:uid="{00000000-0005-0000-0000-000008430000}"/>
    <cellStyle name="Normal 3 3 3" xfId="17161" xr:uid="{00000000-0005-0000-0000-000009430000}"/>
    <cellStyle name="Normal 3 3 3 2" xfId="17162" xr:uid="{00000000-0005-0000-0000-00000A430000}"/>
    <cellStyle name="Normal 3 3 3 2 2" xfId="17163" xr:uid="{00000000-0005-0000-0000-00000B430000}"/>
    <cellStyle name="Normal 3 3 3_BP - Raízen Combustíveis" xfId="17164" xr:uid="{00000000-0005-0000-0000-00000C430000}"/>
    <cellStyle name="Normal 3 3 4" xfId="17165" xr:uid="{00000000-0005-0000-0000-00000D430000}"/>
    <cellStyle name="Normal 3 3 4 2" xfId="17166" xr:uid="{00000000-0005-0000-0000-00000E430000}"/>
    <cellStyle name="Normal 3 3 5" xfId="17167" xr:uid="{00000000-0005-0000-0000-00000F430000}"/>
    <cellStyle name="Normal 3 3 6" xfId="17168" xr:uid="{00000000-0005-0000-0000-000010430000}"/>
    <cellStyle name="Normal 3 3 7" xfId="17169" xr:uid="{00000000-0005-0000-0000-000011430000}"/>
    <cellStyle name="Normal 3 3 8" xfId="17170" xr:uid="{00000000-0005-0000-0000-000012430000}"/>
    <cellStyle name="Normal 3 3 9" xfId="17171" xr:uid="{00000000-0005-0000-0000-000013430000}"/>
    <cellStyle name="Normal 3 3_1.1 - Apuração IRPJ_CSLL - 2200 - 2012_MAI_V1" xfId="17172" xr:uid="{00000000-0005-0000-0000-000014430000}"/>
    <cellStyle name="Normal 3 4" xfId="17173" xr:uid="{00000000-0005-0000-0000-000015430000}"/>
    <cellStyle name="Normal 3 4 2" xfId="17174" xr:uid="{00000000-0005-0000-0000-000016430000}"/>
    <cellStyle name="Normal 3 4 2 2" xfId="17175" xr:uid="{00000000-0005-0000-0000-000017430000}"/>
    <cellStyle name="Normal 3 4 2 3" xfId="17176" xr:uid="{00000000-0005-0000-0000-000018430000}"/>
    <cellStyle name="Normal 3 4 2 4" xfId="17177" xr:uid="{00000000-0005-0000-0000-000019430000}"/>
    <cellStyle name="Normal 3 4 3" xfId="17178" xr:uid="{00000000-0005-0000-0000-00001A430000}"/>
    <cellStyle name="Normal 3 4_15-FINANCEIRAS" xfId="17179" xr:uid="{00000000-0005-0000-0000-00001B430000}"/>
    <cellStyle name="Normal 3 5" xfId="17180" xr:uid="{00000000-0005-0000-0000-00001C430000}"/>
    <cellStyle name="Normal 3 5 2" xfId="17181" xr:uid="{00000000-0005-0000-0000-00001D430000}"/>
    <cellStyle name="Normal 3 5 3" xfId="17182" xr:uid="{00000000-0005-0000-0000-00001E430000}"/>
    <cellStyle name="Normal 3 5 4" xfId="17183" xr:uid="{00000000-0005-0000-0000-00001F430000}"/>
    <cellStyle name="Normal 3 5_15-FINANCEIRAS" xfId="17184" xr:uid="{00000000-0005-0000-0000-000020430000}"/>
    <cellStyle name="Normal 3 6" xfId="17185" xr:uid="{00000000-0005-0000-0000-000021430000}"/>
    <cellStyle name="Normal 3 6 2" xfId="17186" xr:uid="{00000000-0005-0000-0000-000022430000}"/>
    <cellStyle name="Normal 3 6 3" xfId="17187" xr:uid="{00000000-0005-0000-0000-000023430000}"/>
    <cellStyle name="Normal 3 6_15-FINANCEIRAS" xfId="17188" xr:uid="{00000000-0005-0000-0000-000024430000}"/>
    <cellStyle name="Normal 3 7" xfId="17189" xr:uid="{00000000-0005-0000-0000-000025430000}"/>
    <cellStyle name="Normal 3 7 2" xfId="17190" xr:uid="{00000000-0005-0000-0000-000026430000}"/>
    <cellStyle name="Normal 3 7_15-FINANCEIRAS" xfId="17191" xr:uid="{00000000-0005-0000-0000-000027430000}"/>
    <cellStyle name="Normal 3 8" xfId="17192" xr:uid="{00000000-0005-0000-0000-000028430000}"/>
    <cellStyle name="Normal 3 8 2" xfId="17193" xr:uid="{00000000-0005-0000-0000-000029430000}"/>
    <cellStyle name="Normal 3 8 2 2" xfId="17194" xr:uid="{00000000-0005-0000-0000-00002A430000}"/>
    <cellStyle name="Normal 3 8 3" xfId="17195" xr:uid="{00000000-0005-0000-0000-00002B430000}"/>
    <cellStyle name="Normal 3 8_15-FINANCEIRAS" xfId="17196" xr:uid="{00000000-0005-0000-0000-00002C430000}"/>
    <cellStyle name="Normal 3 9" xfId="17197" xr:uid="{00000000-0005-0000-0000-00002D430000}"/>
    <cellStyle name="Normal 3 9 2" xfId="17198" xr:uid="{00000000-0005-0000-0000-00002E430000}"/>
    <cellStyle name="Normal 3 9_15-FINANCEIRAS" xfId="17199" xr:uid="{00000000-0005-0000-0000-00002F430000}"/>
    <cellStyle name="Normal 3_13-Endividamento" xfId="17200" xr:uid="{00000000-0005-0000-0000-000030430000}"/>
    <cellStyle name="Normal 30" xfId="17201" xr:uid="{00000000-0005-0000-0000-000031430000}"/>
    <cellStyle name="Normal 30 2" xfId="17202" xr:uid="{00000000-0005-0000-0000-000032430000}"/>
    <cellStyle name="Normal 30 2 2" xfId="17203" xr:uid="{00000000-0005-0000-0000-000033430000}"/>
    <cellStyle name="Normal 30 3" xfId="17204" xr:uid="{00000000-0005-0000-0000-000034430000}"/>
    <cellStyle name="Normal 30 4" xfId="17205" xr:uid="{00000000-0005-0000-0000-000035430000}"/>
    <cellStyle name="Normal 30 5" xfId="17206" xr:uid="{00000000-0005-0000-0000-000036430000}"/>
    <cellStyle name="Normal 30 6" xfId="17207" xr:uid="{00000000-0005-0000-0000-000037430000}"/>
    <cellStyle name="Normal 30_15-FINANCEIRAS" xfId="17208" xr:uid="{00000000-0005-0000-0000-000038430000}"/>
    <cellStyle name="Normal 31" xfId="17209" xr:uid="{00000000-0005-0000-0000-000039430000}"/>
    <cellStyle name="Normal 31 10" xfId="17210" xr:uid="{00000000-0005-0000-0000-00003A430000}"/>
    <cellStyle name="Normal 31 10 2" xfId="17211" xr:uid="{00000000-0005-0000-0000-00003B430000}"/>
    <cellStyle name="Normal 31 11" xfId="17212" xr:uid="{00000000-0005-0000-0000-00003C430000}"/>
    <cellStyle name="Normal 31 11 2" xfId="17213" xr:uid="{00000000-0005-0000-0000-00003D430000}"/>
    <cellStyle name="Normal 31 2" xfId="17214" xr:uid="{00000000-0005-0000-0000-00003E430000}"/>
    <cellStyle name="Normal 31 2 2" xfId="17215" xr:uid="{00000000-0005-0000-0000-00003F430000}"/>
    <cellStyle name="Normal 31 2 2 2" xfId="17216" xr:uid="{00000000-0005-0000-0000-000040430000}"/>
    <cellStyle name="Normal 31 2 2 2 2" xfId="17217" xr:uid="{00000000-0005-0000-0000-000041430000}"/>
    <cellStyle name="Normal 31 2 2 2 2 2" xfId="17218" xr:uid="{00000000-0005-0000-0000-000042430000}"/>
    <cellStyle name="Normal 31 2 2 2 2 2 2" xfId="17219" xr:uid="{00000000-0005-0000-0000-000043430000}"/>
    <cellStyle name="Normal 31 2 2 2 2 3" xfId="17220" xr:uid="{00000000-0005-0000-0000-000044430000}"/>
    <cellStyle name="Normal 31 2 2 2 2 4" xfId="17221" xr:uid="{00000000-0005-0000-0000-000045430000}"/>
    <cellStyle name="Normal 31 2 2 2 3" xfId="17222" xr:uid="{00000000-0005-0000-0000-000046430000}"/>
    <cellStyle name="Normal 31 2 2 2 3 2" xfId="17223" xr:uid="{00000000-0005-0000-0000-000047430000}"/>
    <cellStyle name="Normal 31 2 2 2 4" xfId="17224" xr:uid="{00000000-0005-0000-0000-000048430000}"/>
    <cellStyle name="Normal 31 2 2 2 5" xfId="17225" xr:uid="{00000000-0005-0000-0000-000049430000}"/>
    <cellStyle name="Normal 31 2 2 3" xfId="17226" xr:uid="{00000000-0005-0000-0000-00004A430000}"/>
    <cellStyle name="Normal 31 2 2 3 2" xfId="17227" xr:uid="{00000000-0005-0000-0000-00004B430000}"/>
    <cellStyle name="Normal 31 2 2 3 2 2" xfId="17228" xr:uid="{00000000-0005-0000-0000-00004C430000}"/>
    <cellStyle name="Normal 31 2 2 3 2 2 2" xfId="17229" xr:uid="{00000000-0005-0000-0000-00004D430000}"/>
    <cellStyle name="Normal 31 2 2 3 2 3" xfId="17230" xr:uid="{00000000-0005-0000-0000-00004E430000}"/>
    <cellStyle name="Normal 31 2 2 3 2 4" xfId="17231" xr:uid="{00000000-0005-0000-0000-00004F430000}"/>
    <cellStyle name="Normal 31 2 2 3 3" xfId="17232" xr:uid="{00000000-0005-0000-0000-000050430000}"/>
    <cellStyle name="Normal 31 2 2 3 3 2" xfId="17233" xr:uid="{00000000-0005-0000-0000-000051430000}"/>
    <cellStyle name="Normal 31 2 2 3 4" xfId="17234" xr:uid="{00000000-0005-0000-0000-000052430000}"/>
    <cellStyle name="Normal 31 2 2 3 5" xfId="17235" xr:uid="{00000000-0005-0000-0000-000053430000}"/>
    <cellStyle name="Normal 31 2 2 4" xfId="17236" xr:uid="{00000000-0005-0000-0000-000054430000}"/>
    <cellStyle name="Normal 31 2 2 4 2" xfId="17237" xr:uid="{00000000-0005-0000-0000-000055430000}"/>
    <cellStyle name="Normal 31 2 2 4 2 2" xfId="17238" xr:uid="{00000000-0005-0000-0000-000056430000}"/>
    <cellStyle name="Normal 31 2 2 4 3" xfId="17239" xr:uid="{00000000-0005-0000-0000-000057430000}"/>
    <cellStyle name="Normal 31 2 2 4 4" xfId="17240" xr:uid="{00000000-0005-0000-0000-000058430000}"/>
    <cellStyle name="Normal 31 2 2 5" xfId="17241" xr:uid="{00000000-0005-0000-0000-000059430000}"/>
    <cellStyle name="Normal 31 2 2 5 2" xfId="17242" xr:uid="{00000000-0005-0000-0000-00005A430000}"/>
    <cellStyle name="Normal 31 2 2 6" xfId="17243" xr:uid="{00000000-0005-0000-0000-00005B430000}"/>
    <cellStyle name="Normal 31 2 2 7" xfId="17244" xr:uid="{00000000-0005-0000-0000-00005C430000}"/>
    <cellStyle name="Normal 31 2 3" xfId="17245" xr:uid="{00000000-0005-0000-0000-00005D430000}"/>
    <cellStyle name="Normal 31 2_15-FINANCEIRAS" xfId="17246" xr:uid="{00000000-0005-0000-0000-00005E430000}"/>
    <cellStyle name="Normal 31 3" xfId="17247" xr:uid="{00000000-0005-0000-0000-00005F430000}"/>
    <cellStyle name="Normal 31 3 2" xfId="17248" xr:uid="{00000000-0005-0000-0000-000060430000}"/>
    <cellStyle name="Normal 31 3 2 2" xfId="17249" xr:uid="{00000000-0005-0000-0000-000061430000}"/>
    <cellStyle name="Normal 31 3 2 2 2" xfId="17250" xr:uid="{00000000-0005-0000-0000-000062430000}"/>
    <cellStyle name="Normal 31 3 2 2 2 2" xfId="17251" xr:uid="{00000000-0005-0000-0000-000063430000}"/>
    <cellStyle name="Normal 31 3 2 2 2 2 2" xfId="17252" xr:uid="{00000000-0005-0000-0000-000064430000}"/>
    <cellStyle name="Normal 31 3 2 2 2 3" xfId="17253" xr:uid="{00000000-0005-0000-0000-000065430000}"/>
    <cellStyle name="Normal 31 3 2 2 2 4" xfId="17254" xr:uid="{00000000-0005-0000-0000-000066430000}"/>
    <cellStyle name="Normal 31 3 2 2 3" xfId="17255" xr:uid="{00000000-0005-0000-0000-000067430000}"/>
    <cellStyle name="Normal 31 3 2 2 3 2" xfId="17256" xr:uid="{00000000-0005-0000-0000-000068430000}"/>
    <cellStyle name="Normal 31 3 2 2 4" xfId="17257" xr:uid="{00000000-0005-0000-0000-000069430000}"/>
    <cellStyle name="Normal 31 3 2 2 5" xfId="17258" xr:uid="{00000000-0005-0000-0000-00006A430000}"/>
    <cellStyle name="Normal 31 3 2 3" xfId="17259" xr:uid="{00000000-0005-0000-0000-00006B430000}"/>
    <cellStyle name="Normal 31 3 2 3 2" xfId="17260" xr:uid="{00000000-0005-0000-0000-00006C430000}"/>
    <cellStyle name="Normal 31 3 2 3 2 2" xfId="17261" xr:uid="{00000000-0005-0000-0000-00006D430000}"/>
    <cellStyle name="Normal 31 3 2 3 2 2 2" xfId="17262" xr:uid="{00000000-0005-0000-0000-00006E430000}"/>
    <cellStyle name="Normal 31 3 2 3 2 3" xfId="17263" xr:uid="{00000000-0005-0000-0000-00006F430000}"/>
    <cellStyle name="Normal 31 3 2 3 2 4" xfId="17264" xr:uid="{00000000-0005-0000-0000-000070430000}"/>
    <cellStyle name="Normal 31 3 2 3 3" xfId="17265" xr:uid="{00000000-0005-0000-0000-000071430000}"/>
    <cellStyle name="Normal 31 3 2 3 3 2" xfId="17266" xr:uid="{00000000-0005-0000-0000-000072430000}"/>
    <cellStyle name="Normal 31 3 2 3 4" xfId="17267" xr:uid="{00000000-0005-0000-0000-000073430000}"/>
    <cellStyle name="Normal 31 3 2 3 5" xfId="17268" xr:uid="{00000000-0005-0000-0000-000074430000}"/>
    <cellStyle name="Normal 31 3 2 4" xfId="17269" xr:uid="{00000000-0005-0000-0000-000075430000}"/>
    <cellStyle name="Normal 31 3 2 4 2" xfId="17270" xr:uid="{00000000-0005-0000-0000-000076430000}"/>
    <cellStyle name="Normal 31 3 2 4 2 2" xfId="17271" xr:uid="{00000000-0005-0000-0000-000077430000}"/>
    <cellStyle name="Normal 31 3 2 4 3" xfId="17272" xr:uid="{00000000-0005-0000-0000-000078430000}"/>
    <cellStyle name="Normal 31 3 2 4 4" xfId="17273" xr:uid="{00000000-0005-0000-0000-000079430000}"/>
    <cellStyle name="Normal 31 3 2 5" xfId="17274" xr:uid="{00000000-0005-0000-0000-00007A430000}"/>
    <cellStyle name="Normal 31 3 2 5 2" xfId="17275" xr:uid="{00000000-0005-0000-0000-00007B430000}"/>
    <cellStyle name="Normal 31 3 2 5 3" xfId="17276" xr:uid="{00000000-0005-0000-0000-00007C430000}"/>
    <cellStyle name="Normal 31 3 2 6" xfId="17277" xr:uid="{00000000-0005-0000-0000-00007D430000}"/>
    <cellStyle name="Normal 31 3 2 7" xfId="17278" xr:uid="{00000000-0005-0000-0000-00007E430000}"/>
    <cellStyle name="Normal 31 3 2 8" xfId="17279" xr:uid="{00000000-0005-0000-0000-00007F430000}"/>
    <cellStyle name="Normal 31 3 3" xfId="17280" xr:uid="{00000000-0005-0000-0000-000080430000}"/>
    <cellStyle name="Normal 31 3 3 2" xfId="17281" xr:uid="{00000000-0005-0000-0000-000081430000}"/>
    <cellStyle name="Normal 31 3 3 2 2" xfId="17282" xr:uid="{00000000-0005-0000-0000-000082430000}"/>
    <cellStyle name="Normal 31 3 3 2 2 2" xfId="17283" xr:uid="{00000000-0005-0000-0000-000083430000}"/>
    <cellStyle name="Normal 31 3 3 2 3" xfId="17284" xr:uid="{00000000-0005-0000-0000-000084430000}"/>
    <cellStyle name="Normal 31 3 3 2 4" xfId="17285" xr:uid="{00000000-0005-0000-0000-000085430000}"/>
    <cellStyle name="Normal 31 3 3 3" xfId="17286" xr:uid="{00000000-0005-0000-0000-000086430000}"/>
    <cellStyle name="Normal 31 3 3 3 2" xfId="17287" xr:uid="{00000000-0005-0000-0000-000087430000}"/>
    <cellStyle name="Normal 31 3 3 4" xfId="17288" xr:uid="{00000000-0005-0000-0000-000088430000}"/>
    <cellStyle name="Normal 31 3 3 5" xfId="17289" xr:uid="{00000000-0005-0000-0000-000089430000}"/>
    <cellStyle name="Normal 31 3 4" xfId="17290" xr:uid="{00000000-0005-0000-0000-00008A430000}"/>
    <cellStyle name="Normal 31 3 4 2" xfId="17291" xr:uid="{00000000-0005-0000-0000-00008B430000}"/>
    <cellStyle name="Normal 31 3 4 2 2" xfId="17292" xr:uid="{00000000-0005-0000-0000-00008C430000}"/>
    <cellStyle name="Normal 31 3 4 2 2 2" xfId="17293" xr:uid="{00000000-0005-0000-0000-00008D430000}"/>
    <cellStyle name="Normal 31 3 4 2 3" xfId="17294" xr:uid="{00000000-0005-0000-0000-00008E430000}"/>
    <cellStyle name="Normal 31 3 4 2 4" xfId="17295" xr:uid="{00000000-0005-0000-0000-00008F430000}"/>
    <cellStyle name="Normal 31 3 4 3" xfId="17296" xr:uid="{00000000-0005-0000-0000-000090430000}"/>
    <cellStyle name="Normal 31 3 4 3 2" xfId="17297" xr:uid="{00000000-0005-0000-0000-000091430000}"/>
    <cellStyle name="Normal 31 3 4 4" xfId="17298" xr:uid="{00000000-0005-0000-0000-000092430000}"/>
    <cellStyle name="Normal 31 3 4 5" xfId="17299" xr:uid="{00000000-0005-0000-0000-000093430000}"/>
    <cellStyle name="Normal 31 3 5" xfId="17300" xr:uid="{00000000-0005-0000-0000-000094430000}"/>
    <cellStyle name="Normal 31 3 5 2" xfId="17301" xr:uid="{00000000-0005-0000-0000-000095430000}"/>
    <cellStyle name="Normal 31 3 5 2 2" xfId="17302" xr:uid="{00000000-0005-0000-0000-000096430000}"/>
    <cellStyle name="Normal 31 3 5 3" xfId="17303" xr:uid="{00000000-0005-0000-0000-000097430000}"/>
    <cellStyle name="Normal 31 3 5 4" xfId="17304" xr:uid="{00000000-0005-0000-0000-000098430000}"/>
    <cellStyle name="Normal 31 3 6" xfId="17305" xr:uid="{00000000-0005-0000-0000-000099430000}"/>
    <cellStyle name="Normal 31 3 6 2" xfId="17306" xr:uid="{00000000-0005-0000-0000-00009A430000}"/>
    <cellStyle name="Normal 31 3 6 3" xfId="17307" xr:uid="{00000000-0005-0000-0000-00009B430000}"/>
    <cellStyle name="Normal 31 3 7" xfId="17308" xr:uid="{00000000-0005-0000-0000-00009C430000}"/>
    <cellStyle name="Normal 31 3 7 2" xfId="17309" xr:uid="{00000000-0005-0000-0000-00009D430000}"/>
    <cellStyle name="Normal 31 3 8" xfId="17310" xr:uid="{00000000-0005-0000-0000-00009E430000}"/>
    <cellStyle name="Normal 31 3 9" xfId="17311" xr:uid="{00000000-0005-0000-0000-00009F430000}"/>
    <cellStyle name="Normal 31 4" xfId="17312" xr:uid="{00000000-0005-0000-0000-0000A0430000}"/>
    <cellStyle name="Normal 31 4 2" xfId="17313" xr:uid="{00000000-0005-0000-0000-0000A1430000}"/>
    <cellStyle name="Normal 31 4 2 2" xfId="17314" xr:uid="{00000000-0005-0000-0000-0000A2430000}"/>
    <cellStyle name="Normal 31 4 2 2 2" xfId="17315" xr:uid="{00000000-0005-0000-0000-0000A3430000}"/>
    <cellStyle name="Normal 31 4 2 2 2 2" xfId="17316" xr:uid="{00000000-0005-0000-0000-0000A4430000}"/>
    <cellStyle name="Normal 31 4 2 2 2 2 2" xfId="17317" xr:uid="{00000000-0005-0000-0000-0000A5430000}"/>
    <cellStyle name="Normal 31 4 2 2 2 3" xfId="17318" xr:uid="{00000000-0005-0000-0000-0000A6430000}"/>
    <cellStyle name="Normal 31 4 2 2 2 4" xfId="17319" xr:uid="{00000000-0005-0000-0000-0000A7430000}"/>
    <cellStyle name="Normal 31 4 2 2 3" xfId="17320" xr:uid="{00000000-0005-0000-0000-0000A8430000}"/>
    <cellStyle name="Normal 31 4 2 2 3 2" xfId="17321" xr:uid="{00000000-0005-0000-0000-0000A9430000}"/>
    <cellStyle name="Normal 31 4 2 2 4" xfId="17322" xr:uid="{00000000-0005-0000-0000-0000AA430000}"/>
    <cellStyle name="Normal 31 4 2 2 5" xfId="17323" xr:uid="{00000000-0005-0000-0000-0000AB430000}"/>
    <cellStyle name="Normal 31 4 2 3" xfId="17324" xr:uid="{00000000-0005-0000-0000-0000AC430000}"/>
    <cellStyle name="Normal 31 4 2 3 2" xfId="17325" xr:uid="{00000000-0005-0000-0000-0000AD430000}"/>
    <cellStyle name="Normal 31 4 2 3 2 2" xfId="17326" xr:uid="{00000000-0005-0000-0000-0000AE430000}"/>
    <cellStyle name="Normal 31 4 2 3 2 2 2" xfId="17327" xr:uid="{00000000-0005-0000-0000-0000AF430000}"/>
    <cellStyle name="Normal 31 4 2 3 2 3" xfId="17328" xr:uid="{00000000-0005-0000-0000-0000B0430000}"/>
    <cellStyle name="Normal 31 4 2 3 2 4" xfId="17329" xr:uid="{00000000-0005-0000-0000-0000B1430000}"/>
    <cellStyle name="Normal 31 4 2 3 3" xfId="17330" xr:uid="{00000000-0005-0000-0000-0000B2430000}"/>
    <cellStyle name="Normal 31 4 2 3 3 2" xfId="17331" xr:uid="{00000000-0005-0000-0000-0000B3430000}"/>
    <cellStyle name="Normal 31 4 2 3 4" xfId="17332" xr:uid="{00000000-0005-0000-0000-0000B4430000}"/>
    <cellStyle name="Normal 31 4 2 3 5" xfId="17333" xr:uid="{00000000-0005-0000-0000-0000B5430000}"/>
    <cellStyle name="Normal 31 4 2 4" xfId="17334" xr:uid="{00000000-0005-0000-0000-0000B6430000}"/>
    <cellStyle name="Normal 31 4 2 4 2" xfId="17335" xr:uid="{00000000-0005-0000-0000-0000B7430000}"/>
    <cellStyle name="Normal 31 4 2 4 2 2" xfId="17336" xr:uid="{00000000-0005-0000-0000-0000B8430000}"/>
    <cellStyle name="Normal 31 4 2 4 3" xfId="17337" xr:uid="{00000000-0005-0000-0000-0000B9430000}"/>
    <cellStyle name="Normal 31 4 2 4 4" xfId="17338" xr:uid="{00000000-0005-0000-0000-0000BA430000}"/>
    <cellStyle name="Normal 31 4 2 5" xfId="17339" xr:uid="{00000000-0005-0000-0000-0000BB430000}"/>
    <cellStyle name="Normal 31 4 2 5 2" xfId="17340" xr:uid="{00000000-0005-0000-0000-0000BC430000}"/>
    <cellStyle name="Normal 31 4 2 6" xfId="17341" xr:uid="{00000000-0005-0000-0000-0000BD430000}"/>
    <cellStyle name="Normal 31 4 2 7" xfId="17342" xr:uid="{00000000-0005-0000-0000-0000BE430000}"/>
    <cellStyle name="Normal 31 4 3" xfId="17343" xr:uid="{00000000-0005-0000-0000-0000BF430000}"/>
    <cellStyle name="Normal 31 4 3 2" xfId="17344" xr:uid="{00000000-0005-0000-0000-0000C0430000}"/>
    <cellStyle name="Normal 31 4 3 2 2" xfId="17345" xr:uid="{00000000-0005-0000-0000-0000C1430000}"/>
    <cellStyle name="Normal 31 4 3 2 2 2" xfId="17346" xr:uid="{00000000-0005-0000-0000-0000C2430000}"/>
    <cellStyle name="Normal 31 4 3 2 3" xfId="17347" xr:uid="{00000000-0005-0000-0000-0000C3430000}"/>
    <cellStyle name="Normal 31 4 3 2 4" xfId="17348" xr:uid="{00000000-0005-0000-0000-0000C4430000}"/>
    <cellStyle name="Normal 31 4 3 3" xfId="17349" xr:uid="{00000000-0005-0000-0000-0000C5430000}"/>
    <cellStyle name="Normal 31 4 3 3 2" xfId="17350" xr:uid="{00000000-0005-0000-0000-0000C6430000}"/>
    <cellStyle name="Normal 31 4 3 4" xfId="17351" xr:uid="{00000000-0005-0000-0000-0000C7430000}"/>
    <cellStyle name="Normal 31 4 3 5" xfId="17352" xr:uid="{00000000-0005-0000-0000-0000C8430000}"/>
    <cellStyle name="Normal 31 4 4" xfId="17353" xr:uid="{00000000-0005-0000-0000-0000C9430000}"/>
    <cellStyle name="Normal 31 4 4 2" xfId="17354" xr:uid="{00000000-0005-0000-0000-0000CA430000}"/>
    <cellStyle name="Normal 31 4 4 2 2" xfId="17355" xr:uid="{00000000-0005-0000-0000-0000CB430000}"/>
    <cellStyle name="Normal 31 4 4 2 2 2" xfId="17356" xr:uid="{00000000-0005-0000-0000-0000CC430000}"/>
    <cellStyle name="Normal 31 4 4 2 3" xfId="17357" xr:uid="{00000000-0005-0000-0000-0000CD430000}"/>
    <cellStyle name="Normal 31 4 4 2 4" xfId="17358" xr:uid="{00000000-0005-0000-0000-0000CE430000}"/>
    <cellStyle name="Normal 31 4 4 3" xfId="17359" xr:uid="{00000000-0005-0000-0000-0000CF430000}"/>
    <cellStyle name="Normal 31 4 4 3 2" xfId="17360" xr:uid="{00000000-0005-0000-0000-0000D0430000}"/>
    <cellStyle name="Normal 31 4 4 4" xfId="17361" xr:uid="{00000000-0005-0000-0000-0000D1430000}"/>
    <cellStyle name="Normal 31 4 4 5" xfId="17362" xr:uid="{00000000-0005-0000-0000-0000D2430000}"/>
    <cellStyle name="Normal 31 4 5" xfId="17363" xr:uid="{00000000-0005-0000-0000-0000D3430000}"/>
    <cellStyle name="Normal 31 4 5 2" xfId="17364" xr:uid="{00000000-0005-0000-0000-0000D4430000}"/>
    <cellStyle name="Normal 31 4 5 2 2" xfId="17365" xr:uid="{00000000-0005-0000-0000-0000D5430000}"/>
    <cellStyle name="Normal 31 4 5 3" xfId="17366" xr:uid="{00000000-0005-0000-0000-0000D6430000}"/>
    <cellStyle name="Normal 31 4 5 4" xfId="17367" xr:uid="{00000000-0005-0000-0000-0000D7430000}"/>
    <cellStyle name="Normal 31 4 6" xfId="17368" xr:uid="{00000000-0005-0000-0000-0000D8430000}"/>
    <cellStyle name="Normal 31 4 6 2" xfId="17369" xr:uid="{00000000-0005-0000-0000-0000D9430000}"/>
    <cellStyle name="Normal 31 4 6 3" xfId="17370" xr:uid="{00000000-0005-0000-0000-0000DA430000}"/>
    <cellStyle name="Normal 31 4 7" xfId="17371" xr:uid="{00000000-0005-0000-0000-0000DB430000}"/>
    <cellStyle name="Normal 31 4 8" xfId="17372" xr:uid="{00000000-0005-0000-0000-0000DC430000}"/>
    <cellStyle name="Normal 31 4 9" xfId="17373" xr:uid="{00000000-0005-0000-0000-0000DD430000}"/>
    <cellStyle name="Normal 31 5" xfId="17374" xr:uid="{00000000-0005-0000-0000-0000DE430000}"/>
    <cellStyle name="Normal 31 5 2" xfId="17375" xr:uid="{00000000-0005-0000-0000-0000DF430000}"/>
    <cellStyle name="Normal 31 5 2 2" xfId="17376" xr:uid="{00000000-0005-0000-0000-0000E0430000}"/>
    <cellStyle name="Normal 31 5 2 2 2" xfId="17377" xr:uid="{00000000-0005-0000-0000-0000E1430000}"/>
    <cellStyle name="Normal 31 5 2 2 2 2" xfId="17378" xr:uid="{00000000-0005-0000-0000-0000E2430000}"/>
    <cellStyle name="Normal 31 5 2 2 2 2 2" xfId="17379" xr:uid="{00000000-0005-0000-0000-0000E3430000}"/>
    <cellStyle name="Normal 31 5 2 2 2 3" xfId="17380" xr:uid="{00000000-0005-0000-0000-0000E4430000}"/>
    <cellStyle name="Normal 31 5 2 2 2 4" xfId="17381" xr:uid="{00000000-0005-0000-0000-0000E5430000}"/>
    <cellStyle name="Normal 31 5 2 2 3" xfId="17382" xr:uid="{00000000-0005-0000-0000-0000E6430000}"/>
    <cellStyle name="Normal 31 5 2 2 3 2" xfId="17383" xr:uid="{00000000-0005-0000-0000-0000E7430000}"/>
    <cellStyle name="Normal 31 5 2 2 4" xfId="17384" xr:uid="{00000000-0005-0000-0000-0000E8430000}"/>
    <cellStyle name="Normal 31 5 2 2 5" xfId="17385" xr:uid="{00000000-0005-0000-0000-0000E9430000}"/>
    <cellStyle name="Normal 31 5 2 3" xfId="17386" xr:uid="{00000000-0005-0000-0000-0000EA430000}"/>
    <cellStyle name="Normal 31 5 2 3 2" xfId="17387" xr:uid="{00000000-0005-0000-0000-0000EB430000}"/>
    <cellStyle name="Normal 31 5 2 3 2 2" xfId="17388" xr:uid="{00000000-0005-0000-0000-0000EC430000}"/>
    <cellStyle name="Normal 31 5 2 3 2 2 2" xfId="17389" xr:uid="{00000000-0005-0000-0000-0000ED430000}"/>
    <cellStyle name="Normal 31 5 2 3 2 3" xfId="17390" xr:uid="{00000000-0005-0000-0000-0000EE430000}"/>
    <cellStyle name="Normal 31 5 2 3 2 4" xfId="17391" xr:uid="{00000000-0005-0000-0000-0000EF430000}"/>
    <cellStyle name="Normal 31 5 2 3 3" xfId="17392" xr:uid="{00000000-0005-0000-0000-0000F0430000}"/>
    <cellStyle name="Normal 31 5 2 3 3 2" xfId="17393" xr:uid="{00000000-0005-0000-0000-0000F1430000}"/>
    <cellStyle name="Normal 31 5 2 3 4" xfId="17394" xr:uid="{00000000-0005-0000-0000-0000F2430000}"/>
    <cellStyle name="Normal 31 5 2 3 5" xfId="17395" xr:uid="{00000000-0005-0000-0000-0000F3430000}"/>
    <cellStyle name="Normal 31 5 2 4" xfId="17396" xr:uid="{00000000-0005-0000-0000-0000F4430000}"/>
    <cellStyle name="Normal 31 5 2 4 2" xfId="17397" xr:uid="{00000000-0005-0000-0000-0000F5430000}"/>
    <cellStyle name="Normal 31 5 2 4 2 2" xfId="17398" xr:uid="{00000000-0005-0000-0000-0000F6430000}"/>
    <cellStyle name="Normal 31 5 2 4 3" xfId="17399" xr:uid="{00000000-0005-0000-0000-0000F7430000}"/>
    <cellStyle name="Normal 31 5 2 4 4" xfId="17400" xr:uid="{00000000-0005-0000-0000-0000F8430000}"/>
    <cellStyle name="Normal 31 5 2 5" xfId="17401" xr:uid="{00000000-0005-0000-0000-0000F9430000}"/>
    <cellStyle name="Normal 31 5 2 5 2" xfId="17402" xr:uid="{00000000-0005-0000-0000-0000FA430000}"/>
    <cellStyle name="Normal 31 5 2 6" xfId="17403" xr:uid="{00000000-0005-0000-0000-0000FB430000}"/>
    <cellStyle name="Normal 31 5 2 7" xfId="17404" xr:uid="{00000000-0005-0000-0000-0000FC430000}"/>
    <cellStyle name="Normal 31 5 3" xfId="17405" xr:uid="{00000000-0005-0000-0000-0000FD430000}"/>
    <cellStyle name="Normal 31 5 3 2" xfId="17406" xr:uid="{00000000-0005-0000-0000-0000FE430000}"/>
    <cellStyle name="Normal 31 5 3 2 2" xfId="17407" xr:uid="{00000000-0005-0000-0000-0000FF430000}"/>
    <cellStyle name="Normal 31 5 3 2 2 2" xfId="17408" xr:uid="{00000000-0005-0000-0000-000000440000}"/>
    <cellStyle name="Normal 31 5 3 2 3" xfId="17409" xr:uid="{00000000-0005-0000-0000-000001440000}"/>
    <cellStyle name="Normal 31 5 3 2 4" xfId="17410" xr:uid="{00000000-0005-0000-0000-000002440000}"/>
    <cellStyle name="Normal 31 5 3 3" xfId="17411" xr:uid="{00000000-0005-0000-0000-000003440000}"/>
    <cellStyle name="Normal 31 5 3 3 2" xfId="17412" xr:uid="{00000000-0005-0000-0000-000004440000}"/>
    <cellStyle name="Normal 31 5 3 4" xfId="17413" xr:uid="{00000000-0005-0000-0000-000005440000}"/>
    <cellStyle name="Normal 31 5 3 5" xfId="17414" xr:uid="{00000000-0005-0000-0000-000006440000}"/>
    <cellStyle name="Normal 31 5 4" xfId="17415" xr:uid="{00000000-0005-0000-0000-000007440000}"/>
    <cellStyle name="Normal 31 5 4 2" xfId="17416" xr:uid="{00000000-0005-0000-0000-000008440000}"/>
    <cellStyle name="Normal 31 5 4 2 2" xfId="17417" xr:uid="{00000000-0005-0000-0000-000009440000}"/>
    <cellStyle name="Normal 31 5 4 2 2 2" xfId="17418" xr:uid="{00000000-0005-0000-0000-00000A440000}"/>
    <cellStyle name="Normal 31 5 4 2 3" xfId="17419" xr:uid="{00000000-0005-0000-0000-00000B440000}"/>
    <cellStyle name="Normal 31 5 4 2 4" xfId="17420" xr:uid="{00000000-0005-0000-0000-00000C440000}"/>
    <cellStyle name="Normal 31 5 4 3" xfId="17421" xr:uid="{00000000-0005-0000-0000-00000D440000}"/>
    <cellStyle name="Normal 31 5 4 3 2" xfId="17422" xr:uid="{00000000-0005-0000-0000-00000E440000}"/>
    <cellStyle name="Normal 31 5 4 4" xfId="17423" xr:uid="{00000000-0005-0000-0000-00000F440000}"/>
    <cellStyle name="Normal 31 5 4 5" xfId="17424" xr:uid="{00000000-0005-0000-0000-000010440000}"/>
    <cellStyle name="Normal 31 5 5" xfId="17425" xr:uid="{00000000-0005-0000-0000-000011440000}"/>
    <cellStyle name="Normal 31 5 5 2" xfId="17426" xr:uid="{00000000-0005-0000-0000-000012440000}"/>
    <cellStyle name="Normal 31 5 5 2 2" xfId="17427" xr:uid="{00000000-0005-0000-0000-000013440000}"/>
    <cellStyle name="Normal 31 5 5 3" xfId="17428" xr:uid="{00000000-0005-0000-0000-000014440000}"/>
    <cellStyle name="Normal 31 5 5 4" xfId="17429" xr:uid="{00000000-0005-0000-0000-000015440000}"/>
    <cellStyle name="Normal 31 5 6" xfId="17430" xr:uid="{00000000-0005-0000-0000-000016440000}"/>
    <cellStyle name="Normal 31 5 6 2" xfId="17431" xr:uid="{00000000-0005-0000-0000-000017440000}"/>
    <cellStyle name="Normal 31 5 7" xfId="17432" xr:uid="{00000000-0005-0000-0000-000018440000}"/>
    <cellStyle name="Normal 31 5 8" xfId="17433" xr:uid="{00000000-0005-0000-0000-000019440000}"/>
    <cellStyle name="Normal 31 5 9" xfId="17434" xr:uid="{00000000-0005-0000-0000-00001A440000}"/>
    <cellStyle name="Normal 31 6" xfId="17435" xr:uid="{00000000-0005-0000-0000-00001B440000}"/>
    <cellStyle name="Normal 31 6 2" xfId="17436" xr:uid="{00000000-0005-0000-0000-00001C440000}"/>
    <cellStyle name="Normal 31 6 2 2" xfId="17437" xr:uid="{00000000-0005-0000-0000-00001D440000}"/>
    <cellStyle name="Normal 31 6 2 2 2" xfId="17438" xr:uid="{00000000-0005-0000-0000-00001E440000}"/>
    <cellStyle name="Normal 31 6 2 2 2 2" xfId="17439" xr:uid="{00000000-0005-0000-0000-00001F440000}"/>
    <cellStyle name="Normal 31 6 2 2 3" xfId="17440" xr:uid="{00000000-0005-0000-0000-000020440000}"/>
    <cellStyle name="Normal 31 6 2 2 4" xfId="17441" xr:uid="{00000000-0005-0000-0000-000021440000}"/>
    <cellStyle name="Normal 31 6 2 3" xfId="17442" xr:uid="{00000000-0005-0000-0000-000022440000}"/>
    <cellStyle name="Normal 31 6 2 3 2" xfId="17443" xr:uid="{00000000-0005-0000-0000-000023440000}"/>
    <cellStyle name="Normal 31 6 2 4" xfId="17444" xr:uid="{00000000-0005-0000-0000-000024440000}"/>
    <cellStyle name="Normal 31 6 2 5" xfId="17445" xr:uid="{00000000-0005-0000-0000-000025440000}"/>
    <cellStyle name="Normal 31 6 3" xfId="17446" xr:uid="{00000000-0005-0000-0000-000026440000}"/>
    <cellStyle name="Normal 31 6 3 2" xfId="17447" xr:uid="{00000000-0005-0000-0000-000027440000}"/>
    <cellStyle name="Normal 31 6 3 2 2" xfId="17448" xr:uid="{00000000-0005-0000-0000-000028440000}"/>
    <cellStyle name="Normal 31 6 3 2 2 2" xfId="17449" xr:uid="{00000000-0005-0000-0000-000029440000}"/>
    <cellStyle name="Normal 31 6 3 2 3" xfId="17450" xr:uid="{00000000-0005-0000-0000-00002A440000}"/>
    <cellStyle name="Normal 31 6 3 2 4" xfId="17451" xr:uid="{00000000-0005-0000-0000-00002B440000}"/>
    <cellStyle name="Normal 31 6 3 3" xfId="17452" xr:uid="{00000000-0005-0000-0000-00002C440000}"/>
    <cellStyle name="Normal 31 6 3 3 2" xfId="17453" xr:uid="{00000000-0005-0000-0000-00002D440000}"/>
    <cellStyle name="Normal 31 6 3 4" xfId="17454" xr:uid="{00000000-0005-0000-0000-00002E440000}"/>
    <cellStyle name="Normal 31 6 3 5" xfId="17455" xr:uid="{00000000-0005-0000-0000-00002F440000}"/>
    <cellStyle name="Normal 31 6 4" xfId="17456" xr:uid="{00000000-0005-0000-0000-000030440000}"/>
    <cellStyle name="Normal 31 6 4 2" xfId="17457" xr:uid="{00000000-0005-0000-0000-000031440000}"/>
    <cellStyle name="Normal 31 6 4 2 2" xfId="17458" xr:uid="{00000000-0005-0000-0000-000032440000}"/>
    <cellStyle name="Normal 31 6 4 3" xfId="17459" xr:uid="{00000000-0005-0000-0000-000033440000}"/>
    <cellStyle name="Normal 31 6 4 4" xfId="17460" xr:uid="{00000000-0005-0000-0000-000034440000}"/>
    <cellStyle name="Normal 31 6 5" xfId="17461" xr:uid="{00000000-0005-0000-0000-000035440000}"/>
    <cellStyle name="Normal 31 6 5 2" xfId="17462" xr:uid="{00000000-0005-0000-0000-000036440000}"/>
    <cellStyle name="Normal 31 6 6" xfId="17463" xr:uid="{00000000-0005-0000-0000-000037440000}"/>
    <cellStyle name="Normal 31 6 7" xfId="17464" xr:uid="{00000000-0005-0000-0000-000038440000}"/>
    <cellStyle name="Normal 31 7" xfId="17465" xr:uid="{00000000-0005-0000-0000-000039440000}"/>
    <cellStyle name="Normal 31 7 2" xfId="17466" xr:uid="{00000000-0005-0000-0000-00003A440000}"/>
    <cellStyle name="Normal 31 7 2 2" xfId="17467" xr:uid="{00000000-0005-0000-0000-00003B440000}"/>
    <cellStyle name="Normal 31 7 2 2 2" xfId="17468" xr:uid="{00000000-0005-0000-0000-00003C440000}"/>
    <cellStyle name="Normal 31 7 2 3" xfId="17469" xr:uid="{00000000-0005-0000-0000-00003D440000}"/>
    <cellStyle name="Normal 31 7 2 4" xfId="17470" xr:uid="{00000000-0005-0000-0000-00003E440000}"/>
    <cellStyle name="Normal 31 7 3" xfId="17471" xr:uid="{00000000-0005-0000-0000-00003F440000}"/>
    <cellStyle name="Normal 31 7 3 2" xfId="17472" xr:uid="{00000000-0005-0000-0000-000040440000}"/>
    <cellStyle name="Normal 31 7 4" xfId="17473" xr:uid="{00000000-0005-0000-0000-000041440000}"/>
    <cellStyle name="Normal 31 7 5" xfId="17474" xr:uid="{00000000-0005-0000-0000-000042440000}"/>
    <cellStyle name="Normal 31 8" xfId="17475" xr:uid="{00000000-0005-0000-0000-000043440000}"/>
    <cellStyle name="Normal 31 8 2" xfId="17476" xr:uid="{00000000-0005-0000-0000-000044440000}"/>
    <cellStyle name="Normal 31 8 2 2" xfId="17477" xr:uid="{00000000-0005-0000-0000-000045440000}"/>
    <cellStyle name="Normal 31 8 3" xfId="17478" xr:uid="{00000000-0005-0000-0000-000046440000}"/>
    <cellStyle name="Normal 31 8 4" xfId="17479" xr:uid="{00000000-0005-0000-0000-000047440000}"/>
    <cellStyle name="Normal 31 9" xfId="17480" xr:uid="{00000000-0005-0000-0000-000048440000}"/>
    <cellStyle name="Normal 31 9 2" xfId="17481" xr:uid="{00000000-0005-0000-0000-000049440000}"/>
    <cellStyle name="Normal 31 9 3" xfId="17482" xr:uid="{00000000-0005-0000-0000-00004A440000}"/>
    <cellStyle name="Normal 31_1.1 - Apuração IRPJ_CSLL - 2100 - 2012_MAI_V1" xfId="17483" xr:uid="{00000000-0005-0000-0000-00004B440000}"/>
    <cellStyle name="Normal 32" xfId="17484" xr:uid="{00000000-0005-0000-0000-00004C440000}"/>
    <cellStyle name="Normal 32 2" xfId="17485" xr:uid="{00000000-0005-0000-0000-00004D440000}"/>
    <cellStyle name="Normal 32 2 2" xfId="17486" xr:uid="{00000000-0005-0000-0000-00004E440000}"/>
    <cellStyle name="Normal 32 2 2 2" xfId="17487" xr:uid="{00000000-0005-0000-0000-00004F440000}"/>
    <cellStyle name="Normal 32 2 2 2 2" xfId="17488" xr:uid="{00000000-0005-0000-0000-000050440000}"/>
    <cellStyle name="Normal 32 2 2 2 2 2" xfId="17489" xr:uid="{00000000-0005-0000-0000-000051440000}"/>
    <cellStyle name="Normal 32 2 2 2 2 2 2" xfId="17490" xr:uid="{00000000-0005-0000-0000-000052440000}"/>
    <cellStyle name="Normal 32 2 2 2 2 3" xfId="17491" xr:uid="{00000000-0005-0000-0000-000053440000}"/>
    <cellStyle name="Normal 32 2 2 2 2 4" xfId="17492" xr:uid="{00000000-0005-0000-0000-000054440000}"/>
    <cellStyle name="Normal 32 2 2 2 3" xfId="17493" xr:uid="{00000000-0005-0000-0000-000055440000}"/>
    <cellStyle name="Normal 32 2 2 2 3 2" xfId="17494" xr:uid="{00000000-0005-0000-0000-000056440000}"/>
    <cellStyle name="Normal 32 2 2 2 4" xfId="17495" xr:uid="{00000000-0005-0000-0000-000057440000}"/>
    <cellStyle name="Normal 32 2 2 2 5" xfId="17496" xr:uid="{00000000-0005-0000-0000-000058440000}"/>
    <cellStyle name="Normal 32 2 2 3" xfId="17497" xr:uid="{00000000-0005-0000-0000-000059440000}"/>
    <cellStyle name="Normal 32 2 2 3 2" xfId="17498" xr:uid="{00000000-0005-0000-0000-00005A440000}"/>
    <cellStyle name="Normal 32 2 2 3 2 2" xfId="17499" xr:uid="{00000000-0005-0000-0000-00005B440000}"/>
    <cellStyle name="Normal 32 2 2 3 2 2 2" xfId="17500" xr:uid="{00000000-0005-0000-0000-00005C440000}"/>
    <cellStyle name="Normal 32 2 2 3 2 3" xfId="17501" xr:uid="{00000000-0005-0000-0000-00005D440000}"/>
    <cellStyle name="Normal 32 2 2 3 2 4" xfId="17502" xr:uid="{00000000-0005-0000-0000-00005E440000}"/>
    <cellStyle name="Normal 32 2 2 3 3" xfId="17503" xr:uid="{00000000-0005-0000-0000-00005F440000}"/>
    <cellStyle name="Normal 32 2 2 3 3 2" xfId="17504" xr:uid="{00000000-0005-0000-0000-000060440000}"/>
    <cellStyle name="Normal 32 2 2 3 4" xfId="17505" xr:uid="{00000000-0005-0000-0000-000061440000}"/>
    <cellStyle name="Normal 32 2 2 3 5" xfId="17506" xr:uid="{00000000-0005-0000-0000-000062440000}"/>
    <cellStyle name="Normal 32 2 2 4" xfId="17507" xr:uid="{00000000-0005-0000-0000-000063440000}"/>
    <cellStyle name="Normal 32 2 2 4 2" xfId="17508" xr:uid="{00000000-0005-0000-0000-000064440000}"/>
    <cellStyle name="Normal 32 2 2 4 2 2" xfId="17509" xr:uid="{00000000-0005-0000-0000-000065440000}"/>
    <cellStyle name="Normal 32 2 2 4 3" xfId="17510" xr:uid="{00000000-0005-0000-0000-000066440000}"/>
    <cellStyle name="Normal 32 2 2 4 4" xfId="17511" xr:uid="{00000000-0005-0000-0000-000067440000}"/>
    <cellStyle name="Normal 32 2 2 5" xfId="17512" xr:uid="{00000000-0005-0000-0000-000068440000}"/>
    <cellStyle name="Normal 32 2 2 5 2" xfId="17513" xr:uid="{00000000-0005-0000-0000-000069440000}"/>
    <cellStyle name="Normal 32 2 2 6" xfId="17514" xr:uid="{00000000-0005-0000-0000-00006A440000}"/>
    <cellStyle name="Normal 32 2 2 7" xfId="17515" xr:uid="{00000000-0005-0000-0000-00006B440000}"/>
    <cellStyle name="Normal 32 2 3" xfId="17516" xr:uid="{00000000-0005-0000-0000-00006C440000}"/>
    <cellStyle name="Normal 32 2 3 2" xfId="17517" xr:uid="{00000000-0005-0000-0000-00006D440000}"/>
    <cellStyle name="Normal 32 2 3 2 2" xfId="17518" xr:uid="{00000000-0005-0000-0000-00006E440000}"/>
    <cellStyle name="Normal 32 2 3 2 2 2" xfId="17519" xr:uid="{00000000-0005-0000-0000-00006F440000}"/>
    <cellStyle name="Normal 32 2 3 2 3" xfId="17520" xr:uid="{00000000-0005-0000-0000-000070440000}"/>
    <cellStyle name="Normal 32 2 3 2 4" xfId="17521" xr:uid="{00000000-0005-0000-0000-000071440000}"/>
    <cellStyle name="Normal 32 2 3 3" xfId="17522" xr:uid="{00000000-0005-0000-0000-000072440000}"/>
    <cellStyle name="Normal 32 2 3 3 2" xfId="17523" xr:uid="{00000000-0005-0000-0000-000073440000}"/>
    <cellStyle name="Normal 32 2 3 4" xfId="17524" xr:uid="{00000000-0005-0000-0000-000074440000}"/>
    <cellStyle name="Normal 32 2 3 5" xfId="17525" xr:uid="{00000000-0005-0000-0000-000075440000}"/>
    <cellStyle name="Normal 32 2 4" xfId="17526" xr:uid="{00000000-0005-0000-0000-000076440000}"/>
    <cellStyle name="Normal 32 2 4 2" xfId="17527" xr:uid="{00000000-0005-0000-0000-000077440000}"/>
    <cellStyle name="Normal 32 2 4 2 2" xfId="17528" xr:uid="{00000000-0005-0000-0000-000078440000}"/>
    <cellStyle name="Normal 32 2 4 2 2 2" xfId="17529" xr:uid="{00000000-0005-0000-0000-000079440000}"/>
    <cellStyle name="Normal 32 2 4 2 3" xfId="17530" xr:uid="{00000000-0005-0000-0000-00007A440000}"/>
    <cellStyle name="Normal 32 2 4 2 4" xfId="17531" xr:uid="{00000000-0005-0000-0000-00007B440000}"/>
    <cellStyle name="Normal 32 2 4 3" xfId="17532" xr:uid="{00000000-0005-0000-0000-00007C440000}"/>
    <cellStyle name="Normal 32 2 4 3 2" xfId="17533" xr:uid="{00000000-0005-0000-0000-00007D440000}"/>
    <cellStyle name="Normal 32 2 4 4" xfId="17534" xr:uid="{00000000-0005-0000-0000-00007E440000}"/>
    <cellStyle name="Normal 32 2 4 5" xfId="17535" xr:uid="{00000000-0005-0000-0000-00007F440000}"/>
    <cellStyle name="Normal 32 2 5" xfId="17536" xr:uid="{00000000-0005-0000-0000-000080440000}"/>
    <cellStyle name="Normal 32 2 5 2" xfId="17537" xr:uid="{00000000-0005-0000-0000-000081440000}"/>
    <cellStyle name="Normal 32 2 5 2 2" xfId="17538" xr:uid="{00000000-0005-0000-0000-000082440000}"/>
    <cellStyle name="Normal 32 2 5 3" xfId="17539" xr:uid="{00000000-0005-0000-0000-000083440000}"/>
    <cellStyle name="Normal 32 2 5 4" xfId="17540" xr:uid="{00000000-0005-0000-0000-000084440000}"/>
    <cellStyle name="Normal 32 2 6" xfId="17541" xr:uid="{00000000-0005-0000-0000-000085440000}"/>
    <cellStyle name="Normal 32 2 6 2" xfId="17542" xr:uid="{00000000-0005-0000-0000-000086440000}"/>
    <cellStyle name="Normal 32 2 7" xfId="17543" xr:uid="{00000000-0005-0000-0000-000087440000}"/>
    <cellStyle name="Normal 32 2 8" xfId="17544" xr:uid="{00000000-0005-0000-0000-000088440000}"/>
    <cellStyle name="Normal 32 2 9" xfId="17545" xr:uid="{00000000-0005-0000-0000-000089440000}"/>
    <cellStyle name="Normal 32 3" xfId="17546" xr:uid="{00000000-0005-0000-0000-00008A440000}"/>
    <cellStyle name="Normal 32 3 2" xfId="17547" xr:uid="{00000000-0005-0000-0000-00008B440000}"/>
    <cellStyle name="Normal 32 3 2 2" xfId="17548" xr:uid="{00000000-0005-0000-0000-00008C440000}"/>
    <cellStyle name="Normal 32 3 2 2 2" xfId="17549" xr:uid="{00000000-0005-0000-0000-00008D440000}"/>
    <cellStyle name="Normal 32 3 2 2 2 2" xfId="17550" xr:uid="{00000000-0005-0000-0000-00008E440000}"/>
    <cellStyle name="Normal 32 3 2 2 3" xfId="17551" xr:uid="{00000000-0005-0000-0000-00008F440000}"/>
    <cellStyle name="Normal 32 3 2 2 4" xfId="17552" xr:uid="{00000000-0005-0000-0000-000090440000}"/>
    <cellStyle name="Normal 32 3 2 3" xfId="17553" xr:uid="{00000000-0005-0000-0000-000091440000}"/>
    <cellStyle name="Normal 32 3 2 3 2" xfId="17554" xr:uid="{00000000-0005-0000-0000-000092440000}"/>
    <cellStyle name="Normal 32 3 2 4" xfId="17555" xr:uid="{00000000-0005-0000-0000-000093440000}"/>
    <cellStyle name="Normal 32 3 2 5" xfId="17556" xr:uid="{00000000-0005-0000-0000-000094440000}"/>
    <cellStyle name="Normal 32 3 3" xfId="17557" xr:uid="{00000000-0005-0000-0000-000095440000}"/>
    <cellStyle name="Normal 32 3 3 2" xfId="17558" xr:uid="{00000000-0005-0000-0000-000096440000}"/>
    <cellStyle name="Normal 32 3 3 2 2" xfId="17559" xr:uid="{00000000-0005-0000-0000-000097440000}"/>
    <cellStyle name="Normal 32 3 3 2 2 2" xfId="17560" xr:uid="{00000000-0005-0000-0000-000098440000}"/>
    <cellStyle name="Normal 32 3 3 2 3" xfId="17561" xr:uid="{00000000-0005-0000-0000-000099440000}"/>
    <cellStyle name="Normal 32 3 3 2 4" xfId="17562" xr:uid="{00000000-0005-0000-0000-00009A440000}"/>
    <cellStyle name="Normal 32 3 3 3" xfId="17563" xr:uid="{00000000-0005-0000-0000-00009B440000}"/>
    <cellStyle name="Normal 32 3 3 3 2" xfId="17564" xr:uid="{00000000-0005-0000-0000-00009C440000}"/>
    <cellStyle name="Normal 32 3 3 4" xfId="17565" xr:uid="{00000000-0005-0000-0000-00009D440000}"/>
    <cellStyle name="Normal 32 3 3 5" xfId="17566" xr:uid="{00000000-0005-0000-0000-00009E440000}"/>
    <cellStyle name="Normal 32 3 4" xfId="17567" xr:uid="{00000000-0005-0000-0000-00009F440000}"/>
    <cellStyle name="Normal 32 3 4 2" xfId="17568" xr:uid="{00000000-0005-0000-0000-0000A0440000}"/>
    <cellStyle name="Normal 32 3 4 2 2" xfId="17569" xr:uid="{00000000-0005-0000-0000-0000A1440000}"/>
    <cellStyle name="Normal 32 3 4 3" xfId="17570" xr:uid="{00000000-0005-0000-0000-0000A2440000}"/>
    <cellStyle name="Normal 32 3 4 4" xfId="17571" xr:uid="{00000000-0005-0000-0000-0000A3440000}"/>
    <cellStyle name="Normal 32 3 5" xfId="17572" xr:uid="{00000000-0005-0000-0000-0000A4440000}"/>
    <cellStyle name="Normal 32 3 5 2" xfId="17573" xr:uid="{00000000-0005-0000-0000-0000A5440000}"/>
    <cellStyle name="Normal 32 3 6" xfId="17574" xr:uid="{00000000-0005-0000-0000-0000A6440000}"/>
    <cellStyle name="Normal 32 3 7" xfId="17575" xr:uid="{00000000-0005-0000-0000-0000A7440000}"/>
    <cellStyle name="Normal 32 3 8" xfId="17576" xr:uid="{00000000-0005-0000-0000-0000A8440000}"/>
    <cellStyle name="Normal 32 4" xfId="17577" xr:uid="{00000000-0005-0000-0000-0000A9440000}"/>
    <cellStyle name="Normal 32 5" xfId="17578" xr:uid="{00000000-0005-0000-0000-0000AA440000}"/>
    <cellStyle name="Normal 32 6" xfId="17579" xr:uid="{00000000-0005-0000-0000-0000AB440000}"/>
    <cellStyle name="Normal 32_15-FINANCEIRAS" xfId="17580" xr:uid="{00000000-0005-0000-0000-0000AC440000}"/>
    <cellStyle name="Normal 33" xfId="17581" xr:uid="{00000000-0005-0000-0000-0000AD440000}"/>
    <cellStyle name="Normal 33 2" xfId="17582" xr:uid="{00000000-0005-0000-0000-0000AE440000}"/>
    <cellStyle name="Normal 33 2 2" xfId="17583" xr:uid="{00000000-0005-0000-0000-0000AF440000}"/>
    <cellStyle name="Normal 33 2 2 2" xfId="17584" xr:uid="{00000000-0005-0000-0000-0000B0440000}"/>
    <cellStyle name="Normal 33 2 2 2 2" xfId="17585" xr:uid="{00000000-0005-0000-0000-0000B1440000}"/>
    <cellStyle name="Normal 33 2 2 2 2 2" xfId="17586" xr:uid="{00000000-0005-0000-0000-0000B2440000}"/>
    <cellStyle name="Normal 33 2 2 2 3" xfId="17587" xr:uid="{00000000-0005-0000-0000-0000B3440000}"/>
    <cellStyle name="Normal 33 2 2 2 4" xfId="17588" xr:uid="{00000000-0005-0000-0000-0000B4440000}"/>
    <cellStyle name="Normal 33 2 2 3" xfId="17589" xr:uid="{00000000-0005-0000-0000-0000B5440000}"/>
    <cellStyle name="Normal 33 2 2 3 2" xfId="17590" xr:uid="{00000000-0005-0000-0000-0000B6440000}"/>
    <cellStyle name="Normal 33 2 2 4" xfId="17591" xr:uid="{00000000-0005-0000-0000-0000B7440000}"/>
    <cellStyle name="Normal 33 2 2 5" xfId="17592" xr:uid="{00000000-0005-0000-0000-0000B8440000}"/>
    <cellStyle name="Normal 33 2 3" xfId="17593" xr:uid="{00000000-0005-0000-0000-0000B9440000}"/>
    <cellStyle name="Normal 33 2 3 2" xfId="17594" xr:uid="{00000000-0005-0000-0000-0000BA440000}"/>
    <cellStyle name="Normal 33 2 3 2 2" xfId="17595" xr:uid="{00000000-0005-0000-0000-0000BB440000}"/>
    <cellStyle name="Normal 33 2 3 2 2 2" xfId="17596" xr:uid="{00000000-0005-0000-0000-0000BC440000}"/>
    <cellStyle name="Normal 33 2 3 2 3" xfId="17597" xr:uid="{00000000-0005-0000-0000-0000BD440000}"/>
    <cellStyle name="Normal 33 2 3 2 4" xfId="17598" xr:uid="{00000000-0005-0000-0000-0000BE440000}"/>
    <cellStyle name="Normal 33 2 3 3" xfId="17599" xr:uid="{00000000-0005-0000-0000-0000BF440000}"/>
    <cellStyle name="Normal 33 2 3 3 2" xfId="17600" xr:uid="{00000000-0005-0000-0000-0000C0440000}"/>
    <cellStyle name="Normal 33 2 3 4" xfId="17601" xr:uid="{00000000-0005-0000-0000-0000C1440000}"/>
    <cellStyle name="Normal 33 2 3 5" xfId="17602" xr:uid="{00000000-0005-0000-0000-0000C2440000}"/>
    <cellStyle name="Normal 33 2 4" xfId="17603" xr:uid="{00000000-0005-0000-0000-0000C3440000}"/>
    <cellStyle name="Normal 33 2 4 2" xfId="17604" xr:uid="{00000000-0005-0000-0000-0000C4440000}"/>
    <cellStyle name="Normal 33 2 4 2 2" xfId="17605" xr:uid="{00000000-0005-0000-0000-0000C5440000}"/>
    <cellStyle name="Normal 33 2 4 3" xfId="17606" xr:uid="{00000000-0005-0000-0000-0000C6440000}"/>
    <cellStyle name="Normal 33 2 4 4" xfId="17607" xr:uid="{00000000-0005-0000-0000-0000C7440000}"/>
    <cellStyle name="Normal 33 2 5" xfId="17608" xr:uid="{00000000-0005-0000-0000-0000C8440000}"/>
    <cellStyle name="Normal 33 2 5 2" xfId="17609" xr:uid="{00000000-0005-0000-0000-0000C9440000}"/>
    <cellStyle name="Normal 33 2 6" xfId="17610" xr:uid="{00000000-0005-0000-0000-0000CA440000}"/>
    <cellStyle name="Normal 33 2 7" xfId="17611" xr:uid="{00000000-0005-0000-0000-0000CB440000}"/>
    <cellStyle name="Normal 33 2 8" xfId="17612" xr:uid="{00000000-0005-0000-0000-0000CC440000}"/>
    <cellStyle name="Normal 33 3" xfId="17613" xr:uid="{00000000-0005-0000-0000-0000CD440000}"/>
    <cellStyle name="Normal 33 4" xfId="17614" xr:uid="{00000000-0005-0000-0000-0000CE440000}"/>
    <cellStyle name="Normal 33 5" xfId="17615" xr:uid="{00000000-0005-0000-0000-0000CF440000}"/>
    <cellStyle name="Normal 33 6" xfId="17616" xr:uid="{00000000-0005-0000-0000-0000D0440000}"/>
    <cellStyle name="Normal 33_15-FINANCEIRAS" xfId="17617" xr:uid="{00000000-0005-0000-0000-0000D1440000}"/>
    <cellStyle name="Normal 34" xfId="17618" xr:uid="{00000000-0005-0000-0000-0000D2440000}"/>
    <cellStyle name="Normal 34 2" xfId="17619" xr:uid="{00000000-0005-0000-0000-0000D3440000}"/>
    <cellStyle name="Normal 34 2 2" xfId="17620" xr:uid="{00000000-0005-0000-0000-0000D4440000}"/>
    <cellStyle name="Normal 34 2 2 2" xfId="17621" xr:uid="{00000000-0005-0000-0000-0000D5440000}"/>
    <cellStyle name="Normal 34 2 2 2 2" xfId="17622" xr:uid="{00000000-0005-0000-0000-0000D6440000}"/>
    <cellStyle name="Normal 34 2 2 2 2 2" xfId="17623" xr:uid="{00000000-0005-0000-0000-0000D7440000}"/>
    <cellStyle name="Normal 34 2 2 2 3" xfId="17624" xr:uid="{00000000-0005-0000-0000-0000D8440000}"/>
    <cellStyle name="Normal 34 2 2 2 4" xfId="17625" xr:uid="{00000000-0005-0000-0000-0000D9440000}"/>
    <cellStyle name="Normal 34 2 2 3" xfId="17626" xr:uid="{00000000-0005-0000-0000-0000DA440000}"/>
    <cellStyle name="Normal 34 2 2 3 2" xfId="17627" xr:uid="{00000000-0005-0000-0000-0000DB440000}"/>
    <cellStyle name="Normal 34 2 2 4" xfId="17628" xr:uid="{00000000-0005-0000-0000-0000DC440000}"/>
    <cellStyle name="Normal 34 2 2 5" xfId="17629" xr:uid="{00000000-0005-0000-0000-0000DD440000}"/>
    <cellStyle name="Normal 34 2 3" xfId="17630" xr:uid="{00000000-0005-0000-0000-0000DE440000}"/>
    <cellStyle name="Normal 34 2 3 2" xfId="17631" xr:uid="{00000000-0005-0000-0000-0000DF440000}"/>
    <cellStyle name="Normal 34 2 3 2 2" xfId="17632" xr:uid="{00000000-0005-0000-0000-0000E0440000}"/>
    <cellStyle name="Normal 34 2 3 2 2 2" xfId="17633" xr:uid="{00000000-0005-0000-0000-0000E1440000}"/>
    <cellStyle name="Normal 34 2 3 2 3" xfId="17634" xr:uid="{00000000-0005-0000-0000-0000E2440000}"/>
    <cellStyle name="Normal 34 2 3 2 4" xfId="17635" xr:uid="{00000000-0005-0000-0000-0000E3440000}"/>
    <cellStyle name="Normal 34 2 3 3" xfId="17636" xr:uid="{00000000-0005-0000-0000-0000E4440000}"/>
    <cellStyle name="Normal 34 2 3 3 2" xfId="17637" xr:uid="{00000000-0005-0000-0000-0000E5440000}"/>
    <cellStyle name="Normal 34 2 3 4" xfId="17638" xr:uid="{00000000-0005-0000-0000-0000E6440000}"/>
    <cellStyle name="Normal 34 2 3 5" xfId="17639" xr:uid="{00000000-0005-0000-0000-0000E7440000}"/>
    <cellStyle name="Normal 34 2 4" xfId="17640" xr:uid="{00000000-0005-0000-0000-0000E8440000}"/>
    <cellStyle name="Normal 34 2 4 2" xfId="17641" xr:uid="{00000000-0005-0000-0000-0000E9440000}"/>
    <cellStyle name="Normal 34 2 4 2 2" xfId="17642" xr:uid="{00000000-0005-0000-0000-0000EA440000}"/>
    <cellStyle name="Normal 34 2 4 3" xfId="17643" xr:uid="{00000000-0005-0000-0000-0000EB440000}"/>
    <cellStyle name="Normal 34 2 4 4" xfId="17644" xr:uid="{00000000-0005-0000-0000-0000EC440000}"/>
    <cellStyle name="Normal 34 2 5" xfId="17645" xr:uid="{00000000-0005-0000-0000-0000ED440000}"/>
    <cellStyle name="Normal 34 2 5 2" xfId="17646" xr:uid="{00000000-0005-0000-0000-0000EE440000}"/>
    <cellStyle name="Normal 34 2 6" xfId="17647" xr:uid="{00000000-0005-0000-0000-0000EF440000}"/>
    <cellStyle name="Normal 34 2 7" xfId="17648" xr:uid="{00000000-0005-0000-0000-0000F0440000}"/>
    <cellStyle name="Normal 34 2 8" xfId="17649" xr:uid="{00000000-0005-0000-0000-0000F1440000}"/>
    <cellStyle name="Normal 34 3" xfId="17650" xr:uid="{00000000-0005-0000-0000-0000F2440000}"/>
    <cellStyle name="Normal 34 4" xfId="17651" xr:uid="{00000000-0005-0000-0000-0000F3440000}"/>
    <cellStyle name="Normal 34 5" xfId="17652" xr:uid="{00000000-0005-0000-0000-0000F4440000}"/>
    <cellStyle name="Normal 34 6" xfId="17653" xr:uid="{00000000-0005-0000-0000-0000F5440000}"/>
    <cellStyle name="Normal 34_15-FINANCEIRAS" xfId="17654" xr:uid="{00000000-0005-0000-0000-0000F6440000}"/>
    <cellStyle name="Normal 35" xfId="17655" xr:uid="{00000000-0005-0000-0000-0000F7440000}"/>
    <cellStyle name="Normal 35 2" xfId="17656" xr:uid="{00000000-0005-0000-0000-0000F8440000}"/>
    <cellStyle name="Normal 35 2 2" xfId="17657" xr:uid="{00000000-0005-0000-0000-0000F9440000}"/>
    <cellStyle name="Normal 35 2 2 2" xfId="17658" xr:uid="{00000000-0005-0000-0000-0000FA440000}"/>
    <cellStyle name="Normal 35 2 2 2 2" xfId="17659" xr:uid="{00000000-0005-0000-0000-0000FB440000}"/>
    <cellStyle name="Normal 35 2 2 2 2 2" xfId="17660" xr:uid="{00000000-0005-0000-0000-0000FC440000}"/>
    <cellStyle name="Normal 35 2 2 2 2 2 2" xfId="17661" xr:uid="{00000000-0005-0000-0000-0000FD440000}"/>
    <cellStyle name="Normal 35 2 2 2 2 3" xfId="17662" xr:uid="{00000000-0005-0000-0000-0000FE440000}"/>
    <cellStyle name="Normal 35 2 2 2 2 4" xfId="17663" xr:uid="{00000000-0005-0000-0000-0000FF440000}"/>
    <cellStyle name="Normal 35 2 2 2 3" xfId="17664" xr:uid="{00000000-0005-0000-0000-000000450000}"/>
    <cellStyle name="Normal 35 2 2 2 3 2" xfId="17665" xr:uid="{00000000-0005-0000-0000-000001450000}"/>
    <cellStyle name="Normal 35 2 2 2 4" xfId="17666" xr:uid="{00000000-0005-0000-0000-000002450000}"/>
    <cellStyle name="Normal 35 2 2 2 5" xfId="17667" xr:uid="{00000000-0005-0000-0000-000003450000}"/>
    <cellStyle name="Normal 35 2 2 3" xfId="17668" xr:uid="{00000000-0005-0000-0000-000004450000}"/>
    <cellStyle name="Normal 35 2 2 3 2" xfId="17669" xr:uid="{00000000-0005-0000-0000-000005450000}"/>
    <cellStyle name="Normal 35 2 2 3 2 2" xfId="17670" xr:uid="{00000000-0005-0000-0000-000006450000}"/>
    <cellStyle name="Normal 35 2 2 3 2 2 2" xfId="17671" xr:uid="{00000000-0005-0000-0000-000007450000}"/>
    <cellStyle name="Normal 35 2 2 3 2 3" xfId="17672" xr:uid="{00000000-0005-0000-0000-000008450000}"/>
    <cellStyle name="Normal 35 2 2 3 2 4" xfId="17673" xr:uid="{00000000-0005-0000-0000-000009450000}"/>
    <cellStyle name="Normal 35 2 2 3 3" xfId="17674" xr:uid="{00000000-0005-0000-0000-00000A450000}"/>
    <cellStyle name="Normal 35 2 2 3 3 2" xfId="17675" xr:uid="{00000000-0005-0000-0000-00000B450000}"/>
    <cellStyle name="Normal 35 2 2 3 4" xfId="17676" xr:uid="{00000000-0005-0000-0000-00000C450000}"/>
    <cellStyle name="Normal 35 2 2 3 5" xfId="17677" xr:uid="{00000000-0005-0000-0000-00000D450000}"/>
    <cellStyle name="Normal 35 2 2 4" xfId="17678" xr:uid="{00000000-0005-0000-0000-00000E450000}"/>
    <cellStyle name="Normal 35 2 2 4 2" xfId="17679" xr:uid="{00000000-0005-0000-0000-00000F450000}"/>
    <cellStyle name="Normal 35 2 2 4 2 2" xfId="17680" xr:uid="{00000000-0005-0000-0000-000010450000}"/>
    <cellStyle name="Normal 35 2 2 4 3" xfId="17681" xr:uid="{00000000-0005-0000-0000-000011450000}"/>
    <cellStyle name="Normal 35 2 2 4 4" xfId="17682" xr:uid="{00000000-0005-0000-0000-000012450000}"/>
    <cellStyle name="Normal 35 2 2 5" xfId="17683" xr:uid="{00000000-0005-0000-0000-000013450000}"/>
    <cellStyle name="Normal 35 2 2 5 2" xfId="17684" xr:uid="{00000000-0005-0000-0000-000014450000}"/>
    <cellStyle name="Normal 35 2 2 5 3" xfId="17685" xr:uid="{00000000-0005-0000-0000-000015450000}"/>
    <cellStyle name="Normal 35 2 2 6" xfId="17686" xr:uid="{00000000-0005-0000-0000-000016450000}"/>
    <cellStyle name="Normal 35 2 2 7" xfId="17687" xr:uid="{00000000-0005-0000-0000-000017450000}"/>
    <cellStyle name="Normal 35 2 2 8" xfId="17688" xr:uid="{00000000-0005-0000-0000-000018450000}"/>
    <cellStyle name="Normal 35 2 3" xfId="17689" xr:uid="{00000000-0005-0000-0000-000019450000}"/>
    <cellStyle name="Normal 35 2 3 2" xfId="17690" xr:uid="{00000000-0005-0000-0000-00001A450000}"/>
    <cellStyle name="Normal 35 2 3 2 2" xfId="17691" xr:uid="{00000000-0005-0000-0000-00001B450000}"/>
    <cellStyle name="Normal 35 2 3 2 2 2" xfId="17692" xr:uid="{00000000-0005-0000-0000-00001C450000}"/>
    <cellStyle name="Normal 35 2 3 2 3" xfId="17693" xr:uid="{00000000-0005-0000-0000-00001D450000}"/>
    <cellStyle name="Normal 35 2 3 2 4" xfId="17694" xr:uid="{00000000-0005-0000-0000-00001E450000}"/>
    <cellStyle name="Normal 35 2 3 3" xfId="17695" xr:uid="{00000000-0005-0000-0000-00001F450000}"/>
    <cellStyle name="Normal 35 2 3 3 2" xfId="17696" xr:uid="{00000000-0005-0000-0000-000020450000}"/>
    <cellStyle name="Normal 35 2 3 4" xfId="17697" xr:uid="{00000000-0005-0000-0000-000021450000}"/>
    <cellStyle name="Normal 35 2 3 5" xfId="17698" xr:uid="{00000000-0005-0000-0000-000022450000}"/>
    <cellStyle name="Normal 35 2 4" xfId="17699" xr:uid="{00000000-0005-0000-0000-000023450000}"/>
    <cellStyle name="Normal 35 2 4 2" xfId="17700" xr:uid="{00000000-0005-0000-0000-000024450000}"/>
    <cellStyle name="Normal 35 2 4 2 2" xfId="17701" xr:uid="{00000000-0005-0000-0000-000025450000}"/>
    <cellStyle name="Normal 35 2 4 2 2 2" xfId="17702" xr:uid="{00000000-0005-0000-0000-000026450000}"/>
    <cellStyle name="Normal 35 2 4 2 3" xfId="17703" xr:uid="{00000000-0005-0000-0000-000027450000}"/>
    <cellStyle name="Normal 35 2 4 2 4" xfId="17704" xr:uid="{00000000-0005-0000-0000-000028450000}"/>
    <cellStyle name="Normal 35 2 4 3" xfId="17705" xr:uid="{00000000-0005-0000-0000-000029450000}"/>
    <cellStyle name="Normal 35 2 4 3 2" xfId="17706" xr:uid="{00000000-0005-0000-0000-00002A450000}"/>
    <cellStyle name="Normal 35 2 4 4" xfId="17707" xr:uid="{00000000-0005-0000-0000-00002B450000}"/>
    <cellStyle name="Normal 35 2 4 5" xfId="17708" xr:uid="{00000000-0005-0000-0000-00002C450000}"/>
    <cellStyle name="Normal 35 2 5" xfId="17709" xr:uid="{00000000-0005-0000-0000-00002D450000}"/>
    <cellStyle name="Normal 35 2 5 2" xfId="17710" xr:uid="{00000000-0005-0000-0000-00002E450000}"/>
    <cellStyle name="Normal 35 2 5 2 2" xfId="17711" xr:uid="{00000000-0005-0000-0000-00002F450000}"/>
    <cellStyle name="Normal 35 2 5 3" xfId="17712" xr:uid="{00000000-0005-0000-0000-000030450000}"/>
    <cellStyle name="Normal 35 2 5 4" xfId="17713" xr:uid="{00000000-0005-0000-0000-000031450000}"/>
    <cellStyle name="Normal 35 2 6" xfId="17714" xr:uid="{00000000-0005-0000-0000-000032450000}"/>
    <cellStyle name="Normal 35 2 6 2" xfId="17715" xr:uid="{00000000-0005-0000-0000-000033450000}"/>
    <cellStyle name="Normal 35 2 6 3" xfId="17716" xr:uid="{00000000-0005-0000-0000-000034450000}"/>
    <cellStyle name="Normal 35 2 7" xfId="17717" xr:uid="{00000000-0005-0000-0000-000035450000}"/>
    <cellStyle name="Normal 35 2 7 2" xfId="17718" xr:uid="{00000000-0005-0000-0000-000036450000}"/>
    <cellStyle name="Normal 35 2 8" xfId="17719" xr:uid="{00000000-0005-0000-0000-000037450000}"/>
    <cellStyle name="Normal 35 2 9" xfId="17720" xr:uid="{00000000-0005-0000-0000-000038450000}"/>
    <cellStyle name="Normal 35 3" xfId="17721" xr:uid="{00000000-0005-0000-0000-000039450000}"/>
    <cellStyle name="Normal 35 3 2" xfId="17722" xr:uid="{00000000-0005-0000-0000-00003A450000}"/>
    <cellStyle name="Normal 35 3 2 2" xfId="17723" xr:uid="{00000000-0005-0000-0000-00003B450000}"/>
    <cellStyle name="Normal 35 3 2 2 2" xfId="17724" xr:uid="{00000000-0005-0000-0000-00003C450000}"/>
    <cellStyle name="Normal 35 3 2 2 2 2" xfId="17725" xr:uid="{00000000-0005-0000-0000-00003D450000}"/>
    <cellStyle name="Normal 35 3 2 2 3" xfId="17726" xr:uid="{00000000-0005-0000-0000-00003E450000}"/>
    <cellStyle name="Normal 35 3 2 2 4" xfId="17727" xr:uid="{00000000-0005-0000-0000-00003F450000}"/>
    <cellStyle name="Normal 35 3 2 3" xfId="17728" xr:uid="{00000000-0005-0000-0000-000040450000}"/>
    <cellStyle name="Normal 35 3 2 3 2" xfId="17729" xr:uid="{00000000-0005-0000-0000-000041450000}"/>
    <cellStyle name="Normal 35 3 2 4" xfId="17730" xr:uid="{00000000-0005-0000-0000-000042450000}"/>
    <cellStyle name="Normal 35 3 2 5" xfId="17731" xr:uid="{00000000-0005-0000-0000-000043450000}"/>
    <cellStyle name="Normal 35 3 3" xfId="17732" xr:uid="{00000000-0005-0000-0000-000044450000}"/>
    <cellStyle name="Normal 35 3 3 2" xfId="17733" xr:uid="{00000000-0005-0000-0000-000045450000}"/>
    <cellStyle name="Normal 35 3 3 2 2" xfId="17734" xr:uid="{00000000-0005-0000-0000-000046450000}"/>
    <cellStyle name="Normal 35 3 3 2 2 2" xfId="17735" xr:uid="{00000000-0005-0000-0000-000047450000}"/>
    <cellStyle name="Normal 35 3 3 2 3" xfId="17736" xr:uid="{00000000-0005-0000-0000-000048450000}"/>
    <cellStyle name="Normal 35 3 3 2 4" xfId="17737" xr:uid="{00000000-0005-0000-0000-000049450000}"/>
    <cellStyle name="Normal 35 3 3 3" xfId="17738" xr:uid="{00000000-0005-0000-0000-00004A450000}"/>
    <cellStyle name="Normal 35 3 3 3 2" xfId="17739" xr:uid="{00000000-0005-0000-0000-00004B450000}"/>
    <cellStyle name="Normal 35 3 3 4" xfId="17740" xr:uid="{00000000-0005-0000-0000-00004C450000}"/>
    <cellStyle name="Normal 35 3 3 5" xfId="17741" xr:uid="{00000000-0005-0000-0000-00004D450000}"/>
    <cellStyle name="Normal 35 3 4" xfId="17742" xr:uid="{00000000-0005-0000-0000-00004E450000}"/>
    <cellStyle name="Normal 35 3 4 2" xfId="17743" xr:uid="{00000000-0005-0000-0000-00004F450000}"/>
    <cellStyle name="Normal 35 3 4 2 2" xfId="17744" xr:uid="{00000000-0005-0000-0000-000050450000}"/>
    <cellStyle name="Normal 35 3 4 3" xfId="17745" xr:uid="{00000000-0005-0000-0000-000051450000}"/>
    <cellStyle name="Normal 35 3 4 4" xfId="17746" xr:uid="{00000000-0005-0000-0000-000052450000}"/>
    <cellStyle name="Normal 35 3 5" xfId="17747" xr:uid="{00000000-0005-0000-0000-000053450000}"/>
    <cellStyle name="Normal 35 3 5 2" xfId="17748" xr:uid="{00000000-0005-0000-0000-000054450000}"/>
    <cellStyle name="Normal 35 3 5 3" xfId="17749" xr:uid="{00000000-0005-0000-0000-000055450000}"/>
    <cellStyle name="Normal 35 3 6" xfId="17750" xr:uid="{00000000-0005-0000-0000-000056450000}"/>
    <cellStyle name="Normal 35 3 7" xfId="17751" xr:uid="{00000000-0005-0000-0000-000057450000}"/>
    <cellStyle name="Normal 35 3 8" xfId="17752" xr:uid="{00000000-0005-0000-0000-000058450000}"/>
    <cellStyle name="Normal 35 4" xfId="17753" xr:uid="{00000000-0005-0000-0000-000059450000}"/>
    <cellStyle name="Normal 35 4 2" xfId="17754" xr:uid="{00000000-0005-0000-0000-00005A450000}"/>
    <cellStyle name="Normal 35 4 2 2" xfId="17755" xr:uid="{00000000-0005-0000-0000-00005B450000}"/>
    <cellStyle name="Normal 35 4 2 2 2" xfId="17756" xr:uid="{00000000-0005-0000-0000-00005C450000}"/>
    <cellStyle name="Normal 35 4 2 3" xfId="17757" xr:uid="{00000000-0005-0000-0000-00005D450000}"/>
    <cellStyle name="Normal 35 4 2 4" xfId="17758" xr:uid="{00000000-0005-0000-0000-00005E450000}"/>
    <cellStyle name="Normal 35 4 3" xfId="17759" xr:uid="{00000000-0005-0000-0000-00005F450000}"/>
    <cellStyle name="Normal 35 4 3 2" xfId="17760" xr:uid="{00000000-0005-0000-0000-000060450000}"/>
    <cellStyle name="Normal 35 4 4" xfId="17761" xr:uid="{00000000-0005-0000-0000-000061450000}"/>
    <cellStyle name="Normal 35 4 5" xfId="17762" xr:uid="{00000000-0005-0000-0000-000062450000}"/>
    <cellStyle name="Normal 35 5" xfId="17763" xr:uid="{00000000-0005-0000-0000-000063450000}"/>
    <cellStyle name="Normal 35 5 2" xfId="17764" xr:uid="{00000000-0005-0000-0000-000064450000}"/>
    <cellStyle name="Normal 35 5 2 2" xfId="17765" xr:uid="{00000000-0005-0000-0000-000065450000}"/>
    <cellStyle name="Normal 35 5 3" xfId="17766" xr:uid="{00000000-0005-0000-0000-000066450000}"/>
    <cellStyle name="Normal 35 5 4" xfId="17767" xr:uid="{00000000-0005-0000-0000-000067450000}"/>
    <cellStyle name="Normal 35 6" xfId="17768" xr:uid="{00000000-0005-0000-0000-000068450000}"/>
    <cellStyle name="Normal 35 6 2" xfId="17769" xr:uid="{00000000-0005-0000-0000-000069450000}"/>
    <cellStyle name="Normal 35 6 3" xfId="17770" xr:uid="{00000000-0005-0000-0000-00006A450000}"/>
    <cellStyle name="Normal 35 7" xfId="17771" xr:uid="{00000000-0005-0000-0000-00006B450000}"/>
    <cellStyle name="Normal 35 7 2" xfId="17772" xr:uid="{00000000-0005-0000-0000-00006C450000}"/>
    <cellStyle name="Normal 35 8" xfId="17773" xr:uid="{00000000-0005-0000-0000-00006D450000}"/>
    <cellStyle name="Normal 35 8 2" xfId="17774" xr:uid="{00000000-0005-0000-0000-00006E450000}"/>
    <cellStyle name="Normal 35_15-FINANCEIRAS" xfId="17775" xr:uid="{00000000-0005-0000-0000-00006F450000}"/>
    <cellStyle name="Normal 36" xfId="17776" xr:uid="{00000000-0005-0000-0000-000070450000}"/>
    <cellStyle name="Normal 36 2" xfId="17777" xr:uid="{00000000-0005-0000-0000-000071450000}"/>
    <cellStyle name="Normal 36 2 2" xfId="17778" xr:uid="{00000000-0005-0000-0000-000072450000}"/>
    <cellStyle name="Normal 36 2 2 2" xfId="17779" xr:uid="{00000000-0005-0000-0000-000073450000}"/>
    <cellStyle name="Normal 36 2 2 2 2" xfId="17780" xr:uid="{00000000-0005-0000-0000-000074450000}"/>
    <cellStyle name="Normal 36 2 2 2 2 2" xfId="17781" xr:uid="{00000000-0005-0000-0000-000075450000}"/>
    <cellStyle name="Normal 36 2 2 2 3" xfId="17782" xr:uid="{00000000-0005-0000-0000-000076450000}"/>
    <cellStyle name="Normal 36 2 2 2 4" xfId="17783" xr:uid="{00000000-0005-0000-0000-000077450000}"/>
    <cellStyle name="Normal 36 2 2 3" xfId="17784" xr:uid="{00000000-0005-0000-0000-000078450000}"/>
    <cellStyle name="Normal 36 2 2 3 2" xfId="17785" xr:uid="{00000000-0005-0000-0000-000079450000}"/>
    <cellStyle name="Normal 36 2 2 3 3" xfId="17786" xr:uid="{00000000-0005-0000-0000-00007A450000}"/>
    <cellStyle name="Normal 36 2 2 4" xfId="17787" xr:uid="{00000000-0005-0000-0000-00007B450000}"/>
    <cellStyle name="Normal 36 2 2 5" xfId="17788" xr:uid="{00000000-0005-0000-0000-00007C450000}"/>
    <cellStyle name="Normal 36 2 2 6" xfId="17789" xr:uid="{00000000-0005-0000-0000-00007D450000}"/>
    <cellStyle name="Normal 36 2 3" xfId="17790" xr:uid="{00000000-0005-0000-0000-00007E450000}"/>
    <cellStyle name="Normal 36 2 3 2" xfId="17791" xr:uid="{00000000-0005-0000-0000-00007F450000}"/>
    <cellStyle name="Normal 36 2 3 2 2" xfId="17792" xr:uid="{00000000-0005-0000-0000-000080450000}"/>
    <cellStyle name="Normal 36 2 3 2 2 2" xfId="17793" xr:uid="{00000000-0005-0000-0000-000081450000}"/>
    <cellStyle name="Normal 36 2 3 2 3" xfId="17794" xr:uid="{00000000-0005-0000-0000-000082450000}"/>
    <cellStyle name="Normal 36 2 3 2 4" xfId="17795" xr:uid="{00000000-0005-0000-0000-000083450000}"/>
    <cellStyle name="Normal 36 2 3 3" xfId="17796" xr:uid="{00000000-0005-0000-0000-000084450000}"/>
    <cellStyle name="Normal 36 2 3 3 2" xfId="17797" xr:uid="{00000000-0005-0000-0000-000085450000}"/>
    <cellStyle name="Normal 36 2 3 4" xfId="17798" xr:uid="{00000000-0005-0000-0000-000086450000}"/>
    <cellStyle name="Normal 36 2 3 5" xfId="17799" xr:uid="{00000000-0005-0000-0000-000087450000}"/>
    <cellStyle name="Normal 36 2 4" xfId="17800" xr:uid="{00000000-0005-0000-0000-000088450000}"/>
    <cellStyle name="Normal 36 2 4 2" xfId="17801" xr:uid="{00000000-0005-0000-0000-000089450000}"/>
    <cellStyle name="Normal 36 2 4 2 2" xfId="17802" xr:uid="{00000000-0005-0000-0000-00008A450000}"/>
    <cellStyle name="Normal 36 2 4 3" xfId="17803" xr:uid="{00000000-0005-0000-0000-00008B450000}"/>
    <cellStyle name="Normal 36 2 4 4" xfId="17804" xr:uid="{00000000-0005-0000-0000-00008C450000}"/>
    <cellStyle name="Normal 36 2 5" xfId="17805" xr:uid="{00000000-0005-0000-0000-00008D450000}"/>
    <cellStyle name="Normal 36 2 5 2" xfId="17806" xr:uid="{00000000-0005-0000-0000-00008E450000}"/>
    <cellStyle name="Normal 36 2 5 3" xfId="17807" xr:uid="{00000000-0005-0000-0000-00008F450000}"/>
    <cellStyle name="Normal 36 2 6" xfId="17808" xr:uid="{00000000-0005-0000-0000-000090450000}"/>
    <cellStyle name="Normal 36 2 6 2" xfId="17809" xr:uid="{00000000-0005-0000-0000-000091450000}"/>
    <cellStyle name="Normal 36 2 7" xfId="17810" xr:uid="{00000000-0005-0000-0000-000092450000}"/>
    <cellStyle name="Normal 36 2 8" xfId="17811" xr:uid="{00000000-0005-0000-0000-000093450000}"/>
    <cellStyle name="Normal 36 3" xfId="17812" xr:uid="{00000000-0005-0000-0000-000094450000}"/>
    <cellStyle name="Normal 36 3 2" xfId="17813" xr:uid="{00000000-0005-0000-0000-000095450000}"/>
    <cellStyle name="Normal 36 3 2 2" xfId="17814" xr:uid="{00000000-0005-0000-0000-000096450000}"/>
    <cellStyle name="Normal 36 3 2 2 2" xfId="17815" xr:uid="{00000000-0005-0000-0000-000097450000}"/>
    <cellStyle name="Normal 36 3 2 3" xfId="17816" xr:uid="{00000000-0005-0000-0000-000098450000}"/>
    <cellStyle name="Normal 36 3 2 4" xfId="17817" xr:uid="{00000000-0005-0000-0000-000099450000}"/>
    <cellStyle name="Normal 36 3 3" xfId="17818" xr:uid="{00000000-0005-0000-0000-00009A450000}"/>
    <cellStyle name="Normal 36 3 3 2" xfId="17819" xr:uid="{00000000-0005-0000-0000-00009B450000}"/>
    <cellStyle name="Normal 36 3 3 3" xfId="17820" xr:uid="{00000000-0005-0000-0000-00009C450000}"/>
    <cellStyle name="Normal 36 3 4" xfId="17821" xr:uid="{00000000-0005-0000-0000-00009D450000}"/>
    <cellStyle name="Normal 36 3 5" xfId="17822" xr:uid="{00000000-0005-0000-0000-00009E450000}"/>
    <cellStyle name="Normal 36 3 6" xfId="17823" xr:uid="{00000000-0005-0000-0000-00009F450000}"/>
    <cellStyle name="Normal 36 4" xfId="17824" xr:uid="{00000000-0005-0000-0000-0000A0450000}"/>
    <cellStyle name="Normal 36 4 2" xfId="17825" xr:uid="{00000000-0005-0000-0000-0000A1450000}"/>
    <cellStyle name="Normal 36 4 2 2" xfId="17826" xr:uid="{00000000-0005-0000-0000-0000A2450000}"/>
    <cellStyle name="Normal 36 4 2 2 2" xfId="17827" xr:uid="{00000000-0005-0000-0000-0000A3450000}"/>
    <cellStyle name="Normal 36 4 2 3" xfId="17828" xr:uid="{00000000-0005-0000-0000-0000A4450000}"/>
    <cellStyle name="Normal 36 4 2 4" xfId="17829" xr:uid="{00000000-0005-0000-0000-0000A5450000}"/>
    <cellStyle name="Normal 36 4 3" xfId="17830" xr:uid="{00000000-0005-0000-0000-0000A6450000}"/>
    <cellStyle name="Normal 36 4 3 2" xfId="17831" xr:uid="{00000000-0005-0000-0000-0000A7450000}"/>
    <cellStyle name="Normal 36 4 4" xfId="17832" xr:uid="{00000000-0005-0000-0000-0000A8450000}"/>
    <cellStyle name="Normal 36 4 5" xfId="17833" xr:uid="{00000000-0005-0000-0000-0000A9450000}"/>
    <cellStyle name="Normal 36 5" xfId="17834" xr:uid="{00000000-0005-0000-0000-0000AA450000}"/>
    <cellStyle name="Normal 36 5 2" xfId="17835" xr:uid="{00000000-0005-0000-0000-0000AB450000}"/>
    <cellStyle name="Normal 36 5 2 2" xfId="17836" xr:uid="{00000000-0005-0000-0000-0000AC450000}"/>
    <cellStyle name="Normal 36 5 3" xfId="17837" xr:uid="{00000000-0005-0000-0000-0000AD450000}"/>
    <cellStyle name="Normal 36 5 4" xfId="17838" xr:uid="{00000000-0005-0000-0000-0000AE450000}"/>
    <cellStyle name="Normal 36 6" xfId="17839" xr:uid="{00000000-0005-0000-0000-0000AF450000}"/>
    <cellStyle name="Normal 36 6 2" xfId="17840" xr:uid="{00000000-0005-0000-0000-0000B0450000}"/>
    <cellStyle name="Normal 36 6 3" xfId="17841" xr:uid="{00000000-0005-0000-0000-0000B1450000}"/>
    <cellStyle name="Normal 36 7" xfId="17842" xr:uid="{00000000-0005-0000-0000-0000B2450000}"/>
    <cellStyle name="Normal 36 7 2" xfId="17843" xr:uid="{00000000-0005-0000-0000-0000B3450000}"/>
    <cellStyle name="Normal 36 8" xfId="17844" xr:uid="{00000000-0005-0000-0000-0000B4450000}"/>
    <cellStyle name="Normal 36 8 2" xfId="17845" xr:uid="{00000000-0005-0000-0000-0000B5450000}"/>
    <cellStyle name="Normal 36_15-FINANCEIRAS" xfId="17846" xr:uid="{00000000-0005-0000-0000-0000B6450000}"/>
    <cellStyle name="Normal 37" xfId="17847" xr:uid="{00000000-0005-0000-0000-0000B7450000}"/>
    <cellStyle name="Normal 37 10" xfId="17848" xr:uid="{00000000-0005-0000-0000-0000B8450000}"/>
    <cellStyle name="Normal 37 2" xfId="17849" xr:uid="{00000000-0005-0000-0000-0000B9450000}"/>
    <cellStyle name="Normal 37 2 2" xfId="17850" xr:uid="{00000000-0005-0000-0000-0000BA450000}"/>
    <cellStyle name="Normal 37 2 2 2" xfId="17851" xr:uid="{00000000-0005-0000-0000-0000BB450000}"/>
    <cellStyle name="Normal 37 2 2 2 2" xfId="17852" xr:uid="{00000000-0005-0000-0000-0000BC450000}"/>
    <cellStyle name="Normal 37 2 2 2 2 2" xfId="17853" xr:uid="{00000000-0005-0000-0000-0000BD450000}"/>
    <cellStyle name="Normal 37 2 2 2 2 2 2" xfId="17854" xr:uid="{00000000-0005-0000-0000-0000BE450000}"/>
    <cellStyle name="Normal 37 2 2 2 2 2 2 2" xfId="17855" xr:uid="{00000000-0005-0000-0000-0000BF450000}"/>
    <cellStyle name="Normal 37 2 2 2 2 2 3" xfId="17856" xr:uid="{00000000-0005-0000-0000-0000C0450000}"/>
    <cellStyle name="Normal 37 2 2 2 2 2 4" xfId="17857" xr:uid="{00000000-0005-0000-0000-0000C1450000}"/>
    <cellStyle name="Normal 37 2 2 2 2 3" xfId="17858" xr:uid="{00000000-0005-0000-0000-0000C2450000}"/>
    <cellStyle name="Normal 37 2 2 2 2 3 2" xfId="17859" xr:uid="{00000000-0005-0000-0000-0000C3450000}"/>
    <cellStyle name="Normal 37 2 2 2 2 4" xfId="17860" xr:uid="{00000000-0005-0000-0000-0000C4450000}"/>
    <cellStyle name="Normal 37 2 2 2 2 5" xfId="17861" xr:uid="{00000000-0005-0000-0000-0000C5450000}"/>
    <cellStyle name="Normal 37 2 2 2 3" xfId="17862" xr:uid="{00000000-0005-0000-0000-0000C6450000}"/>
    <cellStyle name="Normal 37 2 2 2 3 2" xfId="17863" xr:uid="{00000000-0005-0000-0000-0000C7450000}"/>
    <cellStyle name="Normal 37 2 2 2 3 2 2" xfId="17864" xr:uid="{00000000-0005-0000-0000-0000C8450000}"/>
    <cellStyle name="Normal 37 2 2 2 3 2 2 2" xfId="17865" xr:uid="{00000000-0005-0000-0000-0000C9450000}"/>
    <cellStyle name="Normal 37 2 2 2 3 2 3" xfId="17866" xr:uid="{00000000-0005-0000-0000-0000CA450000}"/>
    <cellStyle name="Normal 37 2 2 2 3 2 4" xfId="17867" xr:uid="{00000000-0005-0000-0000-0000CB450000}"/>
    <cellStyle name="Normal 37 2 2 2 3 3" xfId="17868" xr:uid="{00000000-0005-0000-0000-0000CC450000}"/>
    <cellStyle name="Normal 37 2 2 2 3 3 2" xfId="17869" xr:uid="{00000000-0005-0000-0000-0000CD450000}"/>
    <cellStyle name="Normal 37 2 2 2 3 4" xfId="17870" xr:uid="{00000000-0005-0000-0000-0000CE450000}"/>
    <cellStyle name="Normal 37 2 2 2 3 5" xfId="17871" xr:uid="{00000000-0005-0000-0000-0000CF450000}"/>
    <cellStyle name="Normal 37 2 2 2 4" xfId="17872" xr:uid="{00000000-0005-0000-0000-0000D0450000}"/>
    <cellStyle name="Normal 37 2 2 2 4 2" xfId="17873" xr:uid="{00000000-0005-0000-0000-0000D1450000}"/>
    <cellStyle name="Normal 37 2 2 2 4 2 2" xfId="17874" xr:uid="{00000000-0005-0000-0000-0000D2450000}"/>
    <cellStyle name="Normal 37 2 2 2 4 3" xfId="17875" xr:uid="{00000000-0005-0000-0000-0000D3450000}"/>
    <cellStyle name="Normal 37 2 2 2 4 4" xfId="17876" xr:uid="{00000000-0005-0000-0000-0000D4450000}"/>
    <cellStyle name="Normal 37 2 2 2 5" xfId="17877" xr:uid="{00000000-0005-0000-0000-0000D5450000}"/>
    <cellStyle name="Normal 37 2 2 2 5 2" xfId="17878" xr:uid="{00000000-0005-0000-0000-0000D6450000}"/>
    <cellStyle name="Normal 37 2 2 2 5 3" xfId="17879" xr:uid="{00000000-0005-0000-0000-0000D7450000}"/>
    <cellStyle name="Normal 37 2 2 2 6" xfId="17880" xr:uid="{00000000-0005-0000-0000-0000D8450000}"/>
    <cellStyle name="Normal 37 2 2 2 7" xfId="17881" xr:uid="{00000000-0005-0000-0000-0000D9450000}"/>
    <cellStyle name="Normal 37 2 2 2 8" xfId="17882" xr:uid="{00000000-0005-0000-0000-0000DA450000}"/>
    <cellStyle name="Normal 37 2 2 3" xfId="17883" xr:uid="{00000000-0005-0000-0000-0000DB450000}"/>
    <cellStyle name="Normal 37 2 2 3 2" xfId="17884" xr:uid="{00000000-0005-0000-0000-0000DC450000}"/>
    <cellStyle name="Normal 37 2 2 3 2 2" xfId="17885" xr:uid="{00000000-0005-0000-0000-0000DD450000}"/>
    <cellStyle name="Normal 37 2 2 3 2 2 2" xfId="17886" xr:uid="{00000000-0005-0000-0000-0000DE450000}"/>
    <cellStyle name="Normal 37 2 2 3 2 3" xfId="17887" xr:uid="{00000000-0005-0000-0000-0000DF450000}"/>
    <cellStyle name="Normal 37 2 2 3 2 4" xfId="17888" xr:uid="{00000000-0005-0000-0000-0000E0450000}"/>
    <cellStyle name="Normal 37 2 2 3 3" xfId="17889" xr:uid="{00000000-0005-0000-0000-0000E1450000}"/>
    <cellStyle name="Normal 37 2 2 3 3 2" xfId="17890" xr:uid="{00000000-0005-0000-0000-0000E2450000}"/>
    <cellStyle name="Normal 37 2 2 3 4" xfId="17891" xr:uid="{00000000-0005-0000-0000-0000E3450000}"/>
    <cellStyle name="Normal 37 2 2 3 5" xfId="17892" xr:uid="{00000000-0005-0000-0000-0000E4450000}"/>
    <cellStyle name="Normal 37 2 2 4" xfId="17893" xr:uid="{00000000-0005-0000-0000-0000E5450000}"/>
    <cellStyle name="Normal 37 2 2 4 2" xfId="17894" xr:uid="{00000000-0005-0000-0000-0000E6450000}"/>
    <cellStyle name="Normal 37 2 2 4 2 2" xfId="17895" xr:uid="{00000000-0005-0000-0000-0000E7450000}"/>
    <cellStyle name="Normal 37 2 2 4 2 2 2" xfId="17896" xr:uid="{00000000-0005-0000-0000-0000E8450000}"/>
    <cellStyle name="Normal 37 2 2 4 2 3" xfId="17897" xr:uid="{00000000-0005-0000-0000-0000E9450000}"/>
    <cellStyle name="Normal 37 2 2 4 2 4" xfId="17898" xr:uid="{00000000-0005-0000-0000-0000EA450000}"/>
    <cellStyle name="Normal 37 2 2 4 3" xfId="17899" xr:uid="{00000000-0005-0000-0000-0000EB450000}"/>
    <cellStyle name="Normal 37 2 2 4 3 2" xfId="17900" xr:uid="{00000000-0005-0000-0000-0000EC450000}"/>
    <cellStyle name="Normal 37 2 2 4 4" xfId="17901" xr:uid="{00000000-0005-0000-0000-0000ED450000}"/>
    <cellStyle name="Normal 37 2 2 4 5" xfId="17902" xr:uid="{00000000-0005-0000-0000-0000EE450000}"/>
    <cellStyle name="Normal 37 2 2 5" xfId="17903" xr:uid="{00000000-0005-0000-0000-0000EF450000}"/>
    <cellStyle name="Normal 37 2 2 5 2" xfId="17904" xr:uid="{00000000-0005-0000-0000-0000F0450000}"/>
    <cellStyle name="Normal 37 2 2 5 2 2" xfId="17905" xr:uid="{00000000-0005-0000-0000-0000F1450000}"/>
    <cellStyle name="Normal 37 2 2 5 3" xfId="17906" xr:uid="{00000000-0005-0000-0000-0000F2450000}"/>
    <cellStyle name="Normal 37 2 2 5 4" xfId="17907" xr:uid="{00000000-0005-0000-0000-0000F3450000}"/>
    <cellStyle name="Normal 37 2 2 6" xfId="17908" xr:uid="{00000000-0005-0000-0000-0000F4450000}"/>
    <cellStyle name="Normal 37 2 2 6 2" xfId="17909" xr:uid="{00000000-0005-0000-0000-0000F5450000}"/>
    <cellStyle name="Normal 37 2 2 6 3" xfId="17910" xr:uid="{00000000-0005-0000-0000-0000F6450000}"/>
    <cellStyle name="Normal 37 2 2 7" xfId="17911" xr:uid="{00000000-0005-0000-0000-0000F7450000}"/>
    <cellStyle name="Normal 37 2 2 7 2" xfId="17912" xr:uid="{00000000-0005-0000-0000-0000F8450000}"/>
    <cellStyle name="Normal 37 2 2 8" xfId="17913" xr:uid="{00000000-0005-0000-0000-0000F9450000}"/>
    <cellStyle name="Normal 37 2 2 9" xfId="17914" xr:uid="{00000000-0005-0000-0000-0000FA450000}"/>
    <cellStyle name="Normal 37 2 3" xfId="17915" xr:uid="{00000000-0005-0000-0000-0000FB450000}"/>
    <cellStyle name="Normal 37 2 3 2" xfId="17916" xr:uid="{00000000-0005-0000-0000-0000FC450000}"/>
    <cellStyle name="Normal 37 2 3 2 2" xfId="17917" xr:uid="{00000000-0005-0000-0000-0000FD450000}"/>
    <cellStyle name="Normal 37 2 3 2 2 2" xfId="17918" xr:uid="{00000000-0005-0000-0000-0000FE450000}"/>
    <cellStyle name="Normal 37 2 3 2 2 2 2" xfId="17919" xr:uid="{00000000-0005-0000-0000-0000FF450000}"/>
    <cellStyle name="Normal 37 2 3 2 2 3" xfId="17920" xr:uid="{00000000-0005-0000-0000-000000460000}"/>
    <cellStyle name="Normal 37 2 3 2 2 4" xfId="17921" xr:uid="{00000000-0005-0000-0000-000001460000}"/>
    <cellStyle name="Normal 37 2 3 2 3" xfId="17922" xr:uid="{00000000-0005-0000-0000-000002460000}"/>
    <cellStyle name="Normal 37 2 3 2 3 2" xfId="17923" xr:uid="{00000000-0005-0000-0000-000003460000}"/>
    <cellStyle name="Normal 37 2 3 2 4" xfId="17924" xr:uid="{00000000-0005-0000-0000-000004460000}"/>
    <cellStyle name="Normal 37 2 3 2 5" xfId="17925" xr:uid="{00000000-0005-0000-0000-000005460000}"/>
    <cellStyle name="Normal 37 2 3 3" xfId="17926" xr:uid="{00000000-0005-0000-0000-000006460000}"/>
    <cellStyle name="Normal 37 2 3 3 2" xfId="17927" xr:uid="{00000000-0005-0000-0000-000007460000}"/>
    <cellStyle name="Normal 37 2 3 3 2 2" xfId="17928" xr:uid="{00000000-0005-0000-0000-000008460000}"/>
    <cellStyle name="Normal 37 2 3 3 2 2 2" xfId="17929" xr:uid="{00000000-0005-0000-0000-000009460000}"/>
    <cellStyle name="Normal 37 2 3 3 2 3" xfId="17930" xr:uid="{00000000-0005-0000-0000-00000A460000}"/>
    <cellStyle name="Normal 37 2 3 3 2 4" xfId="17931" xr:uid="{00000000-0005-0000-0000-00000B460000}"/>
    <cellStyle name="Normal 37 2 3 3 3" xfId="17932" xr:uid="{00000000-0005-0000-0000-00000C460000}"/>
    <cellStyle name="Normal 37 2 3 3 3 2" xfId="17933" xr:uid="{00000000-0005-0000-0000-00000D460000}"/>
    <cellStyle name="Normal 37 2 3 3 4" xfId="17934" xr:uid="{00000000-0005-0000-0000-00000E460000}"/>
    <cellStyle name="Normal 37 2 3 3 5" xfId="17935" xr:uid="{00000000-0005-0000-0000-00000F460000}"/>
    <cellStyle name="Normal 37 2 3 4" xfId="17936" xr:uid="{00000000-0005-0000-0000-000010460000}"/>
    <cellStyle name="Normal 37 2 3 4 2" xfId="17937" xr:uid="{00000000-0005-0000-0000-000011460000}"/>
    <cellStyle name="Normal 37 2 3 4 2 2" xfId="17938" xr:uid="{00000000-0005-0000-0000-000012460000}"/>
    <cellStyle name="Normal 37 2 3 4 3" xfId="17939" xr:uid="{00000000-0005-0000-0000-000013460000}"/>
    <cellStyle name="Normal 37 2 3 4 4" xfId="17940" xr:uid="{00000000-0005-0000-0000-000014460000}"/>
    <cellStyle name="Normal 37 2 3 5" xfId="17941" xr:uid="{00000000-0005-0000-0000-000015460000}"/>
    <cellStyle name="Normal 37 2 3 5 2" xfId="17942" xr:uid="{00000000-0005-0000-0000-000016460000}"/>
    <cellStyle name="Normal 37 2 3 5 3" xfId="17943" xr:uid="{00000000-0005-0000-0000-000017460000}"/>
    <cellStyle name="Normal 37 2 3 6" xfId="17944" xr:uid="{00000000-0005-0000-0000-000018460000}"/>
    <cellStyle name="Normal 37 2 3 7" xfId="17945" xr:uid="{00000000-0005-0000-0000-000019460000}"/>
    <cellStyle name="Normal 37 2 3 8" xfId="17946" xr:uid="{00000000-0005-0000-0000-00001A460000}"/>
    <cellStyle name="Normal 37 2 4" xfId="17947" xr:uid="{00000000-0005-0000-0000-00001B460000}"/>
    <cellStyle name="Normal 37 2 4 2" xfId="17948" xr:uid="{00000000-0005-0000-0000-00001C460000}"/>
    <cellStyle name="Normal 37 2 4 2 2" xfId="17949" xr:uid="{00000000-0005-0000-0000-00001D460000}"/>
    <cellStyle name="Normal 37 2 4 2 2 2" xfId="17950" xr:uid="{00000000-0005-0000-0000-00001E460000}"/>
    <cellStyle name="Normal 37 2 4 2 3" xfId="17951" xr:uid="{00000000-0005-0000-0000-00001F460000}"/>
    <cellStyle name="Normal 37 2 4 2 4" xfId="17952" xr:uid="{00000000-0005-0000-0000-000020460000}"/>
    <cellStyle name="Normal 37 2 4 3" xfId="17953" xr:uid="{00000000-0005-0000-0000-000021460000}"/>
    <cellStyle name="Normal 37 2 4 3 2" xfId="17954" xr:uid="{00000000-0005-0000-0000-000022460000}"/>
    <cellStyle name="Normal 37 2 4 4" xfId="17955" xr:uid="{00000000-0005-0000-0000-000023460000}"/>
    <cellStyle name="Normal 37 2 4 5" xfId="17956" xr:uid="{00000000-0005-0000-0000-000024460000}"/>
    <cellStyle name="Normal 37 2 5" xfId="17957" xr:uid="{00000000-0005-0000-0000-000025460000}"/>
    <cellStyle name="Normal 37 2 5 2" xfId="17958" xr:uid="{00000000-0005-0000-0000-000026460000}"/>
    <cellStyle name="Normal 37 2 5 2 2" xfId="17959" xr:uid="{00000000-0005-0000-0000-000027460000}"/>
    <cellStyle name="Normal 37 2 5 3" xfId="17960" xr:uid="{00000000-0005-0000-0000-000028460000}"/>
    <cellStyle name="Normal 37 2 5 4" xfId="17961" xr:uid="{00000000-0005-0000-0000-000029460000}"/>
    <cellStyle name="Normal 37 2 6" xfId="17962" xr:uid="{00000000-0005-0000-0000-00002A460000}"/>
    <cellStyle name="Normal 37 2 6 2" xfId="17963" xr:uid="{00000000-0005-0000-0000-00002B460000}"/>
    <cellStyle name="Normal 37 2 6 3" xfId="17964" xr:uid="{00000000-0005-0000-0000-00002C460000}"/>
    <cellStyle name="Normal 37 2 7" xfId="17965" xr:uid="{00000000-0005-0000-0000-00002D460000}"/>
    <cellStyle name="Normal 37 2 7 2" xfId="17966" xr:uid="{00000000-0005-0000-0000-00002E460000}"/>
    <cellStyle name="Normal 37 2 8" xfId="17967" xr:uid="{00000000-0005-0000-0000-00002F460000}"/>
    <cellStyle name="Normal 37 2 8 2" xfId="17968" xr:uid="{00000000-0005-0000-0000-000030460000}"/>
    <cellStyle name="Normal 37 2 9" xfId="17969" xr:uid="{00000000-0005-0000-0000-000031460000}"/>
    <cellStyle name="Normal 37 3" xfId="17970" xr:uid="{00000000-0005-0000-0000-000032460000}"/>
    <cellStyle name="Normal 37 3 2" xfId="17971" xr:uid="{00000000-0005-0000-0000-000033460000}"/>
    <cellStyle name="Normal 37 3 2 2" xfId="17972" xr:uid="{00000000-0005-0000-0000-000034460000}"/>
    <cellStyle name="Normal 37 3 2 2 2" xfId="17973" xr:uid="{00000000-0005-0000-0000-000035460000}"/>
    <cellStyle name="Normal 37 3 2 2 2 2" xfId="17974" xr:uid="{00000000-0005-0000-0000-000036460000}"/>
    <cellStyle name="Normal 37 3 2 2 3" xfId="17975" xr:uid="{00000000-0005-0000-0000-000037460000}"/>
    <cellStyle name="Normal 37 3 2 2 4" xfId="17976" xr:uid="{00000000-0005-0000-0000-000038460000}"/>
    <cellStyle name="Normal 37 3 2 3" xfId="17977" xr:uid="{00000000-0005-0000-0000-000039460000}"/>
    <cellStyle name="Normal 37 3 2 3 2" xfId="17978" xr:uid="{00000000-0005-0000-0000-00003A460000}"/>
    <cellStyle name="Normal 37 3 2 3 3" xfId="17979" xr:uid="{00000000-0005-0000-0000-00003B460000}"/>
    <cellStyle name="Normal 37 3 2 4" xfId="17980" xr:uid="{00000000-0005-0000-0000-00003C460000}"/>
    <cellStyle name="Normal 37 3 2 5" xfId="17981" xr:uid="{00000000-0005-0000-0000-00003D460000}"/>
    <cellStyle name="Normal 37 3 2 6" xfId="17982" xr:uid="{00000000-0005-0000-0000-00003E460000}"/>
    <cellStyle name="Normal 37 3 3" xfId="17983" xr:uid="{00000000-0005-0000-0000-00003F460000}"/>
    <cellStyle name="Normal 37 3 3 2" xfId="17984" xr:uid="{00000000-0005-0000-0000-000040460000}"/>
    <cellStyle name="Normal 37 3 3 2 2" xfId="17985" xr:uid="{00000000-0005-0000-0000-000041460000}"/>
    <cellStyle name="Normal 37 3 3 2 2 2" xfId="17986" xr:uid="{00000000-0005-0000-0000-000042460000}"/>
    <cellStyle name="Normal 37 3 3 2 3" xfId="17987" xr:uid="{00000000-0005-0000-0000-000043460000}"/>
    <cellStyle name="Normal 37 3 3 2 4" xfId="17988" xr:uid="{00000000-0005-0000-0000-000044460000}"/>
    <cellStyle name="Normal 37 3 3 3" xfId="17989" xr:uid="{00000000-0005-0000-0000-000045460000}"/>
    <cellStyle name="Normal 37 3 3 3 2" xfId="17990" xr:uid="{00000000-0005-0000-0000-000046460000}"/>
    <cellStyle name="Normal 37 3 3 4" xfId="17991" xr:uid="{00000000-0005-0000-0000-000047460000}"/>
    <cellStyle name="Normal 37 3 3 5" xfId="17992" xr:uid="{00000000-0005-0000-0000-000048460000}"/>
    <cellStyle name="Normal 37 3 4" xfId="17993" xr:uid="{00000000-0005-0000-0000-000049460000}"/>
    <cellStyle name="Normal 37 3 4 2" xfId="17994" xr:uid="{00000000-0005-0000-0000-00004A460000}"/>
    <cellStyle name="Normal 37 3 4 2 2" xfId="17995" xr:uid="{00000000-0005-0000-0000-00004B460000}"/>
    <cellStyle name="Normal 37 3 4 3" xfId="17996" xr:uid="{00000000-0005-0000-0000-00004C460000}"/>
    <cellStyle name="Normal 37 3 4 4" xfId="17997" xr:uid="{00000000-0005-0000-0000-00004D460000}"/>
    <cellStyle name="Normal 37 3 5" xfId="17998" xr:uid="{00000000-0005-0000-0000-00004E460000}"/>
    <cellStyle name="Normal 37 3 5 2" xfId="17999" xr:uid="{00000000-0005-0000-0000-00004F460000}"/>
    <cellStyle name="Normal 37 3 5 3" xfId="18000" xr:uid="{00000000-0005-0000-0000-000050460000}"/>
    <cellStyle name="Normal 37 3 6" xfId="18001" xr:uid="{00000000-0005-0000-0000-000051460000}"/>
    <cellStyle name="Normal 37 3 6 2" xfId="18002" xr:uid="{00000000-0005-0000-0000-000052460000}"/>
    <cellStyle name="Normal 37 3 7" xfId="18003" xr:uid="{00000000-0005-0000-0000-000053460000}"/>
    <cellStyle name="Normal 37 3 8" xfId="18004" xr:uid="{00000000-0005-0000-0000-000054460000}"/>
    <cellStyle name="Normal 37 4" xfId="18005" xr:uid="{00000000-0005-0000-0000-000055460000}"/>
    <cellStyle name="Normal 37 4 2" xfId="18006" xr:uid="{00000000-0005-0000-0000-000056460000}"/>
    <cellStyle name="Normal 37 4 2 2" xfId="18007" xr:uid="{00000000-0005-0000-0000-000057460000}"/>
    <cellStyle name="Normal 37 4 2 2 2" xfId="18008" xr:uid="{00000000-0005-0000-0000-000058460000}"/>
    <cellStyle name="Normal 37 4 2 3" xfId="18009" xr:uid="{00000000-0005-0000-0000-000059460000}"/>
    <cellStyle name="Normal 37 4 2 4" xfId="18010" xr:uid="{00000000-0005-0000-0000-00005A460000}"/>
    <cellStyle name="Normal 37 4 3" xfId="18011" xr:uid="{00000000-0005-0000-0000-00005B460000}"/>
    <cellStyle name="Normal 37 4 3 2" xfId="18012" xr:uid="{00000000-0005-0000-0000-00005C460000}"/>
    <cellStyle name="Normal 37 4 3 3" xfId="18013" xr:uid="{00000000-0005-0000-0000-00005D460000}"/>
    <cellStyle name="Normal 37 4 4" xfId="18014" xr:uid="{00000000-0005-0000-0000-00005E460000}"/>
    <cellStyle name="Normal 37 4 5" xfId="18015" xr:uid="{00000000-0005-0000-0000-00005F460000}"/>
    <cellStyle name="Normal 37 4 6" xfId="18016" xr:uid="{00000000-0005-0000-0000-000060460000}"/>
    <cellStyle name="Normal 37 5" xfId="18017" xr:uid="{00000000-0005-0000-0000-000061460000}"/>
    <cellStyle name="Normal 37 5 2" xfId="18018" xr:uid="{00000000-0005-0000-0000-000062460000}"/>
    <cellStyle name="Normal 37 5 2 2" xfId="18019" xr:uid="{00000000-0005-0000-0000-000063460000}"/>
    <cellStyle name="Normal 37 5 2 2 2" xfId="18020" xr:uid="{00000000-0005-0000-0000-000064460000}"/>
    <cellStyle name="Normal 37 5 2 3" xfId="18021" xr:uid="{00000000-0005-0000-0000-000065460000}"/>
    <cellStyle name="Normal 37 5 2 4" xfId="18022" xr:uid="{00000000-0005-0000-0000-000066460000}"/>
    <cellStyle name="Normal 37 5 3" xfId="18023" xr:uid="{00000000-0005-0000-0000-000067460000}"/>
    <cellStyle name="Normal 37 5 3 2" xfId="18024" xr:uid="{00000000-0005-0000-0000-000068460000}"/>
    <cellStyle name="Normal 37 5 4" xfId="18025" xr:uid="{00000000-0005-0000-0000-000069460000}"/>
    <cellStyle name="Normal 37 5 5" xfId="18026" xr:uid="{00000000-0005-0000-0000-00006A460000}"/>
    <cellStyle name="Normal 37 6" xfId="18027" xr:uid="{00000000-0005-0000-0000-00006B460000}"/>
    <cellStyle name="Normal 37 6 2" xfId="18028" xr:uid="{00000000-0005-0000-0000-00006C460000}"/>
    <cellStyle name="Normal 37 6 2 2" xfId="18029" xr:uid="{00000000-0005-0000-0000-00006D460000}"/>
    <cellStyle name="Normal 37 6 3" xfId="18030" xr:uid="{00000000-0005-0000-0000-00006E460000}"/>
    <cellStyle name="Normal 37 6 4" xfId="18031" xr:uid="{00000000-0005-0000-0000-00006F460000}"/>
    <cellStyle name="Normal 37 7" xfId="18032" xr:uid="{00000000-0005-0000-0000-000070460000}"/>
    <cellStyle name="Normal 37 7 2" xfId="18033" xr:uid="{00000000-0005-0000-0000-000071460000}"/>
    <cellStyle name="Normal 37 7 3" xfId="18034" xr:uid="{00000000-0005-0000-0000-000072460000}"/>
    <cellStyle name="Normal 37 8" xfId="18035" xr:uid="{00000000-0005-0000-0000-000073460000}"/>
    <cellStyle name="Normal 37 8 2" xfId="18036" xr:uid="{00000000-0005-0000-0000-000074460000}"/>
    <cellStyle name="Normal 37 9" xfId="18037" xr:uid="{00000000-0005-0000-0000-000075460000}"/>
    <cellStyle name="Normal 37 9 2" xfId="18038" xr:uid="{00000000-0005-0000-0000-000076460000}"/>
    <cellStyle name="Normal 37_1.1 - Apuração IRPJ_CSLL - 2100 - 2012_MAI_V1" xfId="18039" xr:uid="{00000000-0005-0000-0000-000077460000}"/>
    <cellStyle name="Normal 38" xfId="18040" xr:uid="{00000000-0005-0000-0000-000078460000}"/>
    <cellStyle name="Normal 38 2" xfId="18041" xr:uid="{00000000-0005-0000-0000-000079460000}"/>
    <cellStyle name="Normal 38 2 2" xfId="18042" xr:uid="{00000000-0005-0000-0000-00007A460000}"/>
    <cellStyle name="Normal 38 2 2 2" xfId="18043" xr:uid="{00000000-0005-0000-0000-00007B460000}"/>
    <cellStyle name="Normal 38 2 2 2 2" xfId="18044" xr:uid="{00000000-0005-0000-0000-00007C460000}"/>
    <cellStyle name="Normal 38 2 2 2 2 2" xfId="18045" xr:uid="{00000000-0005-0000-0000-00007D460000}"/>
    <cellStyle name="Normal 38 2 2 2 3" xfId="18046" xr:uid="{00000000-0005-0000-0000-00007E460000}"/>
    <cellStyle name="Normal 38 2 2 2 4" xfId="18047" xr:uid="{00000000-0005-0000-0000-00007F460000}"/>
    <cellStyle name="Normal 38 2 2 3" xfId="18048" xr:uid="{00000000-0005-0000-0000-000080460000}"/>
    <cellStyle name="Normal 38 2 2 3 2" xfId="18049" xr:uid="{00000000-0005-0000-0000-000081460000}"/>
    <cellStyle name="Normal 38 2 2 3 3" xfId="18050" xr:uid="{00000000-0005-0000-0000-000082460000}"/>
    <cellStyle name="Normal 38 2 2 4" xfId="18051" xr:uid="{00000000-0005-0000-0000-000083460000}"/>
    <cellStyle name="Normal 38 2 2 5" xfId="18052" xr:uid="{00000000-0005-0000-0000-000084460000}"/>
    <cellStyle name="Normal 38 2 2 6" xfId="18053" xr:uid="{00000000-0005-0000-0000-000085460000}"/>
    <cellStyle name="Normal 38 2 3" xfId="18054" xr:uid="{00000000-0005-0000-0000-000086460000}"/>
    <cellStyle name="Normal 38 2 3 2" xfId="18055" xr:uid="{00000000-0005-0000-0000-000087460000}"/>
    <cellStyle name="Normal 38 2 3 2 2" xfId="18056" xr:uid="{00000000-0005-0000-0000-000088460000}"/>
    <cellStyle name="Normal 38 2 3 2 2 2" xfId="18057" xr:uid="{00000000-0005-0000-0000-000089460000}"/>
    <cellStyle name="Normal 38 2 3 2 3" xfId="18058" xr:uid="{00000000-0005-0000-0000-00008A460000}"/>
    <cellStyle name="Normal 38 2 3 2 4" xfId="18059" xr:uid="{00000000-0005-0000-0000-00008B460000}"/>
    <cellStyle name="Normal 38 2 3 3" xfId="18060" xr:uid="{00000000-0005-0000-0000-00008C460000}"/>
    <cellStyle name="Normal 38 2 3 3 2" xfId="18061" xr:uid="{00000000-0005-0000-0000-00008D460000}"/>
    <cellStyle name="Normal 38 2 3 4" xfId="18062" xr:uid="{00000000-0005-0000-0000-00008E460000}"/>
    <cellStyle name="Normal 38 2 3 5" xfId="18063" xr:uid="{00000000-0005-0000-0000-00008F460000}"/>
    <cellStyle name="Normal 38 2 4" xfId="18064" xr:uid="{00000000-0005-0000-0000-000090460000}"/>
    <cellStyle name="Normal 38 2 4 2" xfId="18065" xr:uid="{00000000-0005-0000-0000-000091460000}"/>
    <cellStyle name="Normal 38 2 4 2 2" xfId="18066" xr:uid="{00000000-0005-0000-0000-000092460000}"/>
    <cellStyle name="Normal 38 2 4 3" xfId="18067" xr:uid="{00000000-0005-0000-0000-000093460000}"/>
    <cellStyle name="Normal 38 2 4 4" xfId="18068" xr:uid="{00000000-0005-0000-0000-000094460000}"/>
    <cellStyle name="Normal 38 2 5" xfId="18069" xr:uid="{00000000-0005-0000-0000-000095460000}"/>
    <cellStyle name="Normal 38 2 5 2" xfId="18070" xr:uid="{00000000-0005-0000-0000-000096460000}"/>
    <cellStyle name="Normal 38 2 5 3" xfId="18071" xr:uid="{00000000-0005-0000-0000-000097460000}"/>
    <cellStyle name="Normal 38 2 6" xfId="18072" xr:uid="{00000000-0005-0000-0000-000098460000}"/>
    <cellStyle name="Normal 38 2 6 2" xfId="18073" xr:uid="{00000000-0005-0000-0000-000099460000}"/>
    <cellStyle name="Normal 38 2 7" xfId="18074" xr:uid="{00000000-0005-0000-0000-00009A460000}"/>
    <cellStyle name="Normal 38 2 8" xfId="18075" xr:uid="{00000000-0005-0000-0000-00009B460000}"/>
    <cellStyle name="Normal 38 3" xfId="18076" xr:uid="{00000000-0005-0000-0000-00009C460000}"/>
    <cellStyle name="Normal 38 3 2" xfId="18077" xr:uid="{00000000-0005-0000-0000-00009D460000}"/>
    <cellStyle name="Normal 38 3 2 2" xfId="18078" xr:uid="{00000000-0005-0000-0000-00009E460000}"/>
    <cellStyle name="Normal 38 3 2 2 2" xfId="18079" xr:uid="{00000000-0005-0000-0000-00009F460000}"/>
    <cellStyle name="Normal 38 3 2 3" xfId="18080" xr:uid="{00000000-0005-0000-0000-0000A0460000}"/>
    <cellStyle name="Normal 38 3 2 4" xfId="18081" xr:uid="{00000000-0005-0000-0000-0000A1460000}"/>
    <cellStyle name="Normal 38 3 3" xfId="18082" xr:uid="{00000000-0005-0000-0000-0000A2460000}"/>
    <cellStyle name="Normal 38 3 3 2" xfId="18083" xr:uid="{00000000-0005-0000-0000-0000A3460000}"/>
    <cellStyle name="Normal 38 3 3 3" xfId="18084" xr:uid="{00000000-0005-0000-0000-0000A4460000}"/>
    <cellStyle name="Normal 38 3 4" xfId="18085" xr:uid="{00000000-0005-0000-0000-0000A5460000}"/>
    <cellStyle name="Normal 38 3 5" xfId="18086" xr:uid="{00000000-0005-0000-0000-0000A6460000}"/>
    <cellStyle name="Normal 38 3 6" xfId="18087" xr:uid="{00000000-0005-0000-0000-0000A7460000}"/>
    <cellStyle name="Normal 38 4" xfId="18088" xr:uid="{00000000-0005-0000-0000-0000A8460000}"/>
    <cellStyle name="Normal 38 4 2" xfId="18089" xr:uid="{00000000-0005-0000-0000-0000A9460000}"/>
    <cellStyle name="Normal 38 4 2 2" xfId="18090" xr:uid="{00000000-0005-0000-0000-0000AA460000}"/>
    <cellStyle name="Normal 38 4 2 2 2" xfId="18091" xr:uid="{00000000-0005-0000-0000-0000AB460000}"/>
    <cellStyle name="Normal 38 4 2 3" xfId="18092" xr:uid="{00000000-0005-0000-0000-0000AC460000}"/>
    <cellStyle name="Normal 38 4 2 4" xfId="18093" xr:uid="{00000000-0005-0000-0000-0000AD460000}"/>
    <cellStyle name="Normal 38 4 3" xfId="18094" xr:uid="{00000000-0005-0000-0000-0000AE460000}"/>
    <cellStyle name="Normal 38 4 3 2" xfId="18095" xr:uid="{00000000-0005-0000-0000-0000AF460000}"/>
    <cellStyle name="Normal 38 4 4" xfId="18096" xr:uid="{00000000-0005-0000-0000-0000B0460000}"/>
    <cellStyle name="Normal 38 4 5" xfId="18097" xr:uid="{00000000-0005-0000-0000-0000B1460000}"/>
    <cellStyle name="Normal 38 5" xfId="18098" xr:uid="{00000000-0005-0000-0000-0000B2460000}"/>
    <cellStyle name="Normal 38 5 2" xfId="18099" xr:uid="{00000000-0005-0000-0000-0000B3460000}"/>
    <cellStyle name="Normal 38 5 2 2" xfId="18100" xr:uid="{00000000-0005-0000-0000-0000B4460000}"/>
    <cellStyle name="Normal 38 5 3" xfId="18101" xr:uid="{00000000-0005-0000-0000-0000B5460000}"/>
    <cellStyle name="Normal 38 5 4" xfId="18102" xr:uid="{00000000-0005-0000-0000-0000B6460000}"/>
    <cellStyle name="Normal 38 6" xfId="18103" xr:uid="{00000000-0005-0000-0000-0000B7460000}"/>
    <cellStyle name="Normal 38 6 2" xfId="18104" xr:uid="{00000000-0005-0000-0000-0000B8460000}"/>
    <cellStyle name="Normal 38 6 3" xfId="18105" xr:uid="{00000000-0005-0000-0000-0000B9460000}"/>
    <cellStyle name="Normal 38 7" xfId="18106" xr:uid="{00000000-0005-0000-0000-0000BA460000}"/>
    <cellStyle name="Normal 38 7 2" xfId="18107" xr:uid="{00000000-0005-0000-0000-0000BB460000}"/>
    <cellStyle name="Normal 38 8" xfId="18108" xr:uid="{00000000-0005-0000-0000-0000BC460000}"/>
    <cellStyle name="Normal 38 8 2" xfId="18109" xr:uid="{00000000-0005-0000-0000-0000BD460000}"/>
    <cellStyle name="Normal 38_15-FINANCEIRAS" xfId="18110" xr:uid="{00000000-0005-0000-0000-0000BE460000}"/>
    <cellStyle name="Normal 39" xfId="18111" xr:uid="{00000000-0005-0000-0000-0000BF460000}"/>
    <cellStyle name="Normal 39 10" xfId="18112" xr:uid="{00000000-0005-0000-0000-0000C0460000}"/>
    <cellStyle name="Normal 39 2" xfId="18113" xr:uid="{00000000-0005-0000-0000-0000C1460000}"/>
    <cellStyle name="Normal 39 2 2" xfId="18114" xr:uid="{00000000-0005-0000-0000-0000C2460000}"/>
    <cellStyle name="Normal 39 2 2 2" xfId="18115" xr:uid="{00000000-0005-0000-0000-0000C3460000}"/>
    <cellStyle name="Normal 39 2 2 2 2" xfId="18116" xr:uid="{00000000-0005-0000-0000-0000C4460000}"/>
    <cellStyle name="Normal 39 2 2 2 2 2" xfId="18117" xr:uid="{00000000-0005-0000-0000-0000C5460000}"/>
    <cellStyle name="Normal 39 2 2 2 2 2 2" xfId="18118" xr:uid="{00000000-0005-0000-0000-0000C6460000}"/>
    <cellStyle name="Normal 39 2 2 2 2 3" xfId="18119" xr:uid="{00000000-0005-0000-0000-0000C7460000}"/>
    <cellStyle name="Normal 39 2 2 2 2 4" xfId="18120" xr:uid="{00000000-0005-0000-0000-0000C8460000}"/>
    <cellStyle name="Normal 39 2 2 2 3" xfId="18121" xr:uid="{00000000-0005-0000-0000-0000C9460000}"/>
    <cellStyle name="Normal 39 2 2 2 3 2" xfId="18122" xr:uid="{00000000-0005-0000-0000-0000CA460000}"/>
    <cellStyle name="Normal 39 2 2 2 3 3" xfId="18123" xr:uid="{00000000-0005-0000-0000-0000CB460000}"/>
    <cellStyle name="Normal 39 2 2 2 4" xfId="18124" xr:uid="{00000000-0005-0000-0000-0000CC460000}"/>
    <cellStyle name="Normal 39 2 2 2 5" xfId="18125" xr:uid="{00000000-0005-0000-0000-0000CD460000}"/>
    <cellStyle name="Normal 39 2 2 2 6" xfId="18126" xr:uid="{00000000-0005-0000-0000-0000CE460000}"/>
    <cellStyle name="Normal 39 2 2 3" xfId="18127" xr:uid="{00000000-0005-0000-0000-0000CF460000}"/>
    <cellStyle name="Normal 39 2 2 3 2" xfId="18128" xr:uid="{00000000-0005-0000-0000-0000D0460000}"/>
    <cellStyle name="Normal 39 2 2 3 2 2" xfId="18129" xr:uid="{00000000-0005-0000-0000-0000D1460000}"/>
    <cellStyle name="Normal 39 2 2 3 2 2 2" xfId="18130" xr:uid="{00000000-0005-0000-0000-0000D2460000}"/>
    <cellStyle name="Normal 39 2 2 3 2 3" xfId="18131" xr:uid="{00000000-0005-0000-0000-0000D3460000}"/>
    <cellStyle name="Normal 39 2 2 3 2 4" xfId="18132" xr:uid="{00000000-0005-0000-0000-0000D4460000}"/>
    <cellStyle name="Normal 39 2 2 3 3" xfId="18133" xr:uid="{00000000-0005-0000-0000-0000D5460000}"/>
    <cellStyle name="Normal 39 2 2 3 3 2" xfId="18134" xr:uid="{00000000-0005-0000-0000-0000D6460000}"/>
    <cellStyle name="Normal 39 2 2 3 4" xfId="18135" xr:uid="{00000000-0005-0000-0000-0000D7460000}"/>
    <cellStyle name="Normal 39 2 2 3 5" xfId="18136" xr:uid="{00000000-0005-0000-0000-0000D8460000}"/>
    <cellStyle name="Normal 39 2 2 4" xfId="18137" xr:uid="{00000000-0005-0000-0000-0000D9460000}"/>
    <cellStyle name="Normal 39 2 2 4 2" xfId="18138" xr:uid="{00000000-0005-0000-0000-0000DA460000}"/>
    <cellStyle name="Normal 39 2 2 4 2 2" xfId="18139" xr:uid="{00000000-0005-0000-0000-0000DB460000}"/>
    <cellStyle name="Normal 39 2 2 4 3" xfId="18140" xr:uid="{00000000-0005-0000-0000-0000DC460000}"/>
    <cellStyle name="Normal 39 2 2 4 4" xfId="18141" xr:uid="{00000000-0005-0000-0000-0000DD460000}"/>
    <cellStyle name="Normal 39 2 2 5" xfId="18142" xr:uid="{00000000-0005-0000-0000-0000DE460000}"/>
    <cellStyle name="Normal 39 2 2 5 2" xfId="18143" xr:uid="{00000000-0005-0000-0000-0000DF460000}"/>
    <cellStyle name="Normal 39 2 2 5 3" xfId="18144" xr:uid="{00000000-0005-0000-0000-0000E0460000}"/>
    <cellStyle name="Normal 39 2 2 6" xfId="18145" xr:uid="{00000000-0005-0000-0000-0000E1460000}"/>
    <cellStyle name="Normal 39 2 2 6 2" xfId="18146" xr:uid="{00000000-0005-0000-0000-0000E2460000}"/>
    <cellStyle name="Normal 39 2 2 7" xfId="18147" xr:uid="{00000000-0005-0000-0000-0000E3460000}"/>
    <cellStyle name="Normal 39 2 2 8" xfId="18148" xr:uid="{00000000-0005-0000-0000-0000E4460000}"/>
    <cellStyle name="Normal 39 2 3" xfId="18149" xr:uid="{00000000-0005-0000-0000-0000E5460000}"/>
    <cellStyle name="Normal 39 2 3 2" xfId="18150" xr:uid="{00000000-0005-0000-0000-0000E6460000}"/>
    <cellStyle name="Normal 39 2 3 2 2" xfId="18151" xr:uid="{00000000-0005-0000-0000-0000E7460000}"/>
    <cellStyle name="Normal 39 2 3 2 2 2" xfId="18152" xr:uid="{00000000-0005-0000-0000-0000E8460000}"/>
    <cellStyle name="Normal 39 2 3 2 3" xfId="18153" xr:uid="{00000000-0005-0000-0000-0000E9460000}"/>
    <cellStyle name="Normal 39 2 3 2 4" xfId="18154" xr:uid="{00000000-0005-0000-0000-0000EA460000}"/>
    <cellStyle name="Normal 39 2 3 3" xfId="18155" xr:uid="{00000000-0005-0000-0000-0000EB460000}"/>
    <cellStyle name="Normal 39 2 3 3 2" xfId="18156" xr:uid="{00000000-0005-0000-0000-0000EC460000}"/>
    <cellStyle name="Normal 39 2 3 3 3" xfId="18157" xr:uid="{00000000-0005-0000-0000-0000ED460000}"/>
    <cellStyle name="Normal 39 2 3 4" xfId="18158" xr:uid="{00000000-0005-0000-0000-0000EE460000}"/>
    <cellStyle name="Normal 39 2 3 5" xfId="18159" xr:uid="{00000000-0005-0000-0000-0000EF460000}"/>
    <cellStyle name="Normal 39 2 3 6" xfId="18160" xr:uid="{00000000-0005-0000-0000-0000F0460000}"/>
    <cellStyle name="Normal 39 2 4" xfId="18161" xr:uid="{00000000-0005-0000-0000-0000F1460000}"/>
    <cellStyle name="Normal 39 2 4 2" xfId="18162" xr:uid="{00000000-0005-0000-0000-0000F2460000}"/>
    <cellStyle name="Normal 39 2 4 2 2" xfId="18163" xr:uid="{00000000-0005-0000-0000-0000F3460000}"/>
    <cellStyle name="Normal 39 2 4 2 2 2" xfId="18164" xr:uid="{00000000-0005-0000-0000-0000F4460000}"/>
    <cellStyle name="Normal 39 2 4 2 3" xfId="18165" xr:uid="{00000000-0005-0000-0000-0000F5460000}"/>
    <cellStyle name="Normal 39 2 4 2 4" xfId="18166" xr:uid="{00000000-0005-0000-0000-0000F6460000}"/>
    <cellStyle name="Normal 39 2 4 3" xfId="18167" xr:uid="{00000000-0005-0000-0000-0000F7460000}"/>
    <cellStyle name="Normal 39 2 4 3 2" xfId="18168" xr:uid="{00000000-0005-0000-0000-0000F8460000}"/>
    <cellStyle name="Normal 39 2 4 4" xfId="18169" xr:uid="{00000000-0005-0000-0000-0000F9460000}"/>
    <cellStyle name="Normal 39 2 4 5" xfId="18170" xr:uid="{00000000-0005-0000-0000-0000FA460000}"/>
    <cellStyle name="Normal 39 2 5" xfId="18171" xr:uid="{00000000-0005-0000-0000-0000FB460000}"/>
    <cellStyle name="Normal 39 2 5 2" xfId="18172" xr:uid="{00000000-0005-0000-0000-0000FC460000}"/>
    <cellStyle name="Normal 39 2 5 2 2" xfId="18173" xr:uid="{00000000-0005-0000-0000-0000FD460000}"/>
    <cellStyle name="Normal 39 2 5 3" xfId="18174" xr:uid="{00000000-0005-0000-0000-0000FE460000}"/>
    <cellStyle name="Normal 39 2 5 4" xfId="18175" xr:uid="{00000000-0005-0000-0000-0000FF460000}"/>
    <cellStyle name="Normal 39 2 6" xfId="18176" xr:uid="{00000000-0005-0000-0000-000000470000}"/>
    <cellStyle name="Normal 39 2 6 2" xfId="18177" xr:uid="{00000000-0005-0000-0000-000001470000}"/>
    <cellStyle name="Normal 39 2 6 3" xfId="18178" xr:uid="{00000000-0005-0000-0000-000002470000}"/>
    <cellStyle name="Normal 39 2 7" xfId="18179" xr:uid="{00000000-0005-0000-0000-000003470000}"/>
    <cellStyle name="Normal 39 2 7 2" xfId="18180" xr:uid="{00000000-0005-0000-0000-000004470000}"/>
    <cellStyle name="Normal 39 2 8" xfId="18181" xr:uid="{00000000-0005-0000-0000-000005470000}"/>
    <cellStyle name="Normal 39 2 8 2" xfId="18182" xr:uid="{00000000-0005-0000-0000-000006470000}"/>
    <cellStyle name="Normal 39 2 9" xfId="18183" xr:uid="{00000000-0005-0000-0000-000007470000}"/>
    <cellStyle name="Normal 39 3" xfId="18184" xr:uid="{00000000-0005-0000-0000-000008470000}"/>
    <cellStyle name="Normal 39 3 10" xfId="18185" xr:uid="{00000000-0005-0000-0000-000009470000}"/>
    <cellStyle name="Normal 39 3 2" xfId="18186" xr:uid="{00000000-0005-0000-0000-00000A470000}"/>
    <cellStyle name="Normal 39 3 2 10" xfId="18187" xr:uid="{00000000-0005-0000-0000-00000B470000}"/>
    <cellStyle name="Normal 39 3 2 2" xfId="18188" xr:uid="{00000000-0005-0000-0000-00000C470000}"/>
    <cellStyle name="Normal 39 3 2 2 2" xfId="18189" xr:uid="{00000000-0005-0000-0000-00000D470000}"/>
    <cellStyle name="Normal 39 3 2 2 2 2" xfId="18190" xr:uid="{00000000-0005-0000-0000-00000E470000}"/>
    <cellStyle name="Normal 39 3 2 2 2 2 2" xfId="18191" xr:uid="{00000000-0005-0000-0000-00000F470000}"/>
    <cellStyle name="Normal 39 3 2 2 2 2 2 2" xfId="18192" xr:uid="{00000000-0005-0000-0000-000010470000}"/>
    <cellStyle name="Normal 39 3 2 2 2 2 2 2 2" xfId="18193" xr:uid="{00000000-0005-0000-0000-000011470000}"/>
    <cellStyle name="Normal 39 3 2 2 2 2 2 3" xfId="18194" xr:uid="{00000000-0005-0000-0000-000012470000}"/>
    <cellStyle name="Normal 39 3 2 2 2 2 2 4" xfId="18195" xr:uid="{00000000-0005-0000-0000-000013470000}"/>
    <cellStyle name="Normal 39 3 2 2 2 2 3" xfId="18196" xr:uid="{00000000-0005-0000-0000-000014470000}"/>
    <cellStyle name="Normal 39 3 2 2 2 2 3 2" xfId="18197" xr:uid="{00000000-0005-0000-0000-000015470000}"/>
    <cellStyle name="Normal 39 3 2 2 2 2 4" xfId="18198" xr:uid="{00000000-0005-0000-0000-000016470000}"/>
    <cellStyle name="Normal 39 3 2 2 2 2 5" xfId="18199" xr:uid="{00000000-0005-0000-0000-000017470000}"/>
    <cellStyle name="Normal 39 3 2 2 2 3" xfId="18200" xr:uid="{00000000-0005-0000-0000-000018470000}"/>
    <cellStyle name="Normal 39 3 2 2 2 3 2" xfId="18201" xr:uid="{00000000-0005-0000-0000-000019470000}"/>
    <cellStyle name="Normal 39 3 2 2 2 3 2 2" xfId="18202" xr:uid="{00000000-0005-0000-0000-00001A470000}"/>
    <cellStyle name="Normal 39 3 2 2 2 3 2 2 2" xfId="18203" xr:uid="{00000000-0005-0000-0000-00001B470000}"/>
    <cellStyle name="Normal 39 3 2 2 2 3 2 3" xfId="18204" xr:uid="{00000000-0005-0000-0000-00001C470000}"/>
    <cellStyle name="Normal 39 3 2 2 2 3 2 4" xfId="18205" xr:uid="{00000000-0005-0000-0000-00001D470000}"/>
    <cellStyle name="Normal 39 3 2 2 2 3 3" xfId="18206" xr:uid="{00000000-0005-0000-0000-00001E470000}"/>
    <cellStyle name="Normal 39 3 2 2 2 3 3 2" xfId="18207" xr:uid="{00000000-0005-0000-0000-00001F470000}"/>
    <cellStyle name="Normal 39 3 2 2 2 3 4" xfId="18208" xr:uid="{00000000-0005-0000-0000-000020470000}"/>
    <cellStyle name="Normal 39 3 2 2 2 3 5" xfId="18209" xr:uid="{00000000-0005-0000-0000-000021470000}"/>
    <cellStyle name="Normal 39 3 2 2 2 4" xfId="18210" xr:uid="{00000000-0005-0000-0000-000022470000}"/>
    <cellStyle name="Normal 39 3 2 2 2 4 2" xfId="18211" xr:uid="{00000000-0005-0000-0000-000023470000}"/>
    <cellStyle name="Normal 39 3 2 2 2 4 2 2" xfId="18212" xr:uid="{00000000-0005-0000-0000-000024470000}"/>
    <cellStyle name="Normal 39 3 2 2 2 4 3" xfId="18213" xr:uid="{00000000-0005-0000-0000-000025470000}"/>
    <cellStyle name="Normal 39 3 2 2 2 4 4" xfId="18214" xr:uid="{00000000-0005-0000-0000-000026470000}"/>
    <cellStyle name="Normal 39 3 2 2 2 5" xfId="18215" xr:uid="{00000000-0005-0000-0000-000027470000}"/>
    <cellStyle name="Normal 39 3 2 2 2 5 2" xfId="18216" xr:uid="{00000000-0005-0000-0000-000028470000}"/>
    <cellStyle name="Normal 39 3 2 2 2 6" xfId="18217" xr:uid="{00000000-0005-0000-0000-000029470000}"/>
    <cellStyle name="Normal 39 3 2 2 2 7" xfId="18218" xr:uid="{00000000-0005-0000-0000-00002A470000}"/>
    <cellStyle name="Normal 39 3 2 2 3" xfId="18219" xr:uid="{00000000-0005-0000-0000-00002B470000}"/>
    <cellStyle name="Normal 39 3 2 2 3 2" xfId="18220" xr:uid="{00000000-0005-0000-0000-00002C470000}"/>
    <cellStyle name="Normal 39 3 2 2 3 2 2" xfId="18221" xr:uid="{00000000-0005-0000-0000-00002D470000}"/>
    <cellStyle name="Normal 39 3 2 2 3 2 2 2" xfId="18222" xr:uid="{00000000-0005-0000-0000-00002E470000}"/>
    <cellStyle name="Normal 39 3 2 2 3 2 3" xfId="18223" xr:uid="{00000000-0005-0000-0000-00002F470000}"/>
    <cellStyle name="Normal 39 3 2 2 3 2 4" xfId="18224" xr:uid="{00000000-0005-0000-0000-000030470000}"/>
    <cellStyle name="Normal 39 3 2 2 3 3" xfId="18225" xr:uid="{00000000-0005-0000-0000-000031470000}"/>
    <cellStyle name="Normal 39 3 2 2 3 3 2" xfId="18226" xr:uid="{00000000-0005-0000-0000-000032470000}"/>
    <cellStyle name="Normal 39 3 2 2 3 4" xfId="18227" xr:uid="{00000000-0005-0000-0000-000033470000}"/>
    <cellStyle name="Normal 39 3 2 2 3 5" xfId="18228" xr:uid="{00000000-0005-0000-0000-000034470000}"/>
    <cellStyle name="Normal 39 3 2 2 4" xfId="18229" xr:uid="{00000000-0005-0000-0000-000035470000}"/>
    <cellStyle name="Normal 39 3 2 2 4 2" xfId="18230" xr:uid="{00000000-0005-0000-0000-000036470000}"/>
    <cellStyle name="Normal 39 3 2 2 4 2 2" xfId="18231" xr:uid="{00000000-0005-0000-0000-000037470000}"/>
    <cellStyle name="Normal 39 3 2 2 4 2 2 2" xfId="18232" xr:uid="{00000000-0005-0000-0000-000038470000}"/>
    <cellStyle name="Normal 39 3 2 2 4 2 3" xfId="18233" xr:uid="{00000000-0005-0000-0000-000039470000}"/>
    <cellStyle name="Normal 39 3 2 2 4 2 4" xfId="18234" xr:uid="{00000000-0005-0000-0000-00003A470000}"/>
    <cellStyle name="Normal 39 3 2 2 4 3" xfId="18235" xr:uid="{00000000-0005-0000-0000-00003B470000}"/>
    <cellStyle name="Normal 39 3 2 2 4 3 2" xfId="18236" xr:uid="{00000000-0005-0000-0000-00003C470000}"/>
    <cellStyle name="Normal 39 3 2 2 4 4" xfId="18237" xr:uid="{00000000-0005-0000-0000-00003D470000}"/>
    <cellStyle name="Normal 39 3 2 2 4 5" xfId="18238" xr:uid="{00000000-0005-0000-0000-00003E470000}"/>
    <cellStyle name="Normal 39 3 2 2 5" xfId="18239" xr:uid="{00000000-0005-0000-0000-00003F470000}"/>
    <cellStyle name="Normal 39 3 2 2 5 2" xfId="18240" xr:uid="{00000000-0005-0000-0000-000040470000}"/>
    <cellStyle name="Normal 39 3 2 2 5 2 2" xfId="18241" xr:uid="{00000000-0005-0000-0000-000041470000}"/>
    <cellStyle name="Normal 39 3 2 2 5 3" xfId="18242" xr:uid="{00000000-0005-0000-0000-000042470000}"/>
    <cellStyle name="Normal 39 3 2 2 5 4" xfId="18243" xr:uid="{00000000-0005-0000-0000-000043470000}"/>
    <cellStyle name="Normal 39 3 2 2 6" xfId="18244" xr:uid="{00000000-0005-0000-0000-000044470000}"/>
    <cellStyle name="Normal 39 3 2 2 6 2" xfId="18245" xr:uid="{00000000-0005-0000-0000-000045470000}"/>
    <cellStyle name="Normal 39 3 2 2 7" xfId="18246" xr:uid="{00000000-0005-0000-0000-000046470000}"/>
    <cellStyle name="Normal 39 3 2 2 8" xfId="18247" xr:uid="{00000000-0005-0000-0000-000047470000}"/>
    <cellStyle name="Normal 39 3 2 3" xfId="18248" xr:uid="{00000000-0005-0000-0000-000048470000}"/>
    <cellStyle name="Normal 39 3 2 3 2" xfId="18249" xr:uid="{00000000-0005-0000-0000-000049470000}"/>
    <cellStyle name="Normal 39 3 2 3 2 2" xfId="18250" xr:uid="{00000000-0005-0000-0000-00004A470000}"/>
    <cellStyle name="Normal 39 3 2 3 2 2 2" xfId="18251" xr:uid="{00000000-0005-0000-0000-00004B470000}"/>
    <cellStyle name="Normal 39 3 2 3 2 2 2 2" xfId="18252" xr:uid="{00000000-0005-0000-0000-00004C470000}"/>
    <cellStyle name="Normal 39 3 2 3 2 2 3" xfId="18253" xr:uid="{00000000-0005-0000-0000-00004D470000}"/>
    <cellStyle name="Normal 39 3 2 3 2 2 4" xfId="18254" xr:uid="{00000000-0005-0000-0000-00004E470000}"/>
    <cellStyle name="Normal 39 3 2 3 2 3" xfId="18255" xr:uid="{00000000-0005-0000-0000-00004F470000}"/>
    <cellStyle name="Normal 39 3 2 3 2 3 2" xfId="18256" xr:uid="{00000000-0005-0000-0000-000050470000}"/>
    <cellStyle name="Normal 39 3 2 3 2 4" xfId="18257" xr:uid="{00000000-0005-0000-0000-000051470000}"/>
    <cellStyle name="Normal 39 3 2 3 2 5" xfId="18258" xr:uid="{00000000-0005-0000-0000-000052470000}"/>
    <cellStyle name="Normal 39 3 2 3 3" xfId="18259" xr:uid="{00000000-0005-0000-0000-000053470000}"/>
    <cellStyle name="Normal 39 3 2 3 3 2" xfId="18260" xr:uid="{00000000-0005-0000-0000-000054470000}"/>
    <cellStyle name="Normal 39 3 2 3 3 2 2" xfId="18261" xr:uid="{00000000-0005-0000-0000-000055470000}"/>
    <cellStyle name="Normal 39 3 2 3 3 2 2 2" xfId="18262" xr:uid="{00000000-0005-0000-0000-000056470000}"/>
    <cellStyle name="Normal 39 3 2 3 3 2 3" xfId="18263" xr:uid="{00000000-0005-0000-0000-000057470000}"/>
    <cellStyle name="Normal 39 3 2 3 3 2 4" xfId="18264" xr:uid="{00000000-0005-0000-0000-000058470000}"/>
    <cellStyle name="Normal 39 3 2 3 3 3" xfId="18265" xr:uid="{00000000-0005-0000-0000-000059470000}"/>
    <cellStyle name="Normal 39 3 2 3 3 3 2" xfId="18266" xr:uid="{00000000-0005-0000-0000-00005A470000}"/>
    <cellStyle name="Normal 39 3 2 3 3 4" xfId="18267" xr:uid="{00000000-0005-0000-0000-00005B470000}"/>
    <cellStyle name="Normal 39 3 2 3 3 5" xfId="18268" xr:uid="{00000000-0005-0000-0000-00005C470000}"/>
    <cellStyle name="Normal 39 3 2 3 4" xfId="18269" xr:uid="{00000000-0005-0000-0000-00005D470000}"/>
    <cellStyle name="Normal 39 3 2 3 4 2" xfId="18270" xr:uid="{00000000-0005-0000-0000-00005E470000}"/>
    <cellStyle name="Normal 39 3 2 3 4 2 2" xfId="18271" xr:uid="{00000000-0005-0000-0000-00005F470000}"/>
    <cellStyle name="Normal 39 3 2 3 4 3" xfId="18272" xr:uid="{00000000-0005-0000-0000-000060470000}"/>
    <cellStyle name="Normal 39 3 2 3 4 4" xfId="18273" xr:uid="{00000000-0005-0000-0000-000061470000}"/>
    <cellStyle name="Normal 39 3 2 3 5" xfId="18274" xr:uid="{00000000-0005-0000-0000-000062470000}"/>
    <cellStyle name="Normal 39 3 2 3 5 2" xfId="18275" xr:uid="{00000000-0005-0000-0000-000063470000}"/>
    <cellStyle name="Normal 39 3 2 3 6" xfId="18276" xr:uid="{00000000-0005-0000-0000-000064470000}"/>
    <cellStyle name="Normal 39 3 2 3 7" xfId="18277" xr:uid="{00000000-0005-0000-0000-000065470000}"/>
    <cellStyle name="Normal 39 3 2 4" xfId="18278" xr:uid="{00000000-0005-0000-0000-000066470000}"/>
    <cellStyle name="Normal 39 3 2 4 2" xfId="18279" xr:uid="{00000000-0005-0000-0000-000067470000}"/>
    <cellStyle name="Normal 39 3 2 4 2 2" xfId="18280" xr:uid="{00000000-0005-0000-0000-000068470000}"/>
    <cellStyle name="Normal 39 3 2 4 2 2 2" xfId="18281" xr:uid="{00000000-0005-0000-0000-000069470000}"/>
    <cellStyle name="Normal 39 3 2 4 2 3" xfId="18282" xr:uid="{00000000-0005-0000-0000-00006A470000}"/>
    <cellStyle name="Normal 39 3 2 4 2 4" xfId="18283" xr:uid="{00000000-0005-0000-0000-00006B470000}"/>
    <cellStyle name="Normal 39 3 2 4 3" xfId="18284" xr:uid="{00000000-0005-0000-0000-00006C470000}"/>
    <cellStyle name="Normal 39 3 2 4 3 2" xfId="18285" xr:uid="{00000000-0005-0000-0000-00006D470000}"/>
    <cellStyle name="Normal 39 3 2 4 4" xfId="18286" xr:uid="{00000000-0005-0000-0000-00006E470000}"/>
    <cellStyle name="Normal 39 3 2 4 5" xfId="18287" xr:uid="{00000000-0005-0000-0000-00006F470000}"/>
    <cellStyle name="Normal 39 3 2 5" xfId="18288" xr:uid="{00000000-0005-0000-0000-000070470000}"/>
    <cellStyle name="Normal 39 3 2 5 2" xfId="18289" xr:uid="{00000000-0005-0000-0000-000071470000}"/>
    <cellStyle name="Normal 39 3 2 5 2 2" xfId="18290" xr:uid="{00000000-0005-0000-0000-000072470000}"/>
    <cellStyle name="Normal 39 3 2 5 2 2 2" xfId="18291" xr:uid="{00000000-0005-0000-0000-000073470000}"/>
    <cellStyle name="Normal 39 3 2 5 2 3" xfId="18292" xr:uid="{00000000-0005-0000-0000-000074470000}"/>
    <cellStyle name="Normal 39 3 2 5 2 4" xfId="18293" xr:uid="{00000000-0005-0000-0000-000075470000}"/>
    <cellStyle name="Normal 39 3 2 5 3" xfId="18294" xr:uid="{00000000-0005-0000-0000-000076470000}"/>
    <cellStyle name="Normal 39 3 2 5 3 2" xfId="18295" xr:uid="{00000000-0005-0000-0000-000077470000}"/>
    <cellStyle name="Normal 39 3 2 5 4" xfId="18296" xr:uid="{00000000-0005-0000-0000-000078470000}"/>
    <cellStyle name="Normal 39 3 2 5 5" xfId="18297" xr:uid="{00000000-0005-0000-0000-000079470000}"/>
    <cellStyle name="Normal 39 3 2 6" xfId="18298" xr:uid="{00000000-0005-0000-0000-00007A470000}"/>
    <cellStyle name="Normal 39 3 2 6 2" xfId="18299" xr:uid="{00000000-0005-0000-0000-00007B470000}"/>
    <cellStyle name="Normal 39 3 2 6 2 2" xfId="18300" xr:uid="{00000000-0005-0000-0000-00007C470000}"/>
    <cellStyle name="Normal 39 3 2 6 3" xfId="18301" xr:uid="{00000000-0005-0000-0000-00007D470000}"/>
    <cellStyle name="Normal 39 3 2 6 4" xfId="18302" xr:uid="{00000000-0005-0000-0000-00007E470000}"/>
    <cellStyle name="Normal 39 3 2 7" xfId="18303" xr:uid="{00000000-0005-0000-0000-00007F470000}"/>
    <cellStyle name="Normal 39 3 2 7 2" xfId="18304" xr:uid="{00000000-0005-0000-0000-000080470000}"/>
    <cellStyle name="Normal 39 3 2 7 3" xfId="18305" xr:uid="{00000000-0005-0000-0000-000081470000}"/>
    <cellStyle name="Normal 39 3 2 8" xfId="18306" xr:uid="{00000000-0005-0000-0000-000082470000}"/>
    <cellStyle name="Normal 39 3 2 9" xfId="18307" xr:uid="{00000000-0005-0000-0000-000083470000}"/>
    <cellStyle name="Normal 39 3 3" xfId="18308" xr:uid="{00000000-0005-0000-0000-000084470000}"/>
    <cellStyle name="Normal 39 3 3 2" xfId="18309" xr:uid="{00000000-0005-0000-0000-000085470000}"/>
    <cellStyle name="Normal 39 3 3 2 2" xfId="18310" xr:uid="{00000000-0005-0000-0000-000086470000}"/>
    <cellStyle name="Normal 39 3 3 2 2 2" xfId="18311" xr:uid="{00000000-0005-0000-0000-000087470000}"/>
    <cellStyle name="Normal 39 3 3 2 2 2 2" xfId="18312" xr:uid="{00000000-0005-0000-0000-000088470000}"/>
    <cellStyle name="Normal 39 3 3 2 2 3" xfId="18313" xr:uid="{00000000-0005-0000-0000-000089470000}"/>
    <cellStyle name="Normal 39 3 3 2 2 4" xfId="18314" xr:uid="{00000000-0005-0000-0000-00008A470000}"/>
    <cellStyle name="Normal 39 3 3 2 3" xfId="18315" xr:uid="{00000000-0005-0000-0000-00008B470000}"/>
    <cellStyle name="Normal 39 3 3 2 3 2" xfId="18316" xr:uid="{00000000-0005-0000-0000-00008C470000}"/>
    <cellStyle name="Normal 39 3 3 2 4" xfId="18317" xr:uid="{00000000-0005-0000-0000-00008D470000}"/>
    <cellStyle name="Normal 39 3 3 2 5" xfId="18318" xr:uid="{00000000-0005-0000-0000-00008E470000}"/>
    <cellStyle name="Normal 39 3 3 3" xfId="18319" xr:uid="{00000000-0005-0000-0000-00008F470000}"/>
    <cellStyle name="Normal 39 3 3 3 2" xfId="18320" xr:uid="{00000000-0005-0000-0000-000090470000}"/>
    <cellStyle name="Normal 39 3 3 3 2 2" xfId="18321" xr:uid="{00000000-0005-0000-0000-000091470000}"/>
    <cellStyle name="Normal 39 3 3 3 2 2 2" xfId="18322" xr:uid="{00000000-0005-0000-0000-000092470000}"/>
    <cellStyle name="Normal 39 3 3 3 2 3" xfId="18323" xr:uid="{00000000-0005-0000-0000-000093470000}"/>
    <cellStyle name="Normal 39 3 3 3 2 4" xfId="18324" xr:uid="{00000000-0005-0000-0000-000094470000}"/>
    <cellStyle name="Normal 39 3 3 3 3" xfId="18325" xr:uid="{00000000-0005-0000-0000-000095470000}"/>
    <cellStyle name="Normal 39 3 3 3 3 2" xfId="18326" xr:uid="{00000000-0005-0000-0000-000096470000}"/>
    <cellStyle name="Normal 39 3 3 3 4" xfId="18327" xr:uid="{00000000-0005-0000-0000-000097470000}"/>
    <cellStyle name="Normal 39 3 3 3 5" xfId="18328" xr:uid="{00000000-0005-0000-0000-000098470000}"/>
    <cellStyle name="Normal 39 3 3 4" xfId="18329" xr:uid="{00000000-0005-0000-0000-000099470000}"/>
    <cellStyle name="Normal 39 3 3 4 2" xfId="18330" xr:uid="{00000000-0005-0000-0000-00009A470000}"/>
    <cellStyle name="Normal 39 3 3 4 2 2" xfId="18331" xr:uid="{00000000-0005-0000-0000-00009B470000}"/>
    <cellStyle name="Normal 39 3 3 4 3" xfId="18332" xr:uid="{00000000-0005-0000-0000-00009C470000}"/>
    <cellStyle name="Normal 39 3 3 4 4" xfId="18333" xr:uid="{00000000-0005-0000-0000-00009D470000}"/>
    <cellStyle name="Normal 39 3 3 5" xfId="18334" xr:uid="{00000000-0005-0000-0000-00009E470000}"/>
    <cellStyle name="Normal 39 3 3 5 2" xfId="18335" xr:uid="{00000000-0005-0000-0000-00009F470000}"/>
    <cellStyle name="Normal 39 3 3 6" xfId="18336" xr:uid="{00000000-0005-0000-0000-0000A0470000}"/>
    <cellStyle name="Normal 39 3 3 7" xfId="18337" xr:uid="{00000000-0005-0000-0000-0000A1470000}"/>
    <cellStyle name="Normal 39 3 4" xfId="18338" xr:uid="{00000000-0005-0000-0000-0000A2470000}"/>
    <cellStyle name="Normal 39 3 4 2" xfId="18339" xr:uid="{00000000-0005-0000-0000-0000A3470000}"/>
    <cellStyle name="Normal 39 3 4 2 2" xfId="18340" xr:uid="{00000000-0005-0000-0000-0000A4470000}"/>
    <cellStyle name="Normal 39 3 4 2 2 2" xfId="18341" xr:uid="{00000000-0005-0000-0000-0000A5470000}"/>
    <cellStyle name="Normal 39 3 4 2 3" xfId="18342" xr:uid="{00000000-0005-0000-0000-0000A6470000}"/>
    <cellStyle name="Normal 39 3 4 2 4" xfId="18343" xr:uid="{00000000-0005-0000-0000-0000A7470000}"/>
    <cellStyle name="Normal 39 3 4 3" xfId="18344" xr:uid="{00000000-0005-0000-0000-0000A8470000}"/>
    <cellStyle name="Normal 39 3 4 3 2" xfId="18345" xr:uid="{00000000-0005-0000-0000-0000A9470000}"/>
    <cellStyle name="Normal 39 3 4 4" xfId="18346" xr:uid="{00000000-0005-0000-0000-0000AA470000}"/>
    <cellStyle name="Normal 39 3 4 5" xfId="18347" xr:uid="{00000000-0005-0000-0000-0000AB470000}"/>
    <cellStyle name="Normal 39 3 5" xfId="18348" xr:uid="{00000000-0005-0000-0000-0000AC470000}"/>
    <cellStyle name="Normal 39 3 5 2" xfId="18349" xr:uid="{00000000-0005-0000-0000-0000AD470000}"/>
    <cellStyle name="Normal 39 3 5 2 2" xfId="18350" xr:uid="{00000000-0005-0000-0000-0000AE470000}"/>
    <cellStyle name="Normal 39 3 5 2 2 2" xfId="18351" xr:uid="{00000000-0005-0000-0000-0000AF470000}"/>
    <cellStyle name="Normal 39 3 5 2 3" xfId="18352" xr:uid="{00000000-0005-0000-0000-0000B0470000}"/>
    <cellStyle name="Normal 39 3 5 2 4" xfId="18353" xr:uid="{00000000-0005-0000-0000-0000B1470000}"/>
    <cellStyle name="Normal 39 3 5 3" xfId="18354" xr:uid="{00000000-0005-0000-0000-0000B2470000}"/>
    <cellStyle name="Normal 39 3 5 3 2" xfId="18355" xr:uid="{00000000-0005-0000-0000-0000B3470000}"/>
    <cellStyle name="Normal 39 3 5 4" xfId="18356" xr:uid="{00000000-0005-0000-0000-0000B4470000}"/>
    <cellStyle name="Normal 39 3 5 5" xfId="18357" xr:uid="{00000000-0005-0000-0000-0000B5470000}"/>
    <cellStyle name="Normal 39 3 6" xfId="18358" xr:uid="{00000000-0005-0000-0000-0000B6470000}"/>
    <cellStyle name="Normal 39 3 6 2" xfId="18359" xr:uid="{00000000-0005-0000-0000-0000B7470000}"/>
    <cellStyle name="Normal 39 3 6 2 2" xfId="18360" xr:uid="{00000000-0005-0000-0000-0000B8470000}"/>
    <cellStyle name="Normal 39 3 6 3" xfId="18361" xr:uid="{00000000-0005-0000-0000-0000B9470000}"/>
    <cellStyle name="Normal 39 3 6 4" xfId="18362" xr:uid="{00000000-0005-0000-0000-0000BA470000}"/>
    <cellStyle name="Normal 39 3 7" xfId="18363" xr:uid="{00000000-0005-0000-0000-0000BB470000}"/>
    <cellStyle name="Normal 39 3 7 2" xfId="18364" xr:uid="{00000000-0005-0000-0000-0000BC470000}"/>
    <cellStyle name="Normal 39 3 7 3" xfId="18365" xr:uid="{00000000-0005-0000-0000-0000BD470000}"/>
    <cellStyle name="Normal 39 3 8" xfId="18366" xr:uid="{00000000-0005-0000-0000-0000BE470000}"/>
    <cellStyle name="Normal 39 3 8 2" xfId="18367" xr:uid="{00000000-0005-0000-0000-0000BF470000}"/>
    <cellStyle name="Normal 39 3 9" xfId="18368" xr:uid="{00000000-0005-0000-0000-0000C0470000}"/>
    <cellStyle name="Normal 39 4" xfId="18369" xr:uid="{00000000-0005-0000-0000-0000C1470000}"/>
    <cellStyle name="Normal 39 4 2" xfId="18370" xr:uid="{00000000-0005-0000-0000-0000C2470000}"/>
    <cellStyle name="Normal 39 4 2 2" xfId="18371" xr:uid="{00000000-0005-0000-0000-0000C3470000}"/>
    <cellStyle name="Normal 39 4 2 2 2" xfId="18372" xr:uid="{00000000-0005-0000-0000-0000C4470000}"/>
    <cellStyle name="Normal 39 4 2 3" xfId="18373" xr:uid="{00000000-0005-0000-0000-0000C5470000}"/>
    <cellStyle name="Normal 39 4 2 4" xfId="18374" xr:uid="{00000000-0005-0000-0000-0000C6470000}"/>
    <cellStyle name="Normal 39 4 3" xfId="18375" xr:uid="{00000000-0005-0000-0000-0000C7470000}"/>
    <cellStyle name="Normal 39 4 3 2" xfId="18376" xr:uid="{00000000-0005-0000-0000-0000C8470000}"/>
    <cellStyle name="Normal 39 4 3 3" xfId="18377" xr:uid="{00000000-0005-0000-0000-0000C9470000}"/>
    <cellStyle name="Normal 39 4 4" xfId="18378" xr:uid="{00000000-0005-0000-0000-0000CA470000}"/>
    <cellStyle name="Normal 39 4 5" xfId="18379" xr:uid="{00000000-0005-0000-0000-0000CB470000}"/>
    <cellStyle name="Normal 39 4 6" xfId="18380" xr:uid="{00000000-0005-0000-0000-0000CC470000}"/>
    <cellStyle name="Normal 39 5" xfId="18381" xr:uid="{00000000-0005-0000-0000-0000CD470000}"/>
    <cellStyle name="Normal 39 5 2" xfId="18382" xr:uid="{00000000-0005-0000-0000-0000CE470000}"/>
    <cellStyle name="Normal 39 5 2 2" xfId="18383" xr:uid="{00000000-0005-0000-0000-0000CF470000}"/>
    <cellStyle name="Normal 39 5 2 2 2" xfId="18384" xr:uid="{00000000-0005-0000-0000-0000D0470000}"/>
    <cellStyle name="Normal 39 5 2 3" xfId="18385" xr:uid="{00000000-0005-0000-0000-0000D1470000}"/>
    <cellStyle name="Normal 39 5 2 4" xfId="18386" xr:uid="{00000000-0005-0000-0000-0000D2470000}"/>
    <cellStyle name="Normal 39 5 3" xfId="18387" xr:uid="{00000000-0005-0000-0000-0000D3470000}"/>
    <cellStyle name="Normal 39 5 3 2" xfId="18388" xr:uid="{00000000-0005-0000-0000-0000D4470000}"/>
    <cellStyle name="Normal 39 5 4" xfId="18389" xr:uid="{00000000-0005-0000-0000-0000D5470000}"/>
    <cellStyle name="Normal 39 5 5" xfId="18390" xr:uid="{00000000-0005-0000-0000-0000D6470000}"/>
    <cellStyle name="Normal 39 6" xfId="18391" xr:uid="{00000000-0005-0000-0000-0000D7470000}"/>
    <cellStyle name="Normal 39 6 2" xfId="18392" xr:uid="{00000000-0005-0000-0000-0000D8470000}"/>
    <cellStyle name="Normal 39 6 2 2" xfId="18393" xr:uid="{00000000-0005-0000-0000-0000D9470000}"/>
    <cellStyle name="Normal 39 6 3" xfId="18394" xr:uid="{00000000-0005-0000-0000-0000DA470000}"/>
    <cellStyle name="Normal 39 6 4" xfId="18395" xr:uid="{00000000-0005-0000-0000-0000DB470000}"/>
    <cellStyle name="Normal 39 7" xfId="18396" xr:uid="{00000000-0005-0000-0000-0000DC470000}"/>
    <cellStyle name="Normal 39 7 2" xfId="18397" xr:uid="{00000000-0005-0000-0000-0000DD470000}"/>
    <cellStyle name="Normal 39 7 3" xfId="18398" xr:uid="{00000000-0005-0000-0000-0000DE470000}"/>
    <cellStyle name="Normal 39 8" xfId="18399" xr:uid="{00000000-0005-0000-0000-0000DF470000}"/>
    <cellStyle name="Normal 39 8 2" xfId="18400" xr:uid="{00000000-0005-0000-0000-0000E0470000}"/>
    <cellStyle name="Normal 39 9" xfId="18401" xr:uid="{00000000-0005-0000-0000-0000E1470000}"/>
    <cellStyle name="Normal 39 9 2" xfId="18402" xr:uid="{00000000-0005-0000-0000-0000E2470000}"/>
    <cellStyle name="Normal 39_1.1 - Apuração IRPJ_CSLL - 2100 - 2012_MAI_V1" xfId="18403" xr:uid="{00000000-0005-0000-0000-0000E3470000}"/>
    <cellStyle name="Normal 4" xfId="18404" xr:uid="{00000000-0005-0000-0000-0000E4470000}"/>
    <cellStyle name="Normal 4 10" xfId="18405" xr:uid="{00000000-0005-0000-0000-0000E5470000}"/>
    <cellStyle name="Normal 4 10 2" xfId="18406" xr:uid="{00000000-0005-0000-0000-0000E6470000}"/>
    <cellStyle name="Normal 4 10_15-FINANCEIRAS" xfId="18407" xr:uid="{00000000-0005-0000-0000-0000E7470000}"/>
    <cellStyle name="Normal 4 11" xfId="18408" xr:uid="{00000000-0005-0000-0000-0000E8470000}"/>
    <cellStyle name="Normal 4 12" xfId="18409" xr:uid="{00000000-0005-0000-0000-0000E9470000}"/>
    <cellStyle name="Normal 4 13" xfId="18410" xr:uid="{00000000-0005-0000-0000-0000EA470000}"/>
    <cellStyle name="Normal 4 2" xfId="18411" xr:uid="{00000000-0005-0000-0000-0000EB470000}"/>
    <cellStyle name="Normal 4 2 10" xfId="18412" xr:uid="{00000000-0005-0000-0000-0000EC470000}"/>
    <cellStyle name="Normal 4 2 2" xfId="18413" xr:uid="{00000000-0005-0000-0000-0000ED470000}"/>
    <cellStyle name="Normal 4 2 2 2" xfId="18414" xr:uid="{00000000-0005-0000-0000-0000EE470000}"/>
    <cellStyle name="Normal 4 2 2 3" xfId="18415" xr:uid="{00000000-0005-0000-0000-0000EF470000}"/>
    <cellStyle name="Normal 4 2 2 4" xfId="18416" xr:uid="{00000000-0005-0000-0000-0000F0470000}"/>
    <cellStyle name="Normal 4 2 2 5" xfId="18417" xr:uid="{00000000-0005-0000-0000-0000F1470000}"/>
    <cellStyle name="Normal 4 2 2_15-FINANCEIRAS" xfId="18418" xr:uid="{00000000-0005-0000-0000-0000F2470000}"/>
    <cellStyle name="Normal 4 2 3" xfId="18419" xr:uid="{00000000-0005-0000-0000-0000F3470000}"/>
    <cellStyle name="Normal 4 2 3 2" xfId="18420" xr:uid="{00000000-0005-0000-0000-0000F4470000}"/>
    <cellStyle name="Normal 4 2 3_15-FINANCEIRAS" xfId="18421" xr:uid="{00000000-0005-0000-0000-0000F5470000}"/>
    <cellStyle name="Normal 4 2 4" xfId="18422" xr:uid="{00000000-0005-0000-0000-0000F6470000}"/>
    <cellStyle name="Normal 4 2 4 2" xfId="18423" xr:uid="{00000000-0005-0000-0000-0000F7470000}"/>
    <cellStyle name="Normal 4 2 4_15-FINANCEIRAS" xfId="18424" xr:uid="{00000000-0005-0000-0000-0000F8470000}"/>
    <cellStyle name="Normal 4 2 5" xfId="18425" xr:uid="{00000000-0005-0000-0000-0000F9470000}"/>
    <cellStyle name="Normal 4 2 6" xfId="18426" xr:uid="{00000000-0005-0000-0000-0000FA470000}"/>
    <cellStyle name="Normal 4 2 7" xfId="18427" xr:uid="{00000000-0005-0000-0000-0000FB470000}"/>
    <cellStyle name="Normal 4 2 8" xfId="18428" xr:uid="{00000000-0005-0000-0000-0000FC470000}"/>
    <cellStyle name="Normal 4 2 9" xfId="18429" xr:uid="{00000000-0005-0000-0000-0000FD470000}"/>
    <cellStyle name="Normal 4 2_13-Endividamento" xfId="18430" xr:uid="{00000000-0005-0000-0000-0000FE470000}"/>
    <cellStyle name="Normal 4 3" xfId="18431" xr:uid="{00000000-0005-0000-0000-0000FF470000}"/>
    <cellStyle name="Normal 4 3 2" xfId="18432" xr:uid="{00000000-0005-0000-0000-000000480000}"/>
    <cellStyle name="Normal 4 3 3" xfId="18433" xr:uid="{00000000-0005-0000-0000-000001480000}"/>
    <cellStyle name="Normal 4 3 4" xfId="18434" xr:uid="{00000000-0005-0000-0000-000002480000}"/>
    <cellStyle name="Normal 4 3 5" xfId="18435" xr:uid="{00000000-0005-0000-0000-000003480000}"/>
    <cellStyle name="Normal 4 3_15-FINANCEIRAS" xfId="18436" xr:uid="{00000000-0005-0000-0000-000004480000}"/>
    <cellStyle name="Normal 4 4" xfId="18437" xr:uid="{00000000-0005-0000-0000-000005480000}"/>
    <cellStyle name="Normal 4 4 2" xfId="18438" xr:uid="{00000000-0005-0000-0000-000006480000}"/>
    <cellStyle name="Normal 4 4 3" xfId="18439" xr:uid="{00000000-0005-0000-0000-000007480000}"/>
    <cellStyle name="Normal 4 4_15-FINANCEIRAS" xfId="18440" xr:uid="{00000000-0005-0000-0000-000008480000}"/>
    <cellStyle name="Normal 4 5" xfId="18441" xr:uid="{00000000-0005-0000-0000-000009480000}"/>
    <cellStyle name="Normal 4 5 2" xfId="18442" xr:uid="{00000000-0005-0000-0000-00000A480000}"/>
    <cellStyle name="Normal 4 5 2 2" xfId="18443" xr:uid="{00000000-0005-0000-0000-00000B480000}"/>
    <cellStyle name="Normal 4 5 2 2 2" xfId="18444" xr:uid="{00000000-0005-0000-0000-00000C480000}"/>
    <cellStyle name="Normal 4 5 2 3" xfId="18445" xr:uid="{00000000-0005-0000-0000-00000D480000}"/>
    <cellStyle name="Normal 4 5 2 4" xfId="18446" xr:uid="{00000000-0005-0000-0000-00000E480000}"/>
    <cellStyle name="Normal 4 5 3" xfId="18447" xr:uid="{00000000-0005-0000-0000-00000F480000}"/>
    <cellStyle name="Normal 4 5 3 2" xfId="18448" xr:uid="{00000000-0005-0000-0000-000010480000}"/>
    <cellStyle name="Normal 4 5 4" xfId="18449" xr:uid="{00000000-0005-0000-0000-000011480000}"/>
    <cellStyle name="Normal 4 5 5" xfId="18450" xr:uid="{00000000-0005-0000-0000-000012480000}"/>
    <cellStyle name="Normal 4 5_15-FINANCEIRAS" xfId="18451" xr:uid="{00000000-0005-0000-0000-000013480000}"/>
    <cellStyle name="Normal 4 6" xfId="18452" xr:uid="{00000000-0005-0000-0000-000014480000}"/>
    <cellStyle name="Normal 4 6 2" xfId="18453" xr:uid="{00000000-0005-0000-0000-000015480000}"/>
    <cellStyle name="Normal 4 6_15-FINANCEIRAS" xfId="18454" xr:uid="{00000000-0005-0000-0000-000016480000}"/>
    <cellStyle name="Normal 4 7" xfId="18455" xr:uid="{00000000-0005-0000-0000-000017480000}"/>
    <cellStyle name="Normal 4 7 2" xfId="18456" xr:uid="{00000000-0005-0000-0000-000018480000}"/>
    <cellStyle name="Normal 4 7_15-FINANCEIRAS" xfId="18457" xr:uid="{00000000-0005-0000-0000-000019480000}"/>
    <cellStyle name="Normal 4 8" xfId="18458" xr:uid="{00000000-0005-0000-0000-00001A480000}"/>
    <cellStyle name="Normal 4 8 2" xfId="18459" xr:uid="{00000000-0005-0000-0000-00001B480000}"/>
    <cellStyle name="Normal 4 8_15-FINANCEIRAS" xfId="18460" xr:uid="{00000000-0005-0000-0000-00001C480000}"/>
    <cellStyle name="Normal 4 9" xfId="18461" xr:uid="{00000000-0005-0000-0000-00001D480000}"/>
    <cellStyle name="Normal 4 9 2" xfId="18462" xr:uid="{00000000-0005-0000-0000-00001E480000}"/>
    <cellStyle name="Normal 4 9_15-FINANCEIRAS" xfId="18463" xr:uid="{00000000-0005-0000-0000-00001F480000}"/>
    <cellStyle name="Normal 4_13-Endividamento" xfId="18464" xr:uid="{00000000-0005-0000-0000-000020480000}"/>
    <cellStyle name="Normal 40" xfId="18465" xr:uid="{00000000-0005-0000-0000-000021480000}"/>
    <cellStyle name="Normal 40 2" xfId="18466" xr:uid="{00000000-0005-0000-0000-000022480000}"/>
    <cellStyle name="Normal 40 2 2" xfId="18467" xr:uid="{00000000-0005-0000-0000-000023480000}"/>
    <cellStyle name="Normal 40 2 2 2" xfId="18468" xr:uid="{00000000-0005-0000-0000-000024480000}"/>
    <cellStyle name="Normal 40 2 2 2 2" xfId="18469" xr:uid="{00000000-0005-0000-0000-000025480000}"/>
    <cellStyle name="Normal 40 2 2 2 2 2" xfId="18470" xr:uid="{00000000-0005-0000-0000-000026480000}"/>
    <cellStyle name="Normal 40 2 2 2 3" xfId="18471" xr:uid="{00000000-0005-0000-0000-000027480000}"/>
    <cellStyle name="Normal 40 2 2 2 4" xfId="18472" xr:uid="{00000000-0005-0000-0000-000028480000}"/>
    <cellStyle name="Normal 40 2 2 3" xfId="18473" xr:uid="{00000000-0005-0000-0000-000029480000}"/>
    <cellStyle name="Normal 40 2 2 3 2" xfId="18474" xr:uid="{00000000-0005-0000-0000-00002A480000}"/>
    <cellStyle name="Normal 40 2 2 3 3" xfId="18475" xr:uid="{00000000-0005-0000-0000-00002B480000}"/>
    <cellStyle name="Normal 40 2 2 4" xfId="18476" xr:uid="{00000000-0005-0000-0000-00002C480000}"/>
    <cellStyle name="Normal 40 2 2 5" xfId="18477" xr:uid="{00000000-0005-0000-0000-00002D480000}"/>
    <cellStyle name="Normal 40 2 2 6" xfId="18478" xr:uid="{00000000-0005-0000-0000-00002E480000}"/>
    <cellStyle name="Normal 40 2 3" xfId="18479" xr:uid="{00000000-0005-0000-0000-00002F480000}"/>
    <cellStyle name="Normal 40 2 3 2" xfId="18480" xr:uid="{00000000-0005-0000-0000-000030480000}"/>
    <cellStyle name="Normal 40 2 3 2 2" xfId="18481" xr:uid="{00000000-0005-0000-0000-000031480000}"/>
    <cellStyle name="Normal 40 2 3 2 2 2" xfId="18482" xr:uid="{00000000-0005-0000-0000-000032480000}"/>
    <cellStyle name="Normal 40 2 3 2 3" xfId="18483" xr:uid="{00000000-0005-0000-0000-000033480000}"/>
    <cellStyle name="Normal 40 2 3 2 4" xfId="18484" xr:uid="{00000000-0005-0000-0000-000034480000}"/>
    <cellStyle name="Normal 40 2 3 3" xfId="18485" xr:uid="{00000000-0005-0000-0000-000035480000}"/>
    <cellStyle name="Normal 40 2 3 3 2" xfId="18486" xr:uid="{00000000-0005-0000-0000-000036480000}"/>
    <cellStyle name="Normal 40 2 3 4" xfId="18487" xr:uid="{00000000-0005-0000-0000-000037480000}"/>
    <cellStyle name="Normal 40 2 3 5" xfId="18488" xr:uid="{00000000-0005-0000-0000-000038480000}"/>
    <cellStyle name="Normal 40 2 4" xfId="18489" xr:uid="{00000000-0005-0000-0000-000039480000}"/>
    <cellStyle name="Normal 40 2 4 2" xfId="18490" xr:uid="{00000000-0005-0000-0000-00003A480000}"/>
    <cellStyle name="Normal 40 2 4 2 2" xfId="18491" xr:uid="{00000000-0005-0000-0000-00003B480000}"/>
    <cellStyle name="Normal 40 2 4 3" xfId="18492" xr:uid="{00000000-0005-0000-0000-00003C480000}"/>
    <cellStyle name="Normal 40 2 4 4" xfId="18493" xr:uid="{00000000-0005-0000-0000-00003D480000}"/>
    <cellStyle name="Normal 40 2 5" xfId="18494" xr:uid="{00000000-0005-0000-0000-00003E480000}"/>
    <cellStyle name="Normal 40 2 5 2" xfId="18495" xr:uid="{00000000-0005-0000-0000-00003F480000}"/>
    <cellStyle name="Normal 40 2 5 3" xfId="18496" xr:uid="{00000000-0005-0000-0000-000040480000}"/>
    <cellStyle name="Normal 40 2 6" xfId="18497" xr:uid="{00000000-0005-0000-0000-000041480000}"/>
    <cellStyle name="Normal 40 2 6 2" xfId="18498" xr:uid="{00000000-0005-0000-0000-000042480000}"/>
    <cellStyle name="Normal 40 2 7" xfId="18499" xr:uid="{00000000-0005-0000-0000-000043480000}"/>
    <cellStyle name="Normal 40 2 8" xfId="18500" xr:uid="{00000000-0005-0000-0000-000044480000}"/>
    <cellStyle name="Normal 40 3" xfId="18501" xr:uid="{00000000-0005-0000-0000-000045480000}"/>
    <cellStyle name="Normal 40 3 2" xfId="18502" xr:uid="{00000000-0005-0000-0000-000046480000}"/>
    <cellStyle name="Normal 40 3 2 2" xfId="18503" xr:uid="{00000000-0005-0000-0000-000047480000}"/>
    <cellStyle name="Normal 40 3 2 2 2" xfId="18504" xr:uid="{00000000-0005-0000-0000-000048480000}"/>
    <cellStyle name="Normal 40 3 2 3" xfId="18505" xr:uid="{00000000-0005-0000-0000-000049480000}"/>
    <cellStyle name="Normal 40 3 2 4" xfId="18506" xr:uid="{00000000-0005-0000-0000-00004A480000}"/>
    <cellStyle name="Normal 40 3 3" xfId="18507" xr:uid="{00000000-0005-0000-0000-00004B480000}"/>
    <cellStyle name="Normal 40 3 3 2" xfId="18508" xr:uid="{00000000-0005-0000-0000-00004C480000}"/>
    <cellStyle name="Normal 40 3 3 3" xfId="18509" xr:uid="{00000000-0005-0000-0000-00004D480000}"/>
    <cellStyle name="Normal 40 3 4" xfId="18510" xr:uid="{00000000-0005-0000-0000-00004E480000}"/>
    <cellStyle name="Normal 40 3 5" xfId="18511" xr:uid="{00000000-0005-0000-0000-00004F480000}"/>
    <cellStyle name="Normal 40 3 6" xfId="18512" xr:uid="{00000000-0005-0000-0000-000050480000}"/>
    <cellStyle name="Normal 40 4" xfId="18513" xr:uid="{00000000-0005-0000-0000-000051480000}"/>
    <cellStyle name="Normal 40 4 2" xfId="18514" xr:uid="{00000000-0005-0000-0000-000052480000}"/>
    <cellStyle name="Normal 40 4 2 2" xfId="18515" xr:uid="{00000000-0005-0000-0000-000053480000}"/>
    <cellStyle name="Normal 40 4 2 2 2" xfId="18516" xr:uid="{00000000-0005-0000-0000-000054480000}"/>
    <cellStyle name="Normal 40 4 2 3" xfId="18517" xr:uid="{00000000-0005-0000-0000-000055480000}"/>
    <cellStyle name="Normal 40 4 2 4" xfId="18518" xr:uid="{00000000-0005-0000-0000-000056480000}"/>
    <cellStyle name="Normal 40 4 3" xfId="18519" xr:uid="{00000000-0005-0000-0000-000057480000}"/>
    <cellStyle name="Normal 40 4 3 2" xfId="18520" xr:uid="{00000000-0005-0000-0000-000058480000}"/>
    <cellStyle name="Normal 40 4 4" xfId="18521" xr:uid="{00000000-0005-0000-0000-000059480000}"/>
    <cellStyle name="Normal 40 4 5" xfId="18522" xr:uid="{00000000-0005-0000-0000-00005A480000}"/>
    <cellStyle name="Normal 40 5" xfId="18523" xr:uid="{00000000-0005-0000-0000-00005B480000}"/>
    <cellStyle name="Normal 40 5 2" xfId="18524" xr:uid="{00000000-0005-0000-0000-00005C480000}"/>
    <cellStyle name="Normal 40 5 2 2" xfId="18525" xr:uid="{00000000-0005-0000-0000-00005D480000}"/>
    <cellStyle name="Normal 40 5 3" xfId="18526" xr:uid="{00000000-0005-0000-0000-00005E480000}"/>
    <cellStyle name="Normal 40 5 4" xfId="18527" xr:uid="{00000000-0005-0000-0000-00005F480000}"/>
    <cellStyle name="Normal 40 6" xfId="18528" xr:uid="{00000000-0005-0000-0000-000060480000}"/>
    <cellStyle name="Normal 40 6 2" xfId="18529" xr:uid="{00000000-0005-0000-0000-000061480000}"/>
    <cellStyle name="Normal 40 6 3" xfId="18530" xr:uid="{00000000-0005-0000-0000-000062480000}"/>
    <cellStyle name="Normal 40 7" xfId="18531" xr:uid="{00000000-0005-0000-0000-000063480000}"/>
    <cellStyle name="Normal 40 7 2" xfId="18532" xr:uid="{00000000-0005-0000-0000-000064480000}"/>
    <cellStyle name="Normal 40 8" xfId="18533" xr:uid="{00000000-0005-0000-0000-000065480000}"/>
    <cellStyle name="Normal 40 8 2" xfId="18534" xr:uid="{00000000-0005-0000-0000-000066480000}"/>
    <cellStyle name="Normal 40_15-FINANCEIRAS" xfId="18535" xr:uid="{00000000-0005-0000-0000-000067480000}"/>
    <cellStyle name="Normal 41" xfId="18536" xr:uid="{00000000-0005-0000-0000-000068480000}"/>
    <cellStyle name="Normal 41 2" xfId="18537" xr:uid="{00000000-0005-0000-0000-000069480000}"/>
    <cellStyle name="Normal 41 2 2" xfId="18538" xr:uid="{00000000-0005-0000-0000-00006A480000}"/>
    <cellStyle name="Normal 41 2 2 2" xfId="18539" xr:uid="{00000000-0005-0000-0000-00006B480000}"/>
    <cellStyle name="Normal 41 2 2 2 2" xfId="18540" xr:uid="{00000000-0005-0000-0000-00006C480000}"/>
    <cellStyle name="Normal 41 2 2 2 2 2" xfId="18541" xr:uid="{00000000-0005-0000-0000-00006D480000}"/>
    <cellStyle name="Normal 41 2 2 2 2 2 2" xfId="18542" xr:uid="{00000000-0005-0000-0000-00006E480000}"/>
    <cellStyle name="Normal 41 2 2 2 2 3" xfId="18543" xr:uid="{00000000-0005-0000-0000-00006F480000}"/>
    <cellStyle name="Normal 41 2 2 2 2 4" xfId="18544" xr:uid="{00000000-0005-0000-0000-000070480000}"/>
    <cellStyle name="Normal 41 2 2 2 3" xfId="18545" xr:uid="{00000000-0005-0000-0000-000071480000}"/>
    <cellStyle name="Normal 41 2 2 2 3 2" xfId="18546" xr:uid="{00000000-0005-0000-0000-000072480000}"/>
    <cellStyle name="Normal 41 2 2 2 4" xfId="18547" xr:uid="{00000000-0005-0000-0000-000073480000}"/>
    <cellStyle name="Normal 41 2 2 2 5" xfId="18548" xr:uid="{00000000-0005-0000-0000-000074480000}"/>
    <cellStyle name="Normal 41 2 2 3" xfId="18549" xr:uid="{00000000-0005-0000-0000-000075480000}"/>
    <cellStyle name="Normal 41 2 2 3 2" xfId="18550" xr:uid="{00000000-0005-0000-0000-000076480000}"/>
    <cellStyle name="Normal 41 2 2 3 2 2" xfId="18551" xr:uid="{00000000-0005-0000-0000-000077480000}"/>
    <cellStyle name="Normal 41 2 2 3 2 2 2" xfId="18552" xr:uid="{00000000-0005-0000-0000-000078480000}"/>
    <cellStyle name="Normal 41 2 2 3 2 3" xfId="18553" xr:uid="{00000000-0005-0000-0000-000079480000}"/>
    <cellStyle name="Normal 41 2 2 3 2 4" xfId="18554" xr:uid="{00000000-0005-0000-0000-00007A480000}"/>
    <cellStyle name="Normal 41 2 2 3 3" xfId="18555" xr:uid="{00000000-0005-0000-0000-00007B480000}"/>
    <cellStyle name="Normal 41 2 2 3 3 2" xfId="18556" xr:uid="{00000000-0005-0000-0000-00007C480000}"/>
    <cellStyle name="Normal 41 2 2 3 4" xfId="18557" xr:uid="{00000000-0005-0000-0000-00007D480000}"/>
    <cellStyle name="Normal 41 2 2 3 5" xfId="18558" xr:uid="{00000000-0005-0000-0000-00007E480000}"/>
    <cellStyle name="Normal 41 2 2 4" xfId="18559" xr:uid="{00000000-0005-0000-0000-00007F480000}"/>
    <cellStyle name="Normal 41 2 2 4 2" xfId="18560" xr:uid="{00000000-0005-0000-0000-000080480000}"/>
    <cellStyle name="Normal 41 2 2 4 2 2" xfId="18561" xr:uid="{00000000-0005-0000-0000-000081480000}"/>
    <cellStyle name="Normal 41 2 2 4 3" xfId="18562" xr:uid="{00000000-0005-0000-0000-000082480000}"/>
    <cellStyle name="Normal 41 2 2 4 4" xfId="18563" xr:uid="{00000000-0005-0000-0000-000083480000}"/>
    <cellStyle name="Normal 41 2 2 5" xfId="18564" xr:uid="{00000000-0005-0000-0000-000084480000}"/>
    <cellStyle name="Normal 41 2 2 5 2" xfId="18565" xr:uid="{00000000-0005-0000-0000-000085480000}"/>
    <cellStyle name="Normal 41 2 2 6" xfId="18566" xr:uid="{00000000-0005-0000-0000-000086480000}"/>
    <cellStyle name="Normal 41 2 2 7" xfId="18567" xr:uid="{00000000-0005-0000-0000-000087480000}"/>
    <cellStyle name="Normal 41 2 3" xfId="18568" xr:uid="{00000000-0005-0000-0000-000088480000}"/>
    <cellStyle name="Normal 41 2 3 2" xfId="18569" xr:uid="{00000000-0005-0000-0000-000089480000}"/>
    <cellStyle name="Normal 41 2 3 2 2" xfId="18570" xr:uid="{00000000-0005-0000-0000-00008A480000}"/>
    <cellStyle name="Normal 41 2 3 2 2 2" xfId="18571" xr:uid="{00000000-0005-0000-0000-00008B480000}"/>
    <cellStyle name="Normal 41 2 3 2 3" xfId="18572" xr:uid="{00000000-0005-0000-0000-00008C480000}"/>
    <cellStyle name="Normal 41 2 3 2 4" xfId="18573" xr:uid="{00000000-0005-0000-0000-00008D480000}"/>
    <cellStyle name="Normal 41 2 3 3" xfId="18574" xr:uid="{00000000-0005-0000-0000-00008E480000}"/>
    <cellStyle name="Normal 41 2 3 3 2" xfId="18575" xr:uid="{00000000-0005-0000-0000-00008F480000}"/>
    <cellStyle name="Normal 41 2 3 4" xfId="18576" xr:uid="{00000000-0005-0000-0000-000090480000}"/>
    <cellStyle name="Normal 41 2 3 5" xfId="18577" xr:uid="{00000000-0005-0000-0000-000091480000}"/>
    <cellStyle name="Normal 41 2 4" xfId="18578" xr:uid="{00000000-0005-0000-0000-000092480000}"/>
    <cellStyle name="Normal 41 2 4 2" xfId="18579" xr:uid="{00000000-0005-0000-0000-000093480000}"/>
    <cellStyle name="Normal 41 2 4 2 2" xfId="18580" xr:uid="{00000000-0005-0000-0000-000094480000}"/>
    <cellStyle name="Normal 41 2 4 2 2 2" xfId="18581" xr:uid="{00000000-0005-0000-0000-000095480000}"/>
    <cellStyle name="Normal 41 2 4 2 3" xfId="18582" xr:uid="{00000000-0005-0000-0000-000096480000}"/>
    <cellStyle name="Normal 41 2 4 2 4" xfId="18583" xr:uid="{00000000-0005-0000-0000-000097480000}"/>
    <cellStyle name="Normal 41 2 4 3" xfId="18584" xr:uid="{00000000-0005-0000-0000-000098480000}"/>
    <cellStyle name="Normal 41 2 4 3 2" xfId="18585" xr:uid="{00000000-0005-0000-0000-000099480000}"/>
    <cellStyle name="Normal 41 2 4 4" xfId="18586" xr:uid="{00000000-0005-0000-0000-00009A480000}"/>
    <cellStyle name="Normal 41 2 4 5" xfId="18587" xr:uid="{00000000-0005-0000-0000-00009B480000}"/>
    <cellStyle name="Normal 41 2 5" xfId="18588" xr:uid="{00000000-0005-0000-0000-00009C480000}"/>
    <cellStyle name="Normal 41 2 5 2" xfId="18589" xr:uid="{00000000-0005-0000-0000-00009D480000}"/>
    <cellStyle name="Normal 41 2 5 2 2" xfId="18590" xr:uid="{00000000-0005-0000-0000-00009E480000}"/>
    <cellStyle name="Normal 41 2 5 3" xfId="18591" xr:uid="{00000000-0005-0000-0000-00009F480000}"/>
    <cellStyle name="Normal 41 2 5 4" xfId="18592" xr:uid="{00000000-0005-0000-0000-0000A0480000}"/>
    <cellStyle name="Normal 41 2 6" xfId="18593" xr:uid="{00000000-0005-0000-0000-0000A1480000}"/>
    <cellStyle name="Normal 41 2 6 2" xfId="18594" xr:uid="{00000000-0005-0000-0000-0000A2480000}"/>
    <cellStyle name="Normal 41 2 7" xfId="18595" xr:uid="{00000000-0005-0000-0000-0000A3480000}"/>
    <cellStyle name="Normal 41 2 8" xfId="18596" xr:uid="{00000000-0005-0000-0000-0000A4480000}"/>
    <cellStyle name="Normal 41 2 9" xfId="18597" xr:uid="{00000000-0005-0000-0000-0000A5480000}"/>
    <cellStyle name="Normal 41 3" xfId="18598" xr:uid="{00000000-0005-0000-0000-0000A6480000}"/>
    <cellStyle name="Normal 41_15-FINANCEIRAS" xfId="18599" xr:uid="{00000000-0005-0000-0000-0000A7480000}"/>
    <cellStyle name="Normal 42" xfId="18600" xr:uid="{00000000-0005-0000-0000-0000A8480000}"/>
    <cellStyle name="Normal 42 2" xfId="18601" xr:uid="{00000000-0005-0000-0000-0000A9480000}"/>
    <cellStyle name="Normal 42 2 2" xfId="18602" xr:uid="{00000000-0005-0000-0000-0000AA480000}"/>
    <cellStyle name="Normal 42 2 2 2" xfId="18603" xr:uid="{00000000-0005-0000-0000-0000AB480000}"/>
    <cellStyle name="Normal 42 2 2 2 2" xfId="18604" xr:uid="{00000000-0005-0000-0000-0000AC480000}"/>
    <cellStyle name="Normal 42 2 2 2 2 2" xfId="18605" xr:uid="{00000000-0005-0000-0000-0000AD480000}"/>
    <cellStyle name="Normal 42 2 2 2 3" xfId="18606" xr:uid="{00000000-0005-0000-0000-0000AE480000}"/>
    <cellStyle name="Normal 42 2 2 2 4" xfId="18607" xr:uid="{00000000-0005-0000-0000-0000AF480000}"/>
    <cellStyle name="Normal 42 2 2 3" xfId="18608" xr:uid="{00000000-0005-0000-0000-0000B0480000}"/>
    <cellStyle name="Normal 42 2 2 3 2" xfId="18609" xr:uid="{00000000-0005-0000-0000-0000B1480000}"/>
    <cellStyle name="Normal 42 2 2 3 3" xfId="18610" xr:uid="{00000000-0005-0000-0000-0000B2480000}"/>
    <cellStyle name="Normal 42 2 2 4" xfId="18611" xr:uid="{00000000-0005-0000-0000-0000B3480000}"/>
    <cellStyle name="Normal 42 2 2 5" xfId="18612" xr:uid="{00000000-0005-0000-0000-0000B4480000}"/>
    <cellStyle name="Normal 42 2 2 6" xfId="18613" xr:uid="{00000000-0005-0000-0000-0000B5480000}"/>
    <cellStyle name="Normal 42 2 3" xfId="18614" xr:uid="{00000000-0005-0000-0000-0000B6480000}"/>
    <cellStyle name="Normal 42 2 3 2" xfId="18615" xr:uid="{00000000-0005-0000-0000-0000B7480000}"/>
    <cellStyle name="Normal 42 2 3 2 2" xfId="18616" xr:uid="{00000000-0005-0000-0000-0000B8480000}"/>
    <cellStyle name="Normal 42 2 3 2 2 2" xfId="18617" xr:uid="{00000000-0005-0000-0000-0000B9480000}"/>
    <cellStyle name="Normal 42 2 3 2 3" xfId="18618" xr:uid="{00000000-0005-0000-0000-0000BA480000}"/>
    <cellStyle name="Normal 42 2 3 2 4" xfId="18619" xr:uid="{00000000-0005-0000-0000-0000BB480000}"/>
    <cellStyle name="Normal 42 2 3 3" xfId="18620" xr:uid="{00000000-0005-0000-0000-0000BC480000}"/>
    <cellStyle name="Normal 42 2 3 3 2" xfId="18621" xr:uid="{00000000-0005-0000-0000-0000BD480000}"/>
    <cellStyle name="Normal 42 2 3 4" xfId="18622" xr:uid="{00000000-0005-0000-0000-0000BE480000}"/>
    <cellStyle name="Normal 42 2 3 5" xfId="18623" xr:uid="{00000000-0005-0000-0000-0000BF480000}"/>
    <cellStyle name="Normal 42 2 4" xfId="18624" xr:uid="{00000000-0005-0000-0000-0000C0480000}"/>
    <cellStyle name="Normal 42 2 4 2" xfId="18625" xr:uid="{00000000-0005-0000-0000-0000C1480000}"/>
    <cellStyle name="Normal 42 2 4 2 2" xfId="18626" xr:uid="{00000000-0005-0000-0000-0000C2480000}"/>
    <cellStyle name="Normal 42 2 4 3" xfId="18627" xr:uid="{00000000-0005-0000-0000-0000C3480000}"/>
    <cellStyle name="Normal 42 2 4 4" xfId="18628" xr:uid="{00000000-0005-0000-0000-0000C4480000}"/>
    <cellStyle name="Normal 42 2 5" xfId="18629" xr:uid="{00000000-0005-0000-0000-0000C5480000}"/>
    <cellStyle name="Normal 42 2 5 2" xfId="18630" xr:uid="{00000000-0005-0000-0000-0000C6480000}"/>
    <cellStyle name="Normal 42 2 5 3" xfId="18631" xr:uid="{00000000-0005-0000-0000-0000C7480000}"/>
    <cellStyle name="Normal 42 2 6" xfId="18632" xr:uid="{00000000-0005-0000-0000-0000C8480000}"/>
    <cellStyle name="Normal 42 2 6 2" xfId="18633" xr:uid="{00000000-0005-0000-0000-0000C9480000}"/>
    <cellStyle name="Normal 42 2 7" xfId="18634" xr:uid="{00000000-0005-0000-0000-0000CA480000}"/>
    <cellStyle name="Normal 42 2 8" xfId="18635" xr:uid="{00000000-0005-0000-0000-0000CB480000}"/>
    <cellStyle name="Normal 42 3" xfId="18636" xr:uid="{00000000-0005-0000-0000-0000CC480000}"/>
    <cellStyle name="Normal 42 3 2" xfId="18637" xr:uid="{00000000-0005-0000-0000-0000CD480000}"/>
    <cellStyle name="Normal 42 3 2 2" xfId="18638" xr:uid="{00000000-0005-0000-0000-0000CE480000}"/>
    <cellStyle name="Normal 42 3 2 2 2" xfId="18639" xr:uid="{00000000-0005-0000-0000-0000CF480000}"/>
    <cellStyle name="Normal 42 3 2 3" xfId="18640" xr:uid="{00000000-0005-0000-0000-0000D0480000}"/>
    <cellStyle name="Normal 42 3 2 4" xfId="18641" xr:uid="{00000000-0005-0000-0000-0000D1480000}"/>
    <cellStyle name="Normal 42 3 3" xfId="18642" xr:uid="{00000000-0005-0000-0000-0000D2480000}"/>
    <cellStyle name="Normal 42 3 3 2" xfId="18643" xr:uid="{00000000-0005-0000-0000-0000D3480000}"/>
    <cellStyle name="Normal 42 3 3 3" xfId="18644" xr:uid="{00000000-0005-0000-0000-0000D4480000}"/>
    <cellStyle name="Normal 42 3 4" xfId="18645" xr:uid="{00000000-0005-0000-0000-0000D5480000}"/>
    <cellStyle name="Normal 42 3 5" xfId="18646" xr:uid="{00000000-0005-0000-0000-0000D6480000}"/>
    <cellStyle name="Normal 42 3 6" xfId="18647" xr:uid="{00000000-0005-0000-0000-0000D7480000}"/>
    <cellStyle name="Normal 42 4" xfId="18648" xr:uid="{00000000-0005-0000-0000-0000D8480000}"/>
    <cellStyle name="Normal 42 4 2" xfId="18649" xr:uid="{00000000-0005-0000-0000-0000D9480000}"/>
    <cellStyle name="Normal 42 4 2 2" xfId="18650" xr:uid="{00000000-0005-0000-0000-0000DA480000}"/>
    <cellStyle name="Normal 42 4 2 2 2" xfId="18651" xr:uid="{00000000-0005-0000-0000-0000DB480000}"/>
    <cellStyle name="Normal 42 4 2 3" xfId="18652" xr:uid="{00000000-0005-0000-0000-0000DC480000}"/>
    <cellStyle name="Normal 42 4 2 4" xfId="18653" xr:uid="{00000000-0005-0000-0000-0000DD480000}"/>
    <cellStyle name="Normal 42 4 3" xfId="18654" xr:uid="{00000000-0005-0000-0000-0000DE480000}"/>
    <cellStyle name="Normal 42 4 3 2" xfId="18655" xr:uid="{00000000-0005-0000-0000-0000DF480000}"/>
    <cellStyle name="Normal 42 4 4" xfId="18656" xr:uid="{00000000-0005-0000-0000-0000E0480000}"/>
    <cellStyle name="Normal 42 4 5" xfId="18657" xr:uid="{00000000-0005-0000-0000-0000E1480000}"/>
    <cellStyle name="Normal 42 5" xfId="18658" xr:uid="{00000000-0005-0000-0000-0000E2480000}"/>
    <cellStyle name="Normal 42 5 2" xfId="18659" xr:uid="{00000000-0005-0000-0000-0000E3480000}"/>
    <cellStyle name="Normal 42 5 2 2" xfId="18660" xr:uid="{00000000-0005-0000-0000-0000E4480000}"/>
    <cellStyle name="Normal 42 5 3" xfId="18661" xr:uid="{00000000-0005-0000-0000-0000E5480000}"/>
    <cellStyle name="Normal 42 5 4" xfId="18662" xr:uid="{00000000-0005-0000-0000-0000E6480000}"/>
    <cellStyle name="Normal 42 6" xfId="18663" xr:uid="{00000000-0005-0000-0000-0000E7480000}"/>
    <cellStyle name="Normal 42 6 2" xfId="18664" xr:uid="{00000000-0005-0000-0000-0000E8480000}"/>
    <cellStyle name="Normal 42 6 3" xfId="18665" xr:uid="{00000000-0005-0000-0000-0000E9480000}"/>
    <cellStyle name="Normal 42 7" xfId="18666" xr:uid="{00000000-0005-0000-0000-0000EA480000}"/>
    <cellStyle name="Normal 42 7 2" xfId="18667" xr:uid="{00000000-0005-0000-0000-0000EB480000}"/>
    <cellStyle name="Normal 42 8" xfId="18668" xr:uid="{00000000-0005-0000-0000-0000EC480000}"/>
    <cellStyle name="Normal 42 8 2" xfId="18669" xr:uid="{00000000-0005-0000-0000-0000ED480000}"/>
    <cellStyle name="Normal 42_15-FINANCEIRAS" xfId="18670" xr:uid="{00000000-0005-0000-0000-0000EE480000}"/>
    <cellStyle name="Normal 43" xfId="18671" xr:uid="{00000000-0005-0000-0000-0000EF480000}"/>
    <cellStyle name="Normal 43 2" xfId="18672" xr:uid="{00000000-0005-0000-0000-0000F0480000}"/>
    <cellStyle name="Normal 43 2 2" xfId="18673" xr:uid="{00000000-0005-0000-0000-0000F1480000}"/>
    <cellStyle name="Normal 43 2 2 2" xfId="18674" xr:uid="{00000000-0005-0000-0000-0000F2480000}"/>
    <cellStyle name="Normal 43 2 3" xfId="18675" xr:uid="{00000000-0005-0000-0000-0000F3480000}"/>
    <cellStyle name="Normal 43 3" xfId="18676" xr:uid="{00000000-0005-0000-0000-0000F4480000}"/>
    <cellStyle name="Normal 43 3 2" xfId="18677" xr:uid="{00000000-0005-0000-0000-0000F5480000}"/>
    <cellStyle name="Normal 43 3 2 2" xfId="18678" xr:uid="{00000000-0005-0000-0000-0000F6480000}"/>
    <cellStyle name="Normal 43 3 2 2 2" xfId="18679" xr:uid="{00000000-0005-0000-0000-0000F7480000}"/>
    <cellStyle name="Normal 43 3 2 3" xfId="18680" xr:uid="{00000000-0005-0000-0000-0000F8480000}"/>
    <cellStyle name="Normal 43 3 2 4" xfId="18681" xr:uid="{00000000-0005-0000-0000-0000F9480000}"/>
    <cellStyle name="Normal 43 3 3" xfId="18682" xr:uid="{00000000-0005-0000-0000-0000FA480000}"/>
    <cellStyle name="Normal 43 3 3 2" xfId="18683" xr:uid="{00000000-0005-0000-0000-0000FB480000}"/>
    <cellStyle name="Normal 43 3 3 3" xfId="18684" xr:uid="{00000000-0005-0000-0000-0000FC480000}"/>
    <cellStyle name="Normal 43 3 4" xfId="18685" xr:uid="{00000000-0005-0000-0000-0000FD480000}"/>
    <cellStyle name="Normal 43 3 5" xfId="18686" xr:uid="{00000000-0005-0000-0000-0000FE480000}"/>
    <cellStyle name="Normal 43 3 6" xfId="18687" xr:uid="{00000000-0005-0000-0000-0000FF480000}"/>
    <cellStyle name="Normal 43 4" xfId="18688" xr:uid="{00000000-0005-0000-0000-000000490000}"/>
    <cellStyle name="Normal 43 4 2" xfId="18689" xr:uid="{00000000-0005-0000-0000-000001490000}"/>
    <cellStyle name="Normal 43 4 2 2" xfId="18690" xr:uid="{00000000-0005-0000-0000-000002490000}"/>
    <cellStyle name="Normal 43 4 2 2 2" xfId="18691" xr:uid="{00000000-0005-0000-0000-000003490000}"/>
    <cellStyle name="Normal 43 4 2 3" xfId="18692" xr:uid="{00000000-0005-0000-0000-000004490000}"/>
    <cellStyle name="Normal 43 4 2 4" xfId="18693" xr:uid="{00000000-0005-0000-0000-000005490000}"/>
    <cellStyle name="Normal 43 4 3" xfId="18694" xr:uid="{00000000-0005-0000-0000-000006490000}"/>
    <cellStyle name="Normal 43 4 3 2" xfId="18695" xr:uid="{00000000-0005-0000-0000-000007490000}"/>
    <cellStyle name="Normal 43 4 4" xfId="18696" xr:uid="{00000000-0005-0000-0000-000008490000}"/>
    <cellStyle name="Normal 43 4 5" xfId="18697" xr:uid="{00000000-0005-0000-0000-000009490000}"/>
    <cellStyle name="Normal 43 5" xfId="18698" xr:uid="{00000000-0005-0000-0000-00000A490000}"/>
    <cellStyle name="Normal 43 5 2" xfId="18699" xr:uid="{00000000-0005-0000-0000-00000B490000}"/>
    <cellStyle name="Normal 43 5 2 2" xfId="18700" xr:uid="{00000000-0005-0000-0000-00000C490000}"/>
    <cellStyle name="Normal 43 5 3" xfId="18701" xr:uid="{00000000-0005-0000-0000-00000D490000}"/>
    <cellStyle name="Normal 43 5 4" xfId="18702" xr:uid="{00000000-0005-0000-0000-00000E490000}"/>
    <cellStyle name="Normal 43 6" xfId="18703" xr:uid="{00000000-0005-0000-0000-00000F490000}"/>
    <cellStyle name="Normal 43 6 2" xfId="18704" xr:uid="{00000000-0005-0000-0000-000010490000}"/>
    <cellStyle name="Normal 43 6 3" xfId="18705" xr:uid="{00000000-0005-0000-0000-000011490000}"/>
    <cellStyle name="Normal 43 7" xfId="18706" xr:uid="{00000000-0005-0000-0000-000012490000}"/>
    <cellStyle name="Normal 43 7 2" xfId="18707" xr:uid="{00000000-0005-0000-0000-000013490000}"/>
    <cellStyle name="Normal 43 8" xfId="18708" xr:uid="{00000000-0005-0000-0000-000014490000}"/>
    <cellStyle name="Normal 43_15-FINANCEIRAS" xfId="18709" xr:uid="{00000000-0005-0000-0000-000015490000}"/>
    <cellStyle name="Normal 44" xfId="18710" xr:uid="{00000000-0005-0000-0000-000016490000}"/>
    <cellStyle name="Normal 44 2" xfId="18711" xr:uid="{00000000-0005-0000-0000-000017490000}"/>
    <cellStyle name="Normal 44 2 2" xfId="18712" xr:uid="{00000000-0005-0000-0000-000018490000}"/>
    <cellStyle name="Normal 44 2 2 2" xfId="18713" xr:uid="{00000000-0005-0000-0000-000019490000}"/>
    <cellStyle name="Normal 44 2 3" xfId="18714" xr:uid="{00000000-0005-0000-0000-00001A490000}"/>
    <cellStyle name="Normal 44 3" xfId="18715" xr:uid="{00000000-0005-0000-0000-00001B490000}"/>
    <cellStyle name="Normal 44 3 2" xfId="18716" xr:uid="{00000000-0005-0000-0000-00001C490000}"/>
    <cellStyle name="Normal 44 3 2 2" xfId="18717" xr:uid="{00000000-0005-0000-0000-00001D490000}"/>
    <cellStyle name="Normal 44 3 2 2 2" xfId="18718" xr:uid="{00000000-0005-0000-0000-00001E490000}"/>
    <cellStyle name="Normal 44 3 2 3" xfId="18719" xr:uid="{00000000-0005-0000-0000-00001F490000}"/>
    <cellStyle name="Normal 44 3 2 4" xfId="18720" xr:uid="{00000000-0005-0000-0000-000020490000}"/>
    <cellStyle name="Normal 44 3 3" xfId="18721" xr:uid="{00000000-0005-0000-0000-000021490000}"/>
    <cellStyle name="Normal 44 3 3 2" xfId="18722" xr:uid="{00000000-0005-0000-0000-000022490000}"/>
    <cellStyle name="Normal 44 3 3 3" xfId="18723" xr:uid="{00000000-0005-0000-0000-000023490000}"/>
    <cellStyle name="Normal 44 3 4" xfId="18724" xr:uid="{00000000-0005-0000-0000-000024490000}"/>
    <cellStyle name="Normal 44 3 5" xfId="18725" xr:uid="{00000000-0005-0000-0000-000025490000}"/>
    <cellStyle name="Normal 44 3 6" xfId="18726" xr:uid="{00000000-0005-0000-0000-000026490000}"/>
    <cellStyle name="Normal 44 4" xfId="18727" xr:uid="{00000000-0005-0000-0000-000027490000}"/>
    <cellStyle name="Normal 44 4 2" xfId="18728" xr:uid="{00000000-0005-0000-0000-000028490000}"/>
    <cellStyle name="Normal 44 4 2 2" xfId="18729" xr:uid="{00000000-0005-0000-0000-000029490000}"/>
    <cellStyle name="Normal 44 4 2 2 2" xfId="18730" xr:uid="{00000000-0005-0000-0000-00002A490000}"/>
    <cellStyle name="Normal 44 4 2 3" xfId="18731" xr:uid="{00000000-0005-0000-0000-00002B490000}"/>
    <cellStyle name="Normal 44 4 2 4" xfId="18732" xr:uid="{00000000-0005-0000-0000-00002C490000}"/>
    <cellStyle name="Normal 44 4 3" xfId="18733" xr:uid="{00000000-0005-0000-0000-00002D490000}"/>
    <cellStyle name="Normal 44 4 3 2" xfId="18734" xr:uid="{00000000-0005-0000-0000-00002E490000}"/>
    <cellStyle name="Normal 44 4 4" xfId="18735" xr:uid="{00000000-0005-0000-0000-00002F490000}"/>
    <cellStyle name="Normal 44 4 5" xfId="18736" xr:uid="{00000000-0005-0000-0000-000030490000}"/>
    <cellStyle name="Normal 44 5" xfId="18737" xr:uid="{00000000-0005-0000-0000-000031490000}"/>
    <cellStyle name="Normal 44 5 2" xfId="18738" xr:uid="{00000000-0005-0000-0000-000032490000}"/>
    <cellStyle name="Normal 44 5 2 2" xfId="18739" xr:uid="{00000000-0005-0000-0000-000033490000}"/>
    <cellStyle name="Normal 44 5 3" xfId="18740" xr:uid="{00000000-0005-0000-0000-000034490000}"/>
    <cellStyle name="Normal 44 5 4" xfId="18741" xr:uid="{00000000-0005-0000-0000-000035490000}"/>
    <cellStyle name="Normal 44 6" xfId="18742" xr:uid="{00000000-0005-0000-0000-000036490000}"/>
    <cellStyle name="Normal 44 6 2" xfId="18743" xr:uid="{00000000-0005-0000-0000-000037490000}"/>
    <cellStyle name="Normal 44 6 3" xfId="18744" xr:uid="{00000000-0005-0000-0000-000038490000}"/>
    <cellStyle name="Normal 44 7" xfId="18745" xr:uid="{00000000-0005-0000-0000-000039490000}"/>
    <cellStyle name="Normal 44 7 2" xfId="18746" xr:uid="{00000000-0005-0000-0000-00003A490000}"/>
    <cellStyle name="Normal 44_15-FINANCEIRAS" xfId="18747" xr:uid="{00000000-0005-0000-0000-00003B490000}"/>
    <cellStyle name="Normal 45" xfId="18748" xr:uid="{00000000-0005-0000-0000-00003C490000}"/>
    <cellStyle name="Normal 45 2" xfId="18749" xr:uid="{00000000-0005-0000-0000-00003D490000}"/>
    <cellStyle name="Normal 45 2 2" xfId="18750" xr:uid="{00000000-0005-0000-0000-00003E490000}"/>
    <cellStyle name="Normal 45 2 2 2" xfId="18751" xr:uid="{00000000-0005-0000-0000-00003F490000}"/>
    <cellStyle name="Normal 45 2 2 2 2" xfId="18752" xr:uid="{00000000-0005-0000-0000-000040490000}"/>
    <cellStyle name="Normal 45 2 2 2 2 2" xfId="18753" xr:uid="{00000000-0005-0000-0000-000041490000}"/>
    <cellStyle name="Normal 45 2 2 2 3" xfId="18754" xr:uid="{00000000-0005-0000-0000-000042490000}"/>
    <cellStyle name="Normal 45 2 2 2 4" xfId="18755" xr:uid="{00000000-0005-0000-0000-000043490000}"/>
    <cellStyle name="Normal 45 2 2 3" xfId="18756" xr:uid="{00000000-0005-0000-0000-000044490000}"/>
    <cellStyle name="Normal 45 2 2 3 2" xfId="18757" xr:uid="{00000000-0005-0000-0000-000045490000}"/>
    <cellStyle name="Normal 45 2 2 3 3" xfId="18758" xr:uid="{00000000-0005-0000-0000-000046490000}"/>
    <cellStyle name="Normal 45 2 2 4" xfId="18759" xr:uid="{00000000-0005-0000-0000-000047490000}"/>
    <cellStyle name="Normal 45 2 2 5" xfId="18760" xr:uid="{00000000-0005-0000-0000-000048490000}"/>
    <cellStyle name="Normal 45 2 2 6" xfId="18761" xr:uid="{00000000-0005-0000-0000-000049490000}"/>
    <cellStyle name="Normal 45 2 3" xfId="18762" xr:uid="{00000000-0005-0000-0000-00004A490000}"/>
    <cellStyle name="Normal 45 2 3 2" xfId="18763" xr:uid="{00000000-0005-0000-0000-00004B490000}"/>
    <cellStyle name="Normal 45 2 3 2 2" xfId="18764" xr:uid="{00000000-0005-0000-0000-00004C490000}"/>
    <cellStyle name="Normal 45 2 3 2 2 2" xfId="18765" xr:uid="{00000000-0005-0000-0000-00004D490000}"/>
    <cellStyle name="Normal 45 2 3 2 3" xfId="18766" xr:uid="{00000000-0005-0000-0000-00004E490000}"/>
    <cellStyle name="Normal 45 2 3 2 4" xfId="18767" xr:uid="{00000000-0005-0000-0000-00004F490000}"/>
    <cellStyle name="Normal 45 2 3 3" xfId="18768" xr:uid="{00000000-0005-0000-0000-000050490000}"/>
    <cellStyle name="Normal 45 2 3 3 2" xfId="18769" xr:uid="{00000000-0005-0000-0000-000051490000}"/>
    <cellStyle name="Normal 45 2 3 4" xfId="18770" xr:uid="{00000000-0005-0000-0000-000052490000}"/>
    <cellStyle name="Normal 45 2 3 5" xfId="18771" xr:uid="{00000000-0005-0000-0000-000053490000}"/>
    <cellStyle name="Normal 45 2 4" xfId="18772" xr:uid="{00000000-0005-0000-0000-000054490000}"/>
    <cellStyle name="Normal 45 2 4 2" xfId="18773" xr:uid="{00000000-0005-0000-0000-000055490000}"/>
    <cellStyle name="Normal 45 2 4 2 2" xfId="18774" xr:uid="{00000000-0005-0000-0000-000056490000}"/>
    <cellStyle name="Normal 45 2 4 3" xfId="18775" xr:uid="{00000000-0005-0000-0000-000057490000}"/>
    <cellStyle name="Normal 45 2 4 4" xfId="18776" xr:uid="{00000000-0005-0000-0000-000058490000}"/>
    <cellStyle name="Normal 45 2 5" xfId="18777" xr:uid="{00000000-0005-0000-0000-000059490000}"/>
    <cellStyle name="Normal 45 2 5 2" xfId="18778" xr:uid="{00000000-0005-0000-0000-00005A490000}"/>
    <cellStyle name="Normal 45 2 5 3" xfId="18779" xr:uid="{00000000-0005-0000-0000-00005B490000}"/>
    <cellStyle name="Normal 45 2 6" xfId="18780" xr:uid="{00000000-0005-0000-0000-00005C490000}"/>
    <cellStyle name="Normal 45 2 6 2" xfId="18781" xr:uid="{00000000-0005-0000-0000-00005D490000}"/>
    <cellStyle name="Normal 45 2 7" xfId="18782" xr:uid="{00000000-0005-0000-0000-00005E490000}"/>
    <cellStyle name="Normal 45 2 8" xfId="18783" xr:uid="{00000000-0005-0000-0000-00005F490000}"/>
    <cellStyle name="Normal 45 3" xfId="18784" xr:uid="{00000000-0005-0000-0000-000060490000}"/>
    <cellStyle name="Normal 45 3 2" xfId="18785" xr:uid="{00000000-0005-0000-0000-000061490000}"/>
    <cellStyle name="Normal 45 3 2 2" xfId="18786" xr:uid="{00000000-0005-0000-0000-000062490000}"/>
    <cellStyle name="Normal 45 3 2 2 2" xfId="18787" xr:uid="{00000000-0005-0000-0000-000063490000}"/>
    <cellStyle name="Normal 45 3 2 3" xfId="18788" xr:uid="{00000000-0005-0000-0000-000064490000}"/>
    <cellStyle name="Normal 45 3 2 4" xfId="18789" xr:uid="{00000000-0005-0000-0000-000065490000}"/>
    <cellStyle name="Normal 45 3 3" xfId="18790" xr:uid="{00000000-0005-0000-0000-000066490000}"/>
    <cellStyle name="Normal 45 3 3 2" xfId="18791" xr:uid="{00000000-0005-0000-0000-000067490000}"/>
    <cellStyle name="Normal 45 3 3 3" xfId="18792" xr:uid="{00000000-0005-0000-0000-000068490000}"/>
    <cellStyle name="Normal 45 3 4" xfId="18793" xr:uid="{00000000-0005-0000-0000-000069490000}"/>
    <cellStyle name="Normal 45 3 5" xfId="18794" xr:uid="{00000000-0005-0000-0000-00006A490000}"/>
    <cellStyle name="Normal 45 3 6" xfId="18795" xr:uid="{00000000-0005-0000-0000-00006B490000}"/>
    <cellStyle name="Normal 45 4" xfId="18796" xr:uid="{00000000-0005-0000-0000-00006C490000}"/>
    <cellStyle name="Normal 45 4 2" xfId="18797" xr:uid="{00000000-0005-0000-0000-00006D490000}"/>
    <cellStyle name="Normal 45 4 2 2" xfId="18798" xr:uid="{00000000-0005-0000-0000-00006E490000}"/>
    <cellStyle name="Normal 45 4 2 2 2" xfId="18799" xr:uid="{00000000-0005-0000-0000-00006F490000}"/>
    <cellStyle name="Normal 45 4 2 3" xfId="18800" xr:uid="{00000000-0005-0000-0000-000070490000}"/>
    <cellStyle name="Normal 45 4 2 4" xfId="18801" xr:uid="{00000000-0005-0000-0000-000071490000}"/>
    <cellStyle name="Normal 45 4 3" xfId="18802" xr:uid="{00000000-0005-0000-0000-000072490000}"/>
    <cellStyle name="Normal 45 4 3 2" xfId="18803" xr:uid="{00000000-0005-0000-0000-000073490000}"/>
    <cellStyle name="Normal 45 4 4" xfId="18804" xr:uid="{00000000-0005-0000-0000-000074490000}"/>
    <cellStyle name="Normal 45 4 5" xfId="18805" xr:uid="{00000000-0005-0000-0000-000075490000}"/>
    <cellStyle name="Normal 45 5" xfId="18806" xr:uid="{00000000-0005-0000-0000-000076490000}"/>
    <cellStyle name="Normal 45 5 2" xfId="18807" xr:uid="{00000000-0005-0000-0000-000077490000}"/>
    <cellStyle name="Normal 45 5 2 2" xfId="18808" xr:uid="{00000000-0005-0000-0000-000078490000}"/>
    <cellStyle name="Normal 45 5 3" xfId="18809" xr:uid="{00000000-0005-0000-0000-000079490000}"/>
    <cellStyle name="Normal 45 5 4" xfId="18810" xr:uid="{00000000-0005-0000-0000-00007A490000}"/>
    <cellStyle name="Normal 45 6" xfId="18811" xr:uid="{00000000-0005-0000-0000-00007B490000}"/>
    <cellStyle name="Normal 45 6 2" xfId="18812" xr:uid="{00000000-0005-0000-0000-00007C490000}"/>
    <cellStyle name="Normal 45 6 3" xfId="18813" xr:uid="{00000000-0005-0000-0000-00007D490000}"/>
    <cellStyle name="Normal 45 7" xfId="18814" xr:uid="{00000000-0005-0000-0000-00007E490000}"/>
    <cellStyle name="Normal 45 7 2" xfId="18815" xr:uid="{00000000-0005-0000-0000-00007F490000}"/>
    <cellStyle name="Normal 45 8" xfId="18816" xr:uid="{00000000-0005-0000-0000-000080490000}"/>
    <cellStyle name="Normal 45 9" xfId="18817" xr:uid="{00000000-0005-0000-0000-000081490000}"/>
    <cellStyle name="Normal 45_15-FINANCEIRAS" xfId="18818" xr:uid="{00000000-0005-0000-0000-000082490000}"/>
    <cellStyle name="Normal 46" xfId="18819" xr:uid="{00000000-0005-0000-0000-000083490000}"/>
    <cellStyle name="Normal 46 2" xfId="18820" xr:uid="{00000000-0005-0000-0000-000084490000}"/>
    <cellStyle name="Normal 46 2 2" xfId="18821" xr:uid="{00000000-0005-0000-0000-000085490000}"/>
    <cellStyle name="Normal 46 3" xfId="18822" xr:uid="{00000000-0005-0000-0000-000086490000}"/>
    <cellStyle name="Normal 46 3 2" xfId="18823" xr:uid="{00000000-0005-0000-0000-000087490000}"/>
    <cellStyle name="Normal 46 3 2 2" xfId="18824" xr:uid="{00000000-0005-0000-0000-000088490000}"/>
    <cellStyle name="Normal 46 3 2 2 2" xfId="18825" xr:uid="{00000000-0005-0000-0000-000089490000}"/>
    <cellStyle name="Normal 46 3 2 3" xfId="18826" xr:uid="{00000000-0005-0000-0000-00008A490000}"/>
    <cellStyle name="Normal 46 3 2 4" xfId="18827" xr:uid="{00000000-0005-0000-0000-00008B490000}"/>
    <cellStyle name="Normal 46 3 3" xfId="18828" xr:uid="{00000000-0005-0000-0000-00008C490000}"/>
    <cellStyle name="Normal 46 3 3 2" xfId="18829" xr:uid="{00000000-0005-0000-0000-00008D490000}"/>
    <cellStyle name="Normal 46 3 3 3" xfId="18830" xr:uid="{00000000-0005-0000-0000-00008E490000}"/>
    <cellStyle name="Normal 46 3 4" xfId="18831" xr:uid="{00000000-0005-0000-0000-00008F490000}"/>
    <cellStyle name="Normal 46 3 5" xfId="18832" xr:uid="{00000000-0005-0000-0000-000090490000}"/>
    <cellStyle name="Normal 46 3 6" xfId="18833" xr:uid="{00000000-0005-0000-0000-000091490000}"/>
    <cellStyle name="Normal 46 4" xfId="18834" xr:uid="{00000000-0005-0000-0000-000092490000}"/>
    <cellStyle name="Normal 46 4 2" xfId="18835" xr:uid="{00000000-0005-0000-0000-000093490000}"/>
    <cellStyle name="Normal 46 4 2 2" xfId="18836" xr:uid="{00000000-0005-0000-0000-000094490000}"/>
    <cellStyle name="Normal 46 4 2 2 2" xfId="18837" xr:uid="{00000000-0005-0000-0000-000095490000}"/>
    <cellStyle name="Normal 46 4 2 3" xfId="18838" xr:uid="{00000000-0005-0000-0000-000096490000}"/>
    <cellStyle name="Normal 46 4 2 4" xfId="18839" xr:uid="{00000000-0005-0000-0000-000097490000}"/>
    <cellStyle name="Normal 46 4 3" xfId="18840" xr:uid="{00000000-0005-0000-0000-000098490000}"/>
    <cellStyle name="Normal 46 4 3 2" xfId="18841" xr:uid="{00000000-0005-0000-0000-000099490000}"/>
    <cellStyle name="Normal 46 4 4" xfId="18842" xr:uid="{00000000-0005-0000-0000-00009A490000}"/>
    <cellStyle name="Normal 46 4 5" xfId="18843" xr:uid="{00000000-0005-0000-0000-00009B490000}"/>
    <cellStyle name="Normal 46 5" xfId="18844" xr:uid="{00000000-0005-0000-0000-00009C490000}"/>
    <cellStyle name="Normal 46 5 2" xfId="18845" xr:uid="{00000000-0005-0000-0000-00009D490000}"/>
    <cellStyle name="Normal 46 5 2 2" xfId="18846" xr:uid="{00000000-0005-0000-0000-00009E490000}"/>
    <cellStyle name="Normal 46 5 3" xfId="18847" xr:uid="{00000000-0005-0000-0000-00009F490000}"/>
    <cellStyle name="Normal 46 5 4" xfId="18848" xr:uid="{00000000-0005-0000-0000-0000A0490000}"/>
    <cellStyle name="Normal 46 6" xfId="18849" xr:uid="{00000000-0005-0000-0000-0000A1490000}"/>
    <cellStyle name="Normal 46 6 2" xfId="18850" xr:uid="{00000000-0005-0000-0000-0000A2490000}"/>
    <cellStyle name="Normal 46 6 3" xfId="18851" xr:uid="{00000000-0005-0000-0000-0000A3490000}"/>
    <cellStyle name="Normal 46 7" xfId="18852" xr:uid="{00000000-0005-0000-0000-0000A4490000}"/>
    <cellStyle name="Normal 46 7 2" xfId="18853" xr:uid="{00000000-0005-0000-0000-0000A5490000}"/>
    <cellStyle name="Normal 46 8" xfId="18854" xr:uid="{00000000-0005-0000-0000-0000A6490000}"/>
    <cellStyle name="Normal 46 9" xfId="18855" xr:uid="{00000000-0005-0000-0000-0000A7490000}"/>
    <cellStyle name="Normal 46_15-FINANCEIRAS" xfId="18856" xr:uid="{00000000-0005-0000-0000-0000A8490000}"/>
    <cellStyle name="Normal 47" xfId="18857" xr:uid="{00000000-0005-0000-0000-0000A9490000}"/>
    <cellStyle name="Normal 47 2" xfId="18858" xr:uid="{00000000-0005-0000-0000-0000AA490000}"/>
    <cellStyle name="Normal 47 2 2" xfId="18859" xr:uid="{00000000-0005-0000-0000-0000AB490000}"/>
    <cellStyle name="Normal 47 2 2 2" xfId="18860" xr:uid="{00000000-0005-0000-0000-0000AC490000}"/>
    <cellStyle name="Normal 47 2 2 2 2" xfId="18861" xr:uid="{00000000-0005-0000-0000-0000AD490000}"/>
    <cellStyle name="Normal 47 2 2 2 2 2" xfId="18862" xr:uid="{00000000-0005-0000-0000-0000AE490000}"/>
    <cellStyle name="Normal 47 2 2 2 3" xfId="18863" xr:uid="{00000000-0005-0000-0000-0000AF490000}"/>
    <cellStyle name="Normal 47 2 2 2 4" xfId="18864" xr:uid="{00000000-0005-0000-0000-0000B0490000}"/>
    <cellStyle name="Normal 47 2 2 3" xfId="18865" xr:uid="{00000000-0005-0000-0000-0000B1490000}"/>
    <cellStyle name="Normal 47 2 2 3 2" xfId="18866" xr:uid="{00000000-0005-0000-0000-0000B2490000}"/>
    <cellStyle name="Normal 47 2 2 3 3" xfId="18867" xr:uid="{00000000-0005-0000-0000-0000B3490000}"/>
    <cellStyle name="Normal 47 2 2 4" xfId="18868" xr:uid="{00000000-0005-0000-0000-0000B4490000}"/>
    <cellStyle name="Normal 47 2 2 5" xfId="18869" xr:uid="{00000000-0005-0000-0000-0000B5490000}"/>
    <cellStyle name="Normal 47 2 2 6" xfId="18870" xr:uid="{00000000-0005-0000-0000-0000B6490000}"/>
    <cellStyle name="Normal 47 2 3" xfId="18871" xr:uid="{00000000-0005-0000-0000-0000B7490000}"/>
    <cellStyle name="Normal 47 2 3 2" xfId="18872" xr:uid="{00000000-0005-0000-0000-0000B8490000}"/>
    <cellStyle name="Normal 47 2 3 2 2" xfId="18873" xr:uid="{00000000-0005-0000-0000-0000B9490000}"/>
    <cellStyle name="Normal 47 2 3 2 2 2" xfId="18874" xr:uid="{00000000-0005-0000-0000-0000BA490000}"/>
    <cellStyle name="Normal 47 2 3 2 3" xfId="18875" xr:uid="{00000000-0005-0000-0000-0000BB490000}"/>
    <cellStyle name="Normal 47 2 3 2 4" xfId="18876" xr:uid="{00000000-0005-0000-0000-0000BC490000}"/>
    <cellStyle name="Normal 47 2 3 3" xfId="18877" xr:uid="{00000000-0005-0000-0000-0000BD490000}"/>
    <cellStyle name="Normal 47 2 3 3 2" xfId="18878" xr:uid="{00000000-0005-0000-0000-0000BE490000}"/>
    <cellStyle name="Normal 47 2 3 4" xfId="18879" xr:uid="{00000000-0005-0000-0000-0000BF490000}"/>
    <cellStyle name="Normal 47 2 3 5" xfId="18880" xr:uid="{00000000-0005-0000-0000-0000C0490000}"/>
    <cellStyle name="Normal 47 2 4" xfId="18881" xr:uid="{00000000-0005-0000-0000-0000C1490000}"/>
    <cellStyle name="Normal 47 2 4 2" xfId="18882" xr:uid="{00000000-0005-0000-0000-0000C2490000}"/>
    <cellStyle name="Normal 47 2 4 2 2" xfId="18883" xr:uid="{00000000-0005-0000-0000-0000C3490000}"/>
    <cellStyle name="Normal 47 2 4 3" xfId="18884" xr:uid="{00000000-0005-0000-0000-0000C4490000}"/>
    <cellStyle name="Normal 47 2 4 4" xfId="18885" xr:uid="{00000000-0005-0000-0000-0000C5490000}"/>
    <cellStyle name="Normal 47 2 5" xfId="18886" xr:uid="{00000000-0005-0000-0000-0000C6490000}"/>
    <cellStyle name="Normal 47 2 5 2" xfId="18887" xr:uid="{00000000-0005-0000-0000-0000C7490000}"/>
    <cellStyle name="Normal 47 2 5 3" xfId="18888" xr:uid="{00000000-0005-0000-0000-0000C8490000}"/>
    <cellStyle name="Normal 47 2 6" xfId="18889" xr:uid="{00000000-0005-0000-0000-0000C9490000}"/>
    <cellStyle name="Normal 47 2 6 2" xfId="18890" xr:uid="{00000000-0005-0000-0000-0000CA490000}"/>
    <cellStyle name="Normal 47 2 7" xfId="18891" xr:uid="{00000000-0005-0000-0000-0000CB490000}"/>
    <cellStyle name="Normal 47 2 8" xfId="18892" xr:uid="{00000000-0005-0000-0000-0000CC490000}"/>
    <cellStyle name="Normal 47 3" xfId="18893" xr:uid="{00000000-0005-0000-0000-0000CD490000}"/>
    <cellStyle name="Normal 47 3 2" xfId="18894" xr:uid="{00000000-0005-0000-0000-0000CE490000}"/>
    <cellStyle name="Normal 47 3 2 2" xfId="18895" xr:uid="{00000000-0005-0000-0000-0000CF490000}"/>
    <cellStyle name="Normal 47 3 2 2 2" xfId="18896" xr:uid="{00000000-0005-0000-0000-0000D0490000}"/>
    <cellStyle name="Normal 47 3 2 3" xfId="18897" xr:uid="{00000000-0005-0000-0000-0000D1490000}"/>
    <cellStyle name="Normal 47 3 2 4" xfId="18898" xr:uid="{00000000-0005-0000-0000-0000D2490000}"/>
    <cellStyle name="Normal 47 3 3" xfId="18899" xr:uid="{00000000-0005-0000-0000-0000D3490000}"/>
    <cellStyle name="Normal 47 3 3 2" xfId="18900" xr:uid="{00000000-0005-0000-0000-0000D4490000}"/>
    <cellStyle name="Normal 47 3 3 3" xfId="18901" xr:uid="{00000000-0005-0000-0000-0000D5490000}"/>
    <cellStyle name="Normal 47 3 4" xfId="18902" xr:uid="{00000000-0005-0000-0000-0000D6490000}"/>
    <cellStyle name="Normal 47 3 5" xfId="18903" xr:uid="{00000000-0005-0000-0000-0000D7490000}"/>
    <cellStyle name="Normal 47 3 6" xfId="18904" xr:uid="{00000000-0005-0000-0000-0000D8490000}"/>
    <cellStyle name="Normal 47 4" xfId="18905" xr:uid="{00000000-0005-0000-0000-0000D9490000}"/>
    <cellStyle name="Normal 47 4 2" xfId="18906" xr:uid="{00000000-0005-0000-0000-0000DA490000}"/>
    <cellStyle name="Normal 47 4 2 2" xfId="18907" xr:uid="{00000000-0005-0000-0000-0000DB490000}"/>
    <cellStyle name="Normal 47 4 2 2 2" xfId="18908" xr:uid="{00000000-0005-0000-0000-0000DC490000}"/>
    <cellStyle name="Normal 47 4 2 3" xfId="18909" xr:uid="{00000000-0005-0000-0000-0000DD490000}"/>
    <cellStyle name="Normal 47 4 2 4" xfId="18910" xr:uid="{00000000-0005-0000-0000-0000DE490000}"/>
    <cellStyle name="Normal 47 4 3" xfId="18911" xr:uid="{00000000-0005-0000-0000-0000DF490000}"/>
    <cellStyle name="Normal 47 4 3 2" xfId="18912" xr:uid="{00000000-0005-0000-0000-0000E0490000}"/>
    <cellStyle name="Normal 47 4 4" xfId="18913" xr:uid="{00000000-0005-0000-0000-0000E1490000}"/>
    <cellStyle name="Normal 47 4 5" xfId="18914" xr:uid="{00000000-0005-0000-0000-0000E2490000}"/>
    <cellStyle name="Normal 47 5" xfId="18915" xr:uid="{00000000-0005-0000-0000-0000E3490000}"/>
    <cellStyle name="Normal 47 5 2" xfId="18916" xr:uid="{00000000-0005-0000-0000-0000E4490000}"/>
    <cellStyle name="Normal 47 5 2 2" xfId="18917" xr:uid="{00000000-0005-0000-0000-0000E5490000}"/>
    <cellStyle name="Normal 47 5 3" xfId="18918" xr:uid="{00000000-0005-0000-0000-0000E6490000}"/>
    <cellStyle name="Normal 47 5 4" xfId="18919" xr:uid="{00000000-0005-0000-0000-0000E7490000}"/>
    <cellStyle name="Normal 47 6" xfId="18920" xr:uid="{00000000-0005-0000-0000-0000E8490000}"/>
    <cellStyle name="Normal 47 6 2" xfId="18921" xr:uid="{00000000-0005-0000-0000-0000E9490000}"/>
    <cellStyle name="Normal 47 6 3" xfId="18922" xr:uid="{00000000-0005-0000-0000-0000EA490000}"/>
    <cellStyle name="Normal 47 7" xfId="18923" xr:uid="{00000000-0005-0000-0000-0000EB490000}"/>
    <cellStyle name="Normal 47 7 2" xfId="18924" xr:uid="{00000000-0005-0000-0000-0000EC490000}"/>
    <cellStyle name="Normal 47 8" xfId="18925" xr:uid="{00000000-0005-0000-0000-0000ED490000}"/>
    <cellStyle name="Normal 47 9" xfId="18926" xr:uid="{00000000-0005-0000-0000-0000EE490000}"/>
    <cellStyle name="Normal 47_15-FINANCEIRAS" xfId="18927" xr:uid="{00000000-0005-0000-0000-0000EF490000}"/>
    <cellStyle name="Normal 48" xfId="18928" xr:uid="{00000000-0005-0000-0000-0000F0490000}"/>
    <cellStyle name="Normal 48 2" xfId="18929" xr:uid="{00000000-0005-0000-0000-0000F1490000}"/>
    <cellStyle name="Normal 48 2 2" xfId="18930" xr:uid="{00000000-0005-0000-0000-0000F2490000}"/>
    <cellStyle name="Normal 48 2 2 2" xfId="18931" xr:uid="{00000000-0005-0000-0000-0000F3490000}"/>
    <cellStyle name="Normal 48 2 2 2 2" xfId="18932" xr:uid="{00000000-0005-0000-0000-0000F4490000}"/>
    <cellStyle name="Normal 48 2 2 2 2 2" xfId="18933" xr:uid="{00000000-0005-0000-0000-0000F5490000}"/>
    <cellStyle name="Normal 48 2 2 2 3" xfId="18934" xr:uid="{00000000-0005-0000-0000-0000F6490000}"/>
    <cellStyle name="Normal 48 2 2 2 4" xfId="18935" xr:uid="{00000000-0005-0000-0000-0000F7490000}"/>
    <cellStyle name="Normal 48 2 2 3" xfId="18936" xr:uid="{00000000-0005-0000-0000-0000F8490000}"/>
    <cellStyle name="Normal 48 2 2 3 2" xfId="18937" xr:uid="{00000000-0005-0000-0000-0000F9490000}"/>
    <cellStyle name="Normal 48 2 2 3 3" xfId="18938" xr:uid="{00000000-0005-0000-0000-0000FA490000}"/>
    <cellStyle name="Normal 48 2 2 4" xfId="18939" xr:uid="{00000000-0005-0000-0000-0000FB490000}"/>
    <cellStyle name="Normal 48 2 2 5" xfId="18940" xr:uid="{00000000-0005-0000-0000-0000FC490000}"/>
    <cellStyle name="Normal 48 2 2 6" xfId="18941" xr:uid="{00000000-0005-0000-0000-0000FD490000}"/>
    <cellStyle name="Normal 48 2 3" xfId="18942" xr:uid="{00000000-0005-0000-0000-0000FE490000}"/>
    <cellStyle name="Normal 48 2 3 2" xfId="18943" xr:uid="{00000000-0005-0000-0000-0000FF490000}"/>
    <cellStyle name="Normal 48 2 3 2 2" xfId="18944" xr:uid="{00000000-0005-0000-0000-0000004A0000}"/>
    <cellStyle name="Normal 48 2 3 2 2 2" xfId="18945" xr:uid="{00000000-0005-0000-0000-0000014A0000}"/>
    <cellStyle name="Normal 48 2 3 2 3" xfId="18946" xr:uid="{00000000-0005-0000-0000-0000024A0000}"/>
    <cellStyle name="Normal 48 2 3 2 4" xfId="18947" xr:uid="{00000000-0005-0000-0000-0000034A0000}"/>
    <cellStyle name="Normal 48 2 3 3" xfId="18948" xr:uid="{00000000-0005-0000-0000-0000044A0000}"/>
    <cellStyle name="Normal 48 2 3 3 2" xfId="18949" xr:uid="{00000000-0005-0000-0000-0000054A0000}"/>
    <cellStyle name="Normal 48 2 3 4" xfId="18950" xr:uid="{00000000-0005-0000-0000-0000064A0000}"/>
    <cellStyle name="Normal 48 2 3 5" xfId="18951" xr:uid="{00000000-0005-0000-0000-0000074A0000}"/>
    <cellStyle name="Normal 48 2 4" xfId="18952" xr:uid="{00000000-0005-0000-0000-0000084A0000}"/>
    <cellStyle name="Normal 48 2 4 2" xfId="18953" xr:uid="{00000000-0005-0000-0000-0000094A0000}"/>
    <cellStyle name="Normal 48 2 4 2 2" xfId="18954" xr:uid="{00000000-0005-0000-0000-00000A4A0000}"/>
    <cellStyle name="Normal 48 2 4 3" xfId="18955" xr:uid="{00000000-0005-0000-0000-00000B4A0000}"/>
    <cellStyle name="Normal 48 2 4 4" xfId="18956" xr:uid="{00000000-0005-0000-0000-00000C4A0000}"/>
    <cellStyle name="Normal 48 2 5" xfId="18957" xr:uid="{00000000-0005-0000-0000-00000D4A0000}"/>
    <cellStyle name="Normal 48 2 5 2" xfId="18958" xr:uid="{00000000-0005-0000-0000-00000E4A0000}"/>
    <cellStyle name="Normal 48 2 5 3" xfId="18959" xr:uid="{00000000-0005-0000-0000-00000F4A0000}"/>
    <cellStyle name="Normal 48 2 6" xfId="18960" xr:uid="{00000000-0005-0000-0000-0000104A0000}"/>
    <cellStyle name="Normal 48 2 6 2" xfId="18961" xr:uid="{00000000-0005-0000-0000-0000114A0000}"/>
    <cellStyle name="Normal 48 2 7" xfId="18962" xr:uid="{00000000-0005-0000-0000-0000124A0000}"/>
    <cellStyle name="Normal 48 2 8" xfId="18963" xr:uid="{00000000-0005-0000-0000-0000134A0000}"/>
    <cellStyle name="Normal 48 3" xfId="18964" xr:uid="{00000000-0005-0000-0000-0000144A0000}"/>
    <cellStyle name="Normal 48 3 2" xfId="18965" xr:uid="{00000000-0005-0000-0000-0000154A0000}"/>
    <cellStyle name="Normal 48 3 2 2" xfId="18966" xr:uid="{00000000-0005-0000-0000-0000164A0000}"/>
    <cellStyle name="Normal 48 3 2 2 2" xfId="18967" xr:uid="{00000000-0005-0000-0000-0000174A0000}"/>
    <cellStyle name="Normal 48 3 2 3" xfId="18968" xr:uid="{00000000-0005-0000-0000-0000184A0000}"/>
    <cellStyle name="Normal 48 3 2 4" xfId="18969" xr:uid="{00000000-0005-0000-0000-0000194A0000}"/>
    <cellStyle name="Normal 48 3 3" xfId="18970" xr:uid="{00000000-0005-0000-0000-00001A4A0000}"/>
    <cellStyle name="Normal 48 3 3 2" xfId="18971" xr:uid="{00000000-0005-0000-0000-00001B4A0000}"/>
    <cellStyle name="Normal 48 3 3 3" xfId="18972" xr:uid="{00000000-0005-0000-0000-00001C4A0000}"/>
    <cellStyle name="Normal 48 3 4" xfId="18973" xr:uid="{00000000-0005-0000-0000-00001D4A0000}"/>
    <cellStyle name="Normal 48 3 5" xfId="18974" xr:uid="{00000000-0005-0000-0000-00001E4A0000}"/>
    <cellStyle name="Normal 48 3 6" xfId="18975" xr:uid="{00000000-0005-0000-0000-00001F4A0000}"/>
    <cellStyle name="Normal 48 4" xfId="18976" xr:uid="{00000000-0005-0000-0000-0000204A0000}"/>
    <cellStyle name="Normal 48 4 2" xfId="18977" xr:uid="{00000000-0005-0000-0000-0000214A0000}"/>
    <cellStyle name="Normal 48 4 2 2" xfId="18978" xr:uid="{00000000-0005-0000-0000-0000224A0000}"/>
    <cellStyle name="Normal 48 4 2 2 2" xfId="18979" xr:uid="{00000000-0005-0000-0000-0000234A0000}"/>
    <cellStyle name="Normal 48 4 2 3" xfId="18980" xr:uid="{00000000-0005-0000-0000-0000244A0000}"/>
    <cellStyle name="Normal 48 4 2 4" xfId="18981" xr:uid="{00000000-0005-0000-0000-0000254A0000}"/>
    <cellStyle name="Normal 48 4 3" xfId="18982" xr:uid="{00000000-0005-0000-0000-0000264A0000}"/>
    <cellStyle name="Normal 48 4 3 2" xfId="18983" xr:uid="{00000000-0005-0000-0000-0000274A0000}"/>
    <cellStyle name="Normal 48 4 4" xfId="18984" xr:uid="{00000000-0005-0000-0000-0000284A0000}"/>
    <cellStyle name="Normal 48 4 5" xfId="18985" xr:uid="{00000000-0005-0000-0000-0000294A0000}"/>
    <cellStyle name="Normal 48 5" xfId="18986" xr:uid="{00000000-0005-0000-0000-00002A4A0000}"/>
    <cellStyle name="Normal 48 5 2" xfId="18987" xr:uid="{00000000-0005-0000-0000-00002B4A0000}"/>
    <cellStyle name="Normal 48 5 2 2" xfId="18988" xr:uid="{00000000-0005-0000-0000-00002C4A0000}"/>
    <cellStyle name="Normal 48 5 3" xfId="18989" xr:uid="{00000000-0005-0000-0000-00002D4A0000}"/>
    <cellStyle name="Normal 48 5 4" xfId="18990" xr:uid="{00000000-0005-0000-0000-00002E4A0000}"/>
    <cellStyle name="Normal 48 6" xfId="18991" xr:uid="{00000000-0005-0000-0000-00002F4A0000}"/>
    <cellStyle name="Normal 48 6 2" xfId="18992" xr:uid="{00000000-0005-0000-0000-0000304A0000}"/>
    <cellStyle name="Normal 48 6 3" xfId="18993" xr:uid="{00000000-0005-0000-0000-0000314A0000}"/>
    <cellStyle name="Normal 48 7" xfId="18994" xr:uid="{00000000-0005-0000-0000-0000324A0000}"/>
    <cellStyle name="Normal 48 7 2" xfId="18995" xr:uid="{00000000-0005-0000-0000-0000334A0000}"/>
    <cellStyle name="Normal 48 8" xfId="18996" xr:uid="{00000000-0005-0000-0000-0000344A0000}"/>
    <cellStyle name="Normal 48 9" xfId="18997" xr:uid="{00000000-0005-0000-0000-0000354A0000}"/>
    <cellStyle name="Normal 48_15-FINANCEIRAS" xfId="18998" xr:uid="{00000000-0005-0000-0000-0000364A0000}"/>
    <cellStyle name="Normal 49" xfId="18999" xr:uid="{00000000-0005-0000-0000-0000374A0000}"/>
    <cellStyle name="Normal 49 2" xfId="19000" xr:uid="{00000000-0005-0000-0000-0000384A0000}"/>
    <cellStyle name="Normal 49 2 2" xfId="19001" xr:uid="{00000000-0005-0000-0000-0000394A0000}"/>
    <cellStyle name="Normal 49 2 2 2" xfId="19002" xr:uid="{00000000-0005-0000-0000-00003A4A0000}"/>
    <cellStyle name="Normal 49 2 2 2 2" xfId="19003" xr:uid="{00000000-0005-0000-0000-00003B4A0000}"/>
    <cellStyle name="Normal 49 2 2 2 2 2" xfId="19004" xr:uid="{00000000-0005-0000-0000-00003C4A0000}"/>
    <cellStyle name="Normal 49 2 2 2 3" xfId="19005" xr:uid="{00000000-0005-0000-0000-00003D4A0000}"/>
    <cellStyle name="Normal 49 2 2 2 4" xfId="19006" xr:uid="{00000000-0005-0000-0000-00003E4A0000}"/>
    <cellStyle name="Normal 49 2 2 3" xfId="19007" xr:uid="{00000000-0005-0000-0000-00003F4A0000}"/>
    <cellStyle name="Normal 49 2 2 3 2" xfId="19008" xr:uid="{00000000-0005-0000-0000-0000404A0000}"/>
    <cellStyle name="Normal 49 2 2 3 3" xfId="19009" xr:uid="{00000000-0005-0000-0000-0000414A0000}"/>
    <cellStyle name="Normal 49 2 2 4" xfId="19010" xr:uid="{00000000-0005-0000-0000-0000424A0000}"/>
    <cellStyle name="Normal 49 2 2 5" xfId="19011" xr:uid="{00000000-0005-0000-0000-0000434A0000}"/>
    <cellStyle name="Normal 49 2 2 6" xfId="19012" xr:uid="{00000000-0005-0000-0000-0000444A0000}"/>
    <cellStyle name="Normal 49 2 3" xfId="19013" xr:uid="{00000000-0005-0000-0000-0000454A0000}"/>
    <cellStyle name="Normal 49 2 3 2" xfId="19014" xr:uid="{00000000-0005-0000-0000-0000464A0000}"/>
    <cellStyle name="Normal 49 2 3 2 2" xfId="19015" xr:uid="{00000000-0005-0000-0000-0000474A0000}"/>
    <cellStyle name="Normal 49 2 3 2 2 2" xfId="19016" xr:uid="{00000000-0005-0000-0000-0000484A0000}"/>
    <cellStyle name="Normal 49 2 3 2 3" xfId="19017" xr:uid="{00000000-0005-0000-0000-0000494A0000}"/>
    <cellStyle name="Normal 49 2 3 2 4" xfId="19018" xr:uid="{00000000-0005-0000-0000-00004A4A0000}"/>
    <cellStyle name="Normal 49 2 3 3" xfId="19019" xr:uid="{00000000-0005-0000-0000-00004B4A0000}"/>
    <cellStyle name="Normal 49 2 3 3 2" xfId="19020" xr:uid="{00000000-0005-0000-0000-00004C4A0000}"/>
    <cellStyle name="Normal 49 2 3 4" xfId="19021" xr:uid="{00000000-0005-0000-0000-00004D4A0000}"/>
    <cellStyle name="Normal 49 2 3 5" xfId="19022" xr:uid="{00000000-0005-0000-0000-00004E4A0000}"/>
    <cellStyle name="Normal 49 2 4" xfId="19023" xr:uid="{00000000-0005-0000-0000-00004F4A0000}"/>
    <cellStyle name="Normal 49 2 4 2" xfId="19024" xr:uid="{00000000-0005-0000-0000-0000504A0000}"/>
    <cellStyle name="Normal 49 2 4 2 2" xfId="19025" xr:uid="{00000000-0005-0000-0000-0000514A0000}"/>
    <cellStyle name="Normal 49 2 4 3" xfId="19026" xr:uid="{00000000-0005-0000-0000-0000524A0000}"/>
    <cellStyle name="Normal 49 2 4 4" xfId="19027" xr:uid="{00000000-0005-0000-0000-0000534A0000}"/>
    <cellStyle name="Normal 49 2 5" xfId="19028" xr:uid="{00000000-0005-0000-0000-0000544A0000}"/>
    <cellStyle name="Normal 49 2 5 2" xfId="19029" xr:uid="{00000000-0005-0000-0000-0000554A0000}"/>
    <cellStyle name="Normal 49 2 5 3" xfId="19030" xr:uid="{00000000-0005-0000-0000-0000564A0000}"/>
    <cellStyle name="Normal 49 2 6" xfId="19031" xr:uid="{00000000-0005-0000-0000-0000574A0000}"/>
    <cellStyle name="Normal 49 2 6 2" xfId="19032" xr:uid="{00000000-0005-0000-0000-0000584A0000}"/>
    <cellStyle name="Normal 49 2 7" xfId="19033" xr:uid="{00000000-0005-0000-0000-0000594A0000}"/>
    <cellStyle name="Normal 49 2 8" xfId="19034" xr:uid="{00000000-0005-0000-0000-00005A4A0000}"/>
    <cellStyle name="Normal 49 3" xfId="19035" xr:uid="{00000000-0005-0000-0000-00005B4A0000}"/>
    <cellStyle name="Normal 49 3 2" xfId="19036" xr:uid="{00000000-0005-0000-0000-00005C4A0000}"/>
    <cellStyle name="Normal 49 3 2 2" xfId="19037" xr:uid="{00000000-0005-0000-0000-00005D4A0000}"/>
    <cellStyle name="Normal 49 3 2 2 2" xfId="19038" xr:uid="{00000000-0005-0000-0000-00005E4A0000}"/>
    <cellStyle name="Normal 49 3 2 3" xfId="19039" xr:uid="{00000000-0005-0000-0000-00005F4A0000}"/>
    <cellStyle name="Normal 49 3 2 4" xfId="19040" xr:uid="{00000000-0005-0000-0000-0000604A0000}"/>
    <cellStyle name="Normal 49 3 3" xfId="19041" xr:uid="{00000000-0005-0000-0000-0000614A0000}"/>
    <cellStyle name="Normal 49 3 3 2" xfId="19042" xr:uid="{00000000-0005-0000-0000-0000624A0000}"/>
    <cellStyle name="Normal 49 3 3 3" xfId="19043" xr:uid="{00000000-0005-0000-0000-0000634A0000}"/>
    <cellStyle name="Normal 49 3 4" xfId="19044" xr:uid="{00000000-0005-0000-0000-0000644A0000}"/>
    <cellStyle name="Normal 49 3 5" xfId="19045" xr:uid="{00000000-0005-0000-0000-0000654A0000}"/>
    <cellStyle name="Normal 49 3 6" xfId="19046" xr:uid="{00000000-0005-0000-0000-0000664A0000}"/>
    <cellStyle name="Normal 49 4" xfId="19047" xr:uid="{00000000-0005-0000-0000-0000674A0000}"/>
    <cellStyle name="Normal 49 4 2" xfId="19048" xr:uid="{00000000-0005-0000-0000-0000684A0000}"/>
    <cellStyle name="Normal 49 4 2 2" xfId="19049" xr:uid="{00000000-0005-0000-0000-0000694A0000}"/>
    <cellStyle name="Normal 49 4 2 2 2" xfId="19050" xr:uid="{00000000-0005-0000-0000-00006A4A0000}"/>
    <cellStyle name="Normal 49 4 2 3" xfId="19051" xr:uid="{00000000-0005-0000-0000-00006B4A0000}"/>
    <cellStyle name="Normal 49 4 2 4" xfId="19052" xr:uid="{00000000-0005-0000-0000-00006C4A0000}"/>
    <cellStyle name="Normal 49 4 3" xfId="19053" xr:uid="{00000000-0005-0000-0000-00006D4A0000}"/>
    <cellStyle name="Normal 49 4 3 2" xfId="19054" xr:uid="{00000000-0005-0000-0000-00006E4A0000}"/>
    <cellStyle name="Normal 49 4 4" xfId="19055" xr:uid="{00000000-0005-0000-0000-00006F4A0000}"/>
    <cellStyle name="Normal 49 4 5" xfId="19056" xr:uid="{00000000-0005-0000-0000-0000704A0000}"/>
    <cellStyle name="Normal 49 5" xfId="19057" xr:uid="{00000000-0005-0000-0000-0000714A0000}"/>
    <cellStyle name="Normal 49 5 2" xfId="19058" xr:uid="{00000000-0005-0000-0000-0000724A0000}"/>
    <cellStyle name="Normal 49 5 2 2" xfId="19059" xr:uid="{00000000-0005-0000-0000-0000734A0000}"/>
    <cellStyle name="Normal 49 5 3" xfId="19060" xr:uid="{00000000-0005-0000-0000-0000744A0000}"/>
    <cellStyle name="Normal 49 5 4" xfId="19061" xr:uid="{00000000-0005-0000-0000-0000754A0000}"/>
    <cellStyle name="Normal 49 6" xfId="19062" xr:uid="{00000000-0005-0000-0000-0000764A0000}"/>
    <cellStyle name="Normal 49 6 2" xfId="19063" xr:uid="{00000000-0005-0000-0000-0000774A0000}"/>
    <cellStyle name="Normal 49 6 3" xfId="19064" xr:uid="{00000000-0005-0000-0000-0000784A0000}"/>
    <cellStyle name="Normal 49 7" xfId="19065" xr:uid="{00000000-0005-0000-0000-0000794A0000}"/>
    <cellStyle name="Normal 49 7 2" xfId="19066" xr:uid="{00000000-0005-0000-0000-00007A4A0000}"/>
    <cellStyle name="Normal 49 8" xfId="19067" xr:uid="{00000000-0005-0000-0000-00007B4A0000}"/>
    <cellStyle name="Normal 49 9" xfId="19068" xr:uid="{00000000-0005-0000-0000-00007C4A0000}"/>
    <cellStyle name="Normal 49_15-FINANCEIRAS" xfId="19069" xr:uid="{00000000-0005-0000-0000-00007D4A0000}"/>
    <cellStyle name="Normal 5" xfId="19070" xr:uid="{00000000-0005-0000-0000-00007E4A0000}"/>
    <cellStyle name="Normal 5 10" xfId="19071" xr:uid="{00000000-0005-0000-0000-00007F4A0000}"/>
    <cellStyle name="Normal 5 10 2" xfId="19072" xr:uid="{00000000-0005-0000-0000-0000804A0000}"/>
    <cellStyle name="Normal 5 10_15-FINANCEIRAS" xfId="19073" xr:uid="{00000000-0005-0000-0000-0000814A0000}"/>
    <cellStyle name="Normal 5 11" xfId="19074" xr:uid="{00000000-0005-0000-0000-0000824A0000}"/>
    <cellStyle name="Normal 5 12" xfId="19075" xr:uid="{00000000-0005-0000-0000-0000834A0000}"/>
    <cellStyle name="Normal 5 13" xfId="19076" xr:uid="{00000000-0005-0000-0000-0000844A0000}"/>
    <cellStyle name="Normal 5 2" xfId="19077" xr:uid="{00000000-0005-0000-0000-0000854A0000}"/>
    <cellStyle name="Normal 5 2 2" xfId="19078" xr:uid="{00000000-0005-0000-0000-0000864A0000}"/>
    <cellStyle name="Normal 5 2 2 2" xfId="19079" xr:uid="{00000000-0005-0000-0000-0000874A0000}"/>
    <cellStyle name="Normal 5 2 2_15-FINANCEIRAS" xfId="19080" xr:uid="{00000000-0005-0000-0000-0000884A0000}"/>
    <cellStyle name="Normal 5 2 3" xfId="19081" xr:uid="{00000000-0005-0000-0000-0000894A0000}"/>
    <cellStyle name="Normal 5 2 3 2" xfId="19082" xr:uid="{00000000-0005-0000-0000-00008A4A0000}"/>
    <cellStyle name="Normal 5 2 3_15-FINANCEIRAS" xfId="19083" xr:uid="{00000000-0005-0000-0000-00008B4A0000}"/>
    <cellStyle name="Normal 5 2 4" xfId="19084" xr:uid="{00000000-0005-0000-0000-00008C4A0000}"/>
    <cellStyle name="Normal 5 2 5" xfId="19085" xr:uid="{00000000-0005-0000-0000-00008D4A0000}"/>
    <cellStyle name="Normal 5 2 6" xfId="19086" xr:uid="{00000000-0005-0000-0000-00008E4A0000}"/>
    <cellStyle name="Normal 5 2_13-Endividamento" xfId="19087" xr:uid="{00000000-0005-0000-0000-00008F4A0000}"/>
    <cellStyle name="Normal 5 3" xfId="19088" xr:uid="{00000000-0005-0000-0000-0000904A0000}"/>
    <cellStyle name="Normal 5 3 2" xfId="19089" xr:uid="{00000000-0005-0000-0000-0000914A0000}"/>
    <cellStyle name="Normal 5 3 3" xfId="19090" xr:uid="{00000000-0005-0000-0000-0000924A0000}"/>
    <cellStyle name="Normal 5 3 4" xfId="19091" xr:uid="{00000000-0005-0000-0000-0000934A0000}"/>
    <cellStyle name="Normal 5 3 5" xfId="19092" xr:uid="{00000000-0005-0000-0000-0000944A0000}"/>
    <cellStyle name="Normal 5 3_15-FINANCEIRAS" xfId="19093" xr:uid="{00000000-0005-0000-0000-0000954A0000}"/>
    <cellStyle name="Normal 5 4" xfId="19094" xr:uid="{00000000-0005-0000-0000-0000964A0000}"/>
    <cellStyle name="Normal 5 4 2" xfId="19095" xr:uid="{00000000-0005-0000-0000-0000974A0000}"/>
    <cellStyle name="Normal 5 4_15-FINANCEIRAS" xfId="19096" xr:uid="{00000000-0005-0000-0000-0000984A0000}"/>
    <cellStyle name="Normal 5 5" xfId="19097" xr:uid="{00000000-0005-0000-0000-0000994A0000}"/>
    <cellStyle name="Normal 5 5 2" xfId="19098" xr:uid="{00000000-0005-0000-0000-00009A4A0000}"/>
    <cellStyle name="Normal 5 5_15-FINANCEIRAS" xfId="19099" xr:uid="{00000000-0005-0000-0000-00009B4A0000}"/>
    <cellStyle name="Normal 5 6" xfId="19100" xr:uid="{00000000-0005-0000-0000-00009C4A0000}"/>
    <cellStyle name="Normal 5 6 2" xfId="19101" xr:uid="{00000000-0005-0000-0000-00009D4A0000}"/>
    <cellStyle name="Normal 5 6_15-FINANCEIRAS" xfId="19102" xr:uid="{00000000-0005-0000-0000-00009E4A0000}"/>
    <cellStyle name="Normal 5 7" xfId="19103" xr:uid="{00000000-0005-0000-0000-00009F4A0000}"/>
    <cellStyle name="Normal 5 7 2" xfId="19104" xr:uid="{00000000-0005-0000-0000-0000A04A0000}"/>
    <cellStyle name="Normal 5 7_15-FINANCEIRAS" xfId="19105" xr:uid="{00000000-0005-0000-0000-0000A14A0000}"/>
    <cellStyle name="Normal 5 8" xfId="19106" xr:uid="{00000000-0005-0000-0000-0000A24A0000}"/>
    <cellStyle name="Normal 5 8 2" xfId="19107" xr:uid="{00000000-0005-0000-0000-0000A34A0000}"/>
    <cellStyle name="Normal 5 8_15-FINANCEIRAS" xfId="19108" xr:uid="{00000000-0005-0000-0000-0000A44A0000}"/>
    <cellStyle name="Normal 5 9" xfId="19109" xr:uid="{00000000-0005-0000-0000-0000A54A0000}"/>
    <cellStyle name="Normal 5 9 2" xfId="19110" xr:uid="{00000000-0005-0000-0000-0000A64A0000}"/>
    <cellStyle name="Normal 5 9_15-FINANCEIRAS" xfId="19111" xr:uid="{00000000-0005-0000-0000-0000A74A0000}"/>
    <cellStyle name="Normal 5_1.1 - Apuração IRPJ_CSLL - 2100 - 2012_MAI_V1" xfId="19112" xr:uid="{00000000-0005-0000-0000-0000A84A0000}"/>
    <cellStyle name="Normal 50" xfId="19113" xr:uid="{00000000-0005-0000-0000-0000A94A0000}"/>
    <cellStyle name="Normal 50 2" xfId="19114" xr:uid="{00000000-0005-0000-0000-0000AA4A0000}"/>
    <cellStyle name="Normal 50 2 2" xfId="19115" xr:uid="{00000000-0005-0000-0000-0000AB4A0000}"/>
    <cellStyle name="Normal 50 2 2 2" xfId="19116" xr:uid="{00000000-0005-0000-0000-0000AC4A0000}"/>
    <cellStyle name="Normal 50 2 2 2 2" xfId="19117" xr:uid="{00000000-0005-0000-0000-0000AD4A0000}"/>
    <cellStyle name="Normal 50 2 2 2 2 2" xfId="19118" xr:uid="{00000000-0005-0000-0000-0000AE4A0000}"/>
    <cellStyle name="Normal 50 2 2 2 3" xfId="19119" xr:uid="{00000000-0005-0000-0000-0000AF4A0000}"/>
    <cellStyle name="Normal 50 2 2 2 4" xfId="19120" xr:uid="{00000000-0005-0000-0000-0000B04A0000}"/>
    <cellStyle name="Normal 50 2 2 3" xfId="19121" xr:uid="{00000000-0005-0000-0000-0000B14A0000}"/>
    <cellStyle name="Normal 50 2 2 3 2" xfId="19122" xr:uid="{00000000-0005-0000-0000-0000B24A0000}"/>
    <cellStyle name="Normal 50 2 2 3 3" xfId="19123" xr:uid="{00000000-0005-0000-0000-0000B34A0000}"/>
    <cellStyle name="Normal 50 2 2 4" xfId="19124" xr:uid="{00000000-0005-0000-0000-0000B44A0000}"/>
    <cellStyle name="Normal 50 2 2 5" xfId="19125" xr:uid="{00000000-0005-0000-0000-0000B54A0000}"/>
    <cellStyle name="Normal 50 2 2 6" xfId="19126" xr:uid="{00000000-0005-0000-0000-0000B64A0000}"/>
    <cellStyle name="Normal 50 2 3" xfId="19127" xr:uid="{00000000-0005-0000-0000-0000B74A0000}"/>
    <cellStyle name="Normal 50 2 3 2" xfId="19128" xr:uid="{00000000-0005-0000-0000-0000B84A0000}"/>
    <cellStyle name="Normal 50 2 3 2 2" xfId="19129" xr:uid="{00000000-0005-0000-0000-0000B94A0000}"/>
    <cellStyle name="Normal 50 2 3 2 2 2" xfId="19130" xr:uid="{00000000-0005-0000-0000-0000BA4A0000}"/>
    <cellStyle name="Normal 50 2 3 2 3" xfId="19131" xr:uid="{00000000-0005-0000-0000-0000BB4A0000}"/>
    <cellStyle name="Normal 50 2 3 2 4" xfId="19132" xr:uid="{00000000-0005-0000-0000-0000BC4A0000}"/>
    <cellStyle name="Normal 50 2 3 3" xfId="19133" xr:uid="{00000000-0005-0000-0000-0000BD4A0000}"/>
    <cellStyle name="Normal 50 2 3 3 2" xfId="19134" xr:uid="{00000000-0005-0000-0000-0000BE4A0000}"/>
    <cellStyle name="Normal 50 2 3 4" xfId="19135" xr:uid="{00000000-0005-0000-0000-0000BF4A0000}"/>
    <cellStyle name="Normal 50 2 3 5" xfId="19136" xr:uid="{00000000-0005-0000-0000-0000C04A0000}"/>
    <cellStyle name="Normal 50 2 4" xfId="19137" xr:uid="{00000000-0005-0000-0000-0000C14A0000}"/>
    <cellStyle name="Normal 50 2 4 2" xfId="19138" xr:uid="{00000000-0005-0000-0000-0000C24A0000}"/>
    <cellStyle name="Normal 50 2 4 2 2" xfId="19139" xr:uid="{00000000-0005-0000-0000-0000C34A0000}"/>
    <cellStyle name="Normal 50 2 4 3" xfId="19140" xr:uid="{00000000-0005-0000-0000-0000C44A0000}"/>
    <cellStyle name="Normal 50 2 4 4" xfId="19141" xr:uid="{00000000-0005-0000-0000-0000C54A0000}"/>
    <cellStyle name="Normal 50 2 5" xfId="19142" xr:uid="{00000000-0005-0000-0000-0000C64A0000}"/>
    <cellStyle name="Normal 50 2 5 2" xfId="19143" xr:uid="{00000000-0005-0000-0000-0000C74A0000}"/>
    <cellStyle name="Normal 50 2 5 3" xfId="19144" xr:uid="{00000000-0005-0000-0000-0000C84A0000}"/>
    <cellStyle name="Normal 50 2 6" xfId="19145" xr:uid="{00000000-0005-0000-0000-0000C94A0000}"/>
    <cellStyle name="Normal 50 2 6 2" xfId="19146" xr:uid="{00000000-0005-0000-0000-0000CA4A0000}"/>
    <cellStyle name="Normal 50 2 7" xfId="19147" xr:uid="{00000000-0005-0000-0000-0000CB4A0000}"/>
    <cellStyle name="Normal 50 2 8" xfId="19148" xr:uid="{00000000-0005-0000-0000-0000CC4A0000}"/>
    <cellStyle name="Normal 50 3" xfId="19149" xr:uid="{00000000-0005-0000-0000-0000CD4A0000}"/>
    <cellStyle name="Normal 50 3 2" xfId="19150" xr:uid="{00000000-0005-0000-0000-0000CE4A0000}"/>
    <cellStyle name="Normal 50 3 2 2" xfId="19151" xr:uid="{00000000-0005-0000-0000-0000CF4A0000}"/>
    <cellStyle name="Normal 50 3 2 2 2" xfId="19152" xr:uid="{00000000-0005-0000-0000-0000D04A0000}"/>
    <cellStyle name="Normal 50 3 2 3" xfId="19153" xr:uid="{00000000-0005-0000-0000-0000D14A0000}"/>
    <cellStyle name="Normal 50 3 2 4" xfId="19154" xr:uid="{00000000-0005-0000-0000-0000D24A0000}"/>
    <cellStyle name="Normal 50 3 3" xfId="19155" xr:uid="{00000000-0005-0000-0000-0000D34A0000}"/>
    <cellStyle name="Normal 50 3 3 2" xfId="19156" xr:uid="{00000000-0005-0000-0000-0000D44A0000}"/>
    <cellStyle name="Normal 50 3 3 3" xfId="19157" xr:uid="{00000000-0005-0000-0000-0000D54A0000}"/>
    <cellStyle name="Normal 50 3 4" xfId="19158" xr:uid="{00000000-0005-0000-0000-0000D64A0000}"/>
    <cellStyle name="Normal 50 3 5" xfId="19159" xr:uid="{00000000-0005-0000-0000-0000D74A0000}"/>
    <cellStyle name="Normal 50 3 6" xfId="19160" xr:uid="{00000000-0005-0000-0000-0000D84A0000}"/>
    <cellStyle name="Normal 50 4" xfId="19161" xr:uid="{00000000-0005-0000-0000-0000D94A0000}"/>
    <cellStyle name="Normal 50 4 2" xfId="19162" xr:uid="{00000000-0005-0000-0000-0000DA4A0000}"/>
    <cellStyle name="Normal 50 4 2 2" xfId="19163" xr:uid="{00000000-0005-0000-0000-0000DB4A0000}"/>
    <cellStyle name="Normal 50 4 2 2 2" xfId="19164" xr:uid="{00000000-0005-0000-0000-0000DC4A0000}"/>
    <cellStyle name="Normal 50 4 2 3" xfId="19165" xr:uid="{00000000-0005-0000-0000-0000DD4A0000}"/>
    <cellStyle name="Normal 50 4 2 4" xfId="19166" xr:uid="{00000000-0005-0000-0000-0000DE4A0000}"/>
    <cellStyle name="Normal 50 4 3" xfId="19167" xr:uid="{00000000-0005-0000-0000-0000DF4A0000}"/>
    <cellStyle name="Normal 50 4 3 2" xfId="19168" xr:uid="{00000000-0005-0000-0000-0000E04A0000}"/>
    <cellStyle name="Normal 50 4 4" xfId="19169" xr:uid="{00000000-0005-0000-0000-0000E14A0000}"/>
    <cellStyle name="Normal 50 4 5" xfId="19170" xr:uid="{00000000-0005-0000-0000-0000E24A0000}"/>
    <cellStyle name="Normal 50 5" xfId="19171" xr:uid="{00000000-0005-0000-0000-0000E34A0000}"/>
    <cellStyle name="Normal 50 5 2" xfId="19172" xr:uid="{00000000-0005-0000-0000-0000E44A0000}"/>
    <cellStyle name="Normal 50 5 2 2" xfId="19173" xr:uid="{00000000-0005-0000-0000-0000E54A0000}"/>
    <cellStyle name="Normal 50 5 3" xfId="19174" xr:uid="{00000000-0005-0000-0000-0000E64A0000}"/>
    <cellStyle name="Normal 50 5 4" xfId="19175" xr:uid="{00000000-0005-0000-0000-0000E74A0000}"/>
    <cellStyle name="Normal 50 6" xfId="19176" xr:uid="{00000000-0005-0000-0000-0000E84A0000}"/>
    <cellStyle name="Normal 50 6 2" xfId="19177" xr:uid="{00000000-0005-0000-0000-0000E94A0000}"/>
    <cellStyle name="Normal 50 6 3" xfId="19178" xr:uid="{00000000-0005-0000-0000-0000EA4A0000}"/>
    <cellStyle name="Normal 50 7" xfId="19179" xr:uid="{00000000-0005-0000-0000-0000EB4A0000}"/>
    <cellStyle name="Normal 50 7 2" xfId="19180" xr:uid="{00000000-0005-0000-0000-0000EC4A0000}"/>
    <cellStyle name="Normal 50 8" xfId="19181" xr:uid="{00000000-0005-0000-0000-0000ED4A0000}"/>
    <cellStyle name="Normal 50 9" xfId="19182" xr:uid="{00000000-0005-0000-0000-0000EE4A0000}"/>
    <cellStyle name="Normal 50_15-FINANCEIRAS" xfId="19183" xr:uid="{00000000-0005-0000-0000-0000EF4A0000}"/>
    <cellStyle name="Normal 51" xfId="19184" xr:uid="{00000000-0005-0000-0000-0000F04A0000}"/>
    <cellStyle name="Normal 51 2" xfId="19185" xr:uid="{00000000-0005-0000-0000-0000F14A0000}"/>
    <cellStyle name="Normal 51 2 2" xfId="19186" xr:uid="{00000000-0005-0000-0000-0000F24A0000}"/>
    <cellStyle name="Normal 51 2 2 2" xfId="19187" xr:uid="{00000000-0005-0000-0000-0000F34A0000}"/>
    <cellStyle name="Normal 51 2 2 2 2" xfId="19188" xr:uid="{00000000-0005-0000-0000-0000F44A0000}"/>
    <cellStyle name="Normal 51 2 2 2 2 2" xfId="19189" xr:uid="{00000000-0005-0000-0000-0000F54A0000}"/>
    <cellStyle name="Normal 51 2 2 2 3" xfId="19190" xr:uid="{00000000-0005-0000-0000-0000F64A0000}"/>
    <cellStyle name="Normal 51 2 2 2 4" xfId="19191" xr:uid="{00000000-0005-0000-0000-0000F74A0000}"/>
    <cellStyle name="Normal 51 2 2 3" xfId="19192" xr:uid="{00000000-0005-0000-0000-0000F84A0000}"/>
    <cellStyle name="Normal 51 2 2 3 2" xfId="19193" xr:uid="{00000000-0005-0000-0000-0000F94A0000}"/>
    <cellStyle name="Normal 51 2 2 3 3" xfId="19194" xr:uid="{00000000-0005-0000-0000-0000FA4A0000}"/>
    <cellStyle name="Normal 51 2 2 4" xfId="19195" xr:uid="{00000000-0005-0000-0000-0000FB4A0000}"/>
    <cellStyle name="Normal 51 2 2 5" xfId="19196" xr:uid="{00000000-0005-0000-0000-0000FC4A0000}"/>
    <cellStyle name="Normal 51 2 2 6" xfId="19197" xr:uid="{00000000-0005-0000-0000-0000FD4A0000}"/>
    <cellStyle name="Normal 51 2 3" xfId="19198" xr:uid="{00000000-0005-0000-0000-0000FE4A0000}"/>
    <cellStyle name="Normal 51 2 3 2" xfId="19199" xr:uid="{00000000-0005-0000-0000-0000FF4A0000}"/>
    <cellStyle name="Normal 51 2 3 2 2" xfId="19200" xr:uid="{00000000-0005-0000-0000-0000004B0000}"/>
    <cellStyle name="Normal 51 2 3 2 2 2" xfId="19201" xr:uid="{00000000-0005-0000-0000-0000014B0000}"/>
    <cellStyle name="Normal 51 2 3 2 3" xfId="19202" xr:uid="{00000000-0005-0000-0000-0000024B0000}"/>
    <cellStyle name="Normal 51 2 3 2 4" xfId="19203" xr:uid="{00000000-0005-0000-0000-0000034B0000}"/>
    <cellStyle name="Normal 51 2 3 3" xfId="19204" xr:uid="{00000000-0005-0000-0000-0000044B0000}"/>
    <cellStyle name="Normal 51 2 3 3 2" xfId="19205" xr:uid="{00000000-0005-0000-0000-0000054B0000}"/>
    <cellStyle name="Normal 51 2 3 4" xfId="19206" xr:uid="{00000000-0005-0000-0000-0000064B0000}"/>
    <cellStyle name="Normal 51 2 3 5" xfId="19207" xr:uid="{00000000-0005-0000-0000-0000074B0000}"/>
    <cellStyle name="Normal 51 2 4" xfId="19208" xr:uid="{00000000-0005-0000-0000-0000084B0000}"/>
    <cellStyle name="Normal 51 2 4 2" xfId="19209" xr:uid="{00000000-0005-0000-0000-0000094B0000}"/>
    <cellStyle name="Normal 51 2 4 2 2" xfId="19210" xr:uid="{00000000-0005-0000-0000-00000A4B0000}"/>
    <cellStyle name="Normal 51 2 4 3" xfId="19211" xr:uid="{00000000-0005-0000-0000-00000B4B0000}"/>
    <cellStyle name="Normal 51 2 4 4" xfId="19212" xr:uid="{00000000-0005-0000-0000-00000C4B0000}"/>
    <cellStyle name="Normal 51 2 5" xfId="19213" xr:uid="{00000000-0005-0000-0000-00000D4B0000}"/>
    <cellStyle name="Normal 51 2 5 2" xfId="19214" xr:uid="{00000000-0005-0000-0000-00000E4B0000}"/>
    <cellStyle name="Normal 51 2 5 3" xfId="19215" xr:uid="{00000000-0005-0000-0000-00000F4B0000}"/>
    <cellStyle name="Normal 51 2 6" xfId="19216" xr:uid="{00000000-0005-0000-0000-0000104B0000}"/>
    <cellStyle name="Normal 51 2 6 2" xfId="19217" xr:uid="{00000000-0005-0000-0000-0000114B0000}"/>
    <cellStyle name="Normal 51 2 7" xfId="19218" xr:uid="{00000000-0005-0000-0000-0000124B0000}"/>
    <cellStyle name="Normal 51 2 8" xfId="19219" xr:uid="{00000000-0005-0000-0000-0000134B0000}"/>
    <cellStyle name="Normal 51 3" xfId="19220" xr:uid="{00000000-0005-0000-0000-0000144B0000}"/>
    <cellStyle name="Normal 51 3 2" xfId="19221" xr:uid="{00000000-0005-0000-0000-0000154B0000}"/>
    <cellStyle name="Normal 51 3 2 2" xfId="19222" xr:uid="{00000000-0005-0000-0000-0000164B0000}"/>
    <cellStyle name="Normal 51 3 2 2 2" xfId="19223" xr:uid="{00000000-0005-0000-0000-0000174B0000}"/>
    <cellStyle name="Normal 51 3 2 3" xfId="19224" xr:uid="{00000000-0005-0000-0000-0000184B0000}"/>
    <cellStyle name="Normal 51 3 2 4" xfId="19225" xr:uid="{00000000-0005-0000-0000-0000194B0000}"/>
    <cellStyle name="Normal 51 3 3" xfId="19226" xr:uid="{00000000-0005-0000-0000-00001A4B0000}"/>
    <cellStyle name="Normal 51 3 3 2" xfId="19227" xr:uid="{00000000-0005-0000-0000-00001B4B0000}"/>
    <cellStyle name="Normal 51 3 3 3" xfId="19228" xr:uid="{00000000-0005-0000-0000-00001C4B0000}"/>
    <cellStyle name="Normal 51 3 4" xfId="19229" xr:uid="{00000000-0005-0000-0000-00001D4B0000}"/>
    <cellStyle name="Normal 51 3 5" xfId="19230" xr:uid="{00000000-0005-0000-0000-00001E4B0000}"/>
    <cellStyle name="Normal 51 3 6" xfId="19231" xr:uid="{00000000-0005-0000-0000-00001F4B0000}"/>
    <cellStyle name="Normal 51 4" xfId="19232" xr:uid="{00000000-0005-0000-0000-0000204B0000}"/>
    <cellStyle name="Normal 51 4 2" xfId="19233" xr:uid="{00000000-0005-0000-0000-0000214B0000}"/>
    <cellStyle name="Normal 51 4 2 2" xfId="19234" xr:uid="{00000000-0005-0000-0000-0000224B0000}"/>
    <cellStyle name="Normal 51 4 2 2 2" xfId="19235" xr:uid="{00000000-0005-0000-0000-0000234B0000}"/>
    <cellStyle name="Normal 51 4 2 3" xfId="19236" xr:uid="{00000000-0005-0000-0000-0000244B0000}"/>
    <cellStyle name="Normal 51 4 2 4" xfId="19237" xr:uid="{00000000-0005-0000-0000-0000254B0000}"/>
    <cellStyle name="Normal 51 4 3" xfId="19238" xr:uid="{00000000-0005-0000-0000-0000264B0000}"/>
    <cellStyle name="Normal 51 4 3 2" xfId="19239" xr:uid="{00000000-0005-0000-0000-0000274B0000}"/>
    <cellStyle name="Normal 51 4 4" xfId="19240" xr:uid="{00000000-0005-0000-0000-0000284B0000}"/>
    <cellStyle name="Normal 51 4 5" xfId="19241" xr:uid="{00000000-0005-0000-0000-0000294B0000}"/>
    <cellStyle name="Normal 51 5" xfId="19242" xr:uid="{00000000-0005-0000-0000-00002A4B0000}"/>
    <cellStyle name="Normal 51 5 2" xfId="19243" xr:uid="{00000000-0005-0000-0000-00002B4B0000}"/>
    <cellStyle name="Normal 51 5 2 2" xfId="19244" xr:uid="{00000000-0005-0000-0000-00002C4B0000}"/>
    <cellStyle name="Normal 51 5 3" xfId="19245" xr:uid="{00000000-0005-0000-0000-00002D4B0000}"/>
    <cellStyle name="Normal 51 5 4" xfId="19246" xr:uid="{00000000-0005-0000-0000-00002E4B0000}"/>
    <cellStyle name="Normal 51 6" xfId="19247" xr:uid="{00000000-0005-0000-0000-00002F4B0000}"/>
    <cellStyle name="Normal 51 6 2" xfId="19248" xr:uid="{00000000-0005-0000-0000-0000304B0000}"/>
    <cellStyle name="Normal 51 6 3" xfId="19249" xr:uid="{00000000-0005-0000-0000-0000314B0000}"/>
    <cellStyle name="Normal 51 7" xfId="19250" xr:uid="{00000000-0005-0000-0000-0000324B0000}"/>
    <cellStyle name="Normal 51 7 2" xfId="19251" xr:uid="{00000000-0005-0000-0000-0000334B0000}"/>
    <cellStyle name="Normal 51 8" xfId="19252" xr:uid="{00000000-0005-0000-0000-0000344B0000}"/>
    <cellStyle name="Normal 51 9" xfId="19253" xr:uid="{00000000-0005-0000-0000-0000354B0000}"/>
    <cellStyle name="Normal 51_15-FINANCEIRAS" xfId="19254" xr:uid="{00000000-0005-0000-0000-0000364B0000}"/>
    <cellStyle name="Normal 52" xfId="19255" xr:uid="{00000000-0005-0000-0000-0000374B0000}"/>
    <cellStyle name="Normal 52 2" xfId="19256" xr:uid="{00000000-0005-0000-0000-0000384B0000}"/>
    <cellStyle name="Normal 52 2 2" xfId="19257" xr:uid="{00000000-0005-0000-0000-0000394B0000}"/>
    <cellStyle name="Normal 52 2 2 2" xfId="19258" xr:uid="{00000000-0005-0000-0000-00003A4B0000}"/>
    <cellStyle name="Normal 52 2 2 2 2" xfId="19259" xr:uid="{00000000-0005-0000-0000-00003B4B0000}"/>
    <cellStyle name="Normal 52 2 2 2 2 2" xfId="19260" xr:uid="{00000000-0005-0000-0000-00003C4B0000}"/>
    <cellStyle name="Normal 52 2 2 2 3" xfId="19261" xr:uid="{00000000-0005-0000-0000-00003D4B0000}"/>
    <cellStyle name="Normal 52 2 2 2 4" xfId="19262" xr:uid="{00000000-0005-0000-0000-00003E4B0000}"/>
    <cellStyle name="Normal 52 2 2 3" xfId="19263" xr:uid="{00000000-0005-0000-0000-00003F4B0000}"/>
    <cellStyle name="Normal 52 2 2 3 2" xfId="19264" xr:uid="{00000000-0005-0000-0000-0000404B0000}"/>
    <cellStyle name="Normal 52 2 2 3 3" xfId="19265" xr:uid="{00000000-0005-0000-0000-0000414B0000}"/>
    <cellStyle name="Normal 52 2 2 4" xfId="19266" xr:uid="{00000000-0005-0000-0000-0000424B0000}"/>
    <cellStyle name="Normal 52 2 2 5" xfId="19267" xr:uid="{00000000-0005-0000-0000-0000434B0000}"/>
    <cellStyle name="Normal 52 2 2 6" xfId="19268" xr:uid="{00000000-0005-0000-0000-0000444B0000}"/>
    <cellStyle name="Normal 52 2 3" xfId="19269" xr:uid="{00000000-0005-0000-0000-0000454B0000}"/>
    <cellStyle name="Normal 52 2 3 2" xfId="19270" xr:uid="{00000000-0005-0000-0000-0000464B0000}"/>
    <cellStyle name="Normal 52 2 3 2 2" xfId="19271" xr:uid="{00000000-0005-0000-0000-0000474B0000}"/>
    <cellStyle name="Normal 52 2 3 2 2 2" xfId="19272" xr:uid="{00000000-0005-0000-0000-0000484B0000}"/>
    <cellStyle name="Normal 52 2 3 2 3" xfId="19273" xr:uid="{00000000-0005-0000-0000-0000494B0000}"/>
    <cellStyle name="Normal 52 2 3 2 4" xfId="19274" xr:uid="{00000000-0005-0000-0000-00004A4B0000}"/>
    <cellStyle name="Normal 52 2 3 3" xfId="19275" xr:uid="{00000000-0005-0000-0000-00004B4B0000}"/>
    <cellStyle name="Normal 52 2 3 3 2" xfId="19276" xr:uid="{00000000-0005-0000-0000-00004C4B0000}"/>
    <cellStyle name="Normal 52 2 3 4" xfId="19277" xr:uid="{00000000-0005-0000-0000-00004D4B0000}"/>
    <cellStyle name="Normal 52 2 3 5" xfId="19278" xr:uid="{00000000-0005-0000-0000-00004E4B0000}"/>
    <cellStyle name="Normal 52 2 4" xfId="19279" xr:uid="{00000000-0005-0000-0000-00004F4B0000}"/>
    <cellStyle name="Normal 52 2 4 2" xfId="19280" xr:uid="{00000000-0005-0000-0000-0000504B0000}"/>
    <cellStyle name="Normal 52 2 4 2 2" xfId="19281" xr:uid="{00000000-0005-0000-0000-0000514B0000}"/>
    <cellStyle name="Normal 52 2 4 3" xfId="19282" xr:uid="{00000000-0005-0000-0000-0000524B0000}"/>
    <cellStyle name="Normal 52 2 4 4" xfId="19283" xr:uid="{00000000-0005-0000-0000-0000534B0000}"/>
    <cellStyle name="Normal 52 2 5" xfId="19284" xr:uid="{00000000-0005-0000-0000-0000544B0000}"/>
    <cellStyle name="Normal 52 2 5 2" xfId="19285" xr:uid="{00000000-0005-0000-0000-0000554B0000}"/>
    <cellStyle name="Normal 52 2 5 3" xfId="19286" xr:uid="{00000000-0005-0000-0000-0000564B0000}"/>
    <cellStyle name="Normal 52 2 6" xfId="19287" xr:uid="{00000000-0005-0000-0000-0000574B0000}"/>
    <cellStyle name="Normal 52 2 6 2" xfId="19288" xr:uid="{00000000-0005-0000-0000-0000584B0000}"/>
    <cellStyle name="Normal 52 2 7" xfId="19289" xr:uid="{00000000-0005-0000-0000-0000594B0000}"/>
    <cellStyle name="Normal 52 2 8" xfId="19290" xr:uid="{00000000-0005-0000-0000-00005A4B0000}"/>
    <cellStyle name="Normal 52 3" xfId="19291" xr:uid="{00000000-0005-0000-0000-00005B4B0000}"/>
    <cellStyle name="Normal 52 3 2" xfId="19292" xr:uid="{00000000-0005-0000-0000-00005C4B0000}"/>
    <cellStyle name="Normal 52 3 2 2" xfId="19293" xr:uid="{00000000-0005-0000-0000-00005D4B0000}"/>
    <cellStyle name="Normal 52 3 2 2 2" xfId="19294" xr:uid="{00000000-0005-0000-0000-00005E4B0000}"/>
    <cellStyle name="Normal 52 3 2 3" xfId="19295" xr:uid="{00000000-0005-0000-0000-00005F4B0000}"/>
    <cellStyle name="Normal 52 3 2 4" xfId="19296" xr:uid="{00000000-0005-0000-0000-0000604B0000}"/>
    <cellStyle name="Normal 52 3 3" xfId="19297" xr:uid="{00000000-0005-0000-0000-0000614B0000}"/>
    <cellStyle name="Normal 52 3 3 2" xfId="19298" xr:uid="{00000000-0005-0000-0000-0000624B0000}"/>
    <cellStyle name="Normal 52 3 3 3" xfId="19299" xr:uid="{00000000-0005-0000-0000-0000634B0000}"/>
    <cellStyle name="Normal 52 3 4" xfId="19300" xr:uid="{00000000-0005-0000-0000-0000644B0000}"/>
    <cellStyle name="Normal 52 3 5" xfId="19301" xr:uid="{00000000-0005-0000-0000-0000654B0000}"/>
    <cellStyle name="Normal 52 3 6" xfId="19302" xr:uid="{00000000-0005-0000-0000-0000664B0000}"/>
    <cellStyle name="Normal 52 4" xfId="19303" xr:uid="{00000000-0005-0000-0000-0000674B0000}"/>
    <cellStyle name="Normal 52 4 2" xfId="19304" xr:uid="{00000000-0005-0000-0000-0000684B0000}"/>
    <cellStyle name="Normal 52 4 2 2" xfId="19305" xr:uid="{00000000-0005-0000-0000-0000694B0000}"/>
    <cellStyle name="Normal 52 4 2 2 2" xfId="19306" xr:uid="{00000000-0005-0000-0000-00006A4B0000}"/>
    <cellStyle name="Normal 52 4 2 3" xfId="19307" xr:uid="{00000000-0005-0000-0000-00006B4B0000}"/>
    <cellStyle name="Normal 52 4 2 4" xfId="19308" xr:uid="{00000000-0005-0000-0000-00006C4B0000}"/>
    <cellStyle name="Normal 52 4 3" xfId="19309" xr:uid="{00000000-0005-0000-0000-00006D4B0000}"/>
    <cellStyle name="Normal 52 4 3 2" xfId="19310" xr:uid="{00000000-0005-0000-0000-00006E4B0000}"/>
    <cellStyle name="Normal 52 4 4" xfId="19311" xr:uid="{00000000-0005-0000-0000-00006F4B0000}"/>
    <cellStyle name="Normal 52 4 5" xfId="19312" xr:uid="{00000000-0005-0000-0000-0000704B0000}"/>
    <cellStyle name="Normal 52 5" xfId="19313" xr:uid="{00000000-0005-0000-0000-0000714B0000}"/>
    <cellStyle name="Normal 52 5 2" xfId="19314" xr:uid="{00000000-0005-0000-0000-0000724B0000}"/>
    <cellStyle name="Normal 52 5 2 2" xfId="19315" xr:uid="{00000000-0005-0000-0000-0000734B0000}"/>
    <cellStyle name="Normal 52 5 3" xfId="19316" xr:uid="{00000000-0005-0000-0000-0000744B0000}"/>
    <cellStyle name="Normal 52 5 4" xfId="19317" xr:uid="{00000000-0005-0000-0000-0000754B0000}"/>
    <cellStyle name="Normal 52 6" xfId="19318" xr:uid="{00000000-0005-0000-0000-0000764B0000}"/>
    <cellStyle name="Normal 52 6 2" xfId="19319" xr:uid="{00000000-0005-0000-0000-0000774B0000}"/>
    <cellStyle name="Normal 52 6 3" xfId="19320" xr:uid="{00000000-0005-0000-0000-0000784B0000}"/>
    <cellStyle name="Normal 52 7" xfId="19321" xr:uid="{00000000-0005-0000-0000-0000794B0000}"/>
    <cellStyle name="Normal 52 7 2" xfId="19322" xr:uid="{00000000-0005-0000-0000-00007A4B0000}"/>
    <cellStyle name="Normal 52 8" xfId="19323" xr:uid="{00000000-0005-0000-0000-00007B4B0000}"/>
    <cellStyle name="Normal 52 9" xfId="19324" xr:uid="{00000000-0005-0000-0000-00007C4B0000}"/>
    <cellStyle name="Normal 52_15-FINANCEIRAS" xfId="19325" xr:uid="{00000000-0005-0000-0000-00007D4B0000}"/>
    <cellStyle name="Normal 53" xfId="19326" xr:uid="{00000000-0005-0000-0000-00007E4B0000}"/>
    <cellStyle name="Normal 53 2" xfId="19327" xr:uid="{00000000-0005-0000-0000-00007F4B0000}"/>
    <cellStyle name="Normal 53 2 2" xfId="19328" xr:uid="{00000000-0005-0000-0000-0000804B0000}"/>
    <cellStyle name="Normal 53 2 2 2" xfId="19329" xr:uid="{00000000-0005-0000-0000-0000814B0000}"/>
    <cellStyle name="Normal 53 2 2 2 2" xfId="19330" xr:uid="{00000000-0005-0000-0000-0000824B0000}"/>
    <cellStyle name="Normal 53 2 2 2 2 2" xfId="19331" xr:uid="{00000000-0005-0000-0000-0000834B0000}"/>
    <cellStyle name="Normal 53 2 2 2 3" xfId="19332" xr:uid="{00000000-0005-0000-0000-0000844B0000}"/>
    <cellStyle name="Normal 53 2 2 2 4" xfId="19333" xr:uid="{00000000-0005-0000-0000-0000854B0000}"/>
    <cellStyle name="Normal 53 2 2 3" xfId="19334" xr:uid="{00000000-0005-0000-0000-0000864B0000}"/>
    <cellStyle name="Normal 53 2 2 3 2" xfId="19335" xr:uid="{00000000-0005-0000-0000-0000874B0000}"/>
    <cellStyle name="Normal 53 2 2 3 3" xfId="19336" xr:uid="{00000000-0005-0000-0000-0000884B0000}"/>
    <cellStyle name="Normal 53 2 2 4" xfId="19337" xr:uid="{00000000-0005-0000-0000-0000894B0000}"/>
    <cellStyle name="Normal 53 2 2 5" xfId="19338" xr:uid="{00000000-0005-0000-0000-00008A4B0000}"/>
    <cellStyle name="Normal 53 2 2 6" xfId="19339" xr:uid="{00000000-0005-0000-0000-00008B4B0000}"/>
    <cellStyle name="Normal 53 2 3" xfId="19340" xr:uid="{00000000-0005-0000-0000-00008C4B0000}"/>
    <cellStyle name="Normal 53 2 3 2" xfId="19341" xr:uid="{00000000-0005-0000-0000-00008D4B0000}"/>
    <cellStyle name="Normal 53 2 3 2 2" xfId="19342" xr:uid="{00000000-0005-0000-0000-00008E4B0000}"/>
    <cellStyle name="Normal 53 2 3 2 2 2" xfId="19343" xr:uid="{00000000-0005-0000-0000-00008F4B0000}"/>
    <cellStyle name="Normal 53 2 3 2 3" xfId="19344" xr:uid="{00000000-0005-0000-0000-0000904B0000}"/>
    <cellStyle name="Normal 53 2 3 2 4" xfId="19345" xr:uid="{00000000-0005-0000-0000-0000914B0000}"/>
    <cellStyle name="Normal 53 2 3 3" xfId="19346" xr:uid="{00000000-0005-0000-0000-0000924B0000}"/>
    <cellStyle name="Normal 53 2 3 3 2" xfId="19347" xr:uid="{00000000-0005-0000-0000-0000934B0000}"/>
    <cellStyle name="Normal 53 2 3 4" xfId="19348" xr:uid="{00000000-0005-0000-0000-0000944B0000}"/>
    <cellStyle name="Normal 53 2 3 5" xfId="19349" xr:uid="{00000000-0005-0000-0000-0000954B0000}"/>
    <cellStyle name="Normal 53 2 4" xfId="19350" xr:uid="{00000000-0005-0000-0000-0000964B0000}"/>
    <cellStyle name="Normal 53 2 4 2" xfId="19351" xr:uid="{00000000-0005-0000-0000-0000974B0000}"/>
    <cellStyle name="Normal 53 2 4 2 2" xfId="19352" xr:uid="{00000000-0005-0000-0000-0000984B0000}"/>
    <cellStyle name="Normal 53 2 4 3" xfId="19353" xr:uid="{00000000-0005-0000-0000-0000994B0000}"/>
    <cellStyle name="Normal 53 2 4 4" xfId="19354" xr:uid="{00000000-0005-0000-0000-00009A4B0000}"/>
    <cellStyle name="Normal 53 2 5" xfId="19355" xr:uid="{00000000-0005-0000-0000-00009B4B0000}"/>
    <cellStyle name="Normal 53 2 5 2" xfId="19356" xr:uid="{00000000-0005-0000-0000-00009C4B0000}"/>
    <cellStyle name="Normal 53 2 5 3" xfId="19357" xr:uid="{00000000-0005-0000-0000-00009D4B0000}"/>
    <cellStyle name="Normal 53 2 6" xfId="19358" xr:uid="{00000000-0005-0000-0000-00009E4B0000}"/>
    <cellStyle name="Normal 53 2 6 2" xfId="19359" xr:uid="{00000000-0005-0000-0000-00009F4B0000}"/>
    <cellStyle name="Normal 53 2 7" xfId="19360" xr:uid="{00000000-0005-0000-0000-0000A04B0000}"/>
    <cellStyle name="Normal 53 2 8" xfId="19361" xr:uid="{00000000-0005-0000-0000-0000A14B0000}"/>
    <cellStyle name="Normal 53 3" xfId="19362" xr:uid="{00000000-0005-0000-0000-0000A24B0000}"/>
    <cellStyle name="Normal 53 3 2" xfId="19363" xr:uid="{00000000-0005-0000-0000-0000A34B0000}"/>
    <cellStyle name="Normal 53 3 2 2" xfId="19364" xr:uid="{00000000-0005-0000-0000-0000A44B0000}"/>
    <cellStyle name="Normal 53 3 2 2 2" xfId="19365" xr:uid="{00000000-0005-0000-0000-0000A54B0000}"/>
    <cellStyle name="Normal 53 3 2 3" xfId="19366" xr:uid="{00000000-0005-0000-0000-0000A64B0000}"/>
    <cellStyle name="Normal 53 3 2 4" xfId="19367" xr:uid="{00000000-0005-0000-0000-0000A74B0000}"/>
    <cellStyle name="Normal 53 3 3" xfId="19368" xr:uid="{00000000-0005-0000-0000-0000A84B0000}"/>
    <cellStyle name="Normal 53 3 3 2" xfId="19369" xr:uid="{00000000-0005-0000-0000-0000A94B0000}"/>
    <cellStyle name="Normal 53 3 3 3" xfId="19370" xr:uid="{00000000-0005-0000-0000-0000AA4B0000}"/>
    <cellStyle name="Normal 53 3 4" xfId="19371" xr:uid="{00000000-0005-0000-0000-0000AB4B0000}"/>
    <cellStyle name="Normal 53 3 5" xfId="19372" xr:uid="{00000000-0005-0000-0000-0000AC4B0000}"/>
    <cellStyle name="Normal 53 3 6" xfId="19373" xr:uid="{00000000-0005-0000-0000-0000AD4B0000}"/>
    <cellStyle name="Normal 53 4" xfId="19374" xr:uid="{00000000-0005-0000-0000-0000AE4B0000}"/>
    <cellStyle name="Normal 53 4 2" xfId="19375" xr:uid="{00000000-0005-0000-0000-0000AF4B0000}"/>
    <cellStyle name="Normal 53 4 2 2" xfId="19376" xr:uid="{00000000-0005-0000-0000-0000B04B0000}"/>
    <cellStyle name="Normal 53 4 2 2 2" xfId="19377" xr:uid="{00000000-0005-0000-0000-0000B14B0000}"/>
    <cellStyle name="Normal 53 4 2 3" xfId="19378" xr:uid="{00000000-0005-0000-0000-0000B24B0000}"/>
    <cellStyle name="Normal 53 4 2 4" xfId="19379" xr:uid="{00000000-0005-0000-0000-0000B34B0000}"/>
    <cellStyle name="Normal 53 4 3" xfId="19380" xr:uid="{00000000-0005-0000-0000-0000B44B0000}"/>
    <cellStyle name="Normal 53 4 3 2" xfId="19381" xr:uid="{00000000-0005-0000-0000-0000B54B0000}"/>
    <cellStyle name="Normal 53 4 4" xfId="19382" xr:uid="{00000000-0005-0000-0000-0000B64B0000}"/>
    <cellStyle name="Normal 53 4 5" xfId="19383" xr:uid="{00000000-0005-0000-0000-0000B74B0000}"/>
    <cellStyle name="Normal 53 5" xfId="19384" xr:uid="{00000000-0005-0000-0000-0000B84B0000}"/>
    <cellStyle name="Normal 53 5 2" xfId="19385" xr:uid="{00000000-0005-0000-0000-0000B94B0000}"/>
    <cellStyle name="Normal 53 5 2 2" xfId="19386" xr:uid="{00000000-0005-0000-0000-0000BA4B0000}"/>
    <cellStyle name="Normal 53 5 3" xfId="19387" xr:uid="{00000000-0005-0000-0000-0000BB4B0000}"/>
    <cellStyle name="Normal 53 5 4" xfId="19388" xr:uid="{00000000-0005-0000-0000-0000BC4B0000}"/>
    <cellStyle name="Normal 53 6" xfId="19389" xr:uid="{00000000-0005-0000-0000-0000BD4B0000}"/>
    <cellStyle name="Normal 53 6 2" xfId="19390" xr:uid="{00000000-0005-0000-0000-0000BE4B0000}"/>
    <cellStyle name="Normal 53 6 3" xfId="19391" xr:uid="{00000000-0005-0000-0000-0000BF4B0000}"/>
    <cellStyle name="Normal 53 7" xfId="19392" xr:uid="{00000000-0005-0000-0000-0000C04B0000}"/>
    <cellStyle name="Normal 53 7 2" xfId="19393" xr:uid="{00000000-0005-0000-0000-0000C14B0000}"/>
    <cellStyle name="Normal 53 8" xfId="19394" xr:uid="{00000000-0005-0000-0000-0000C24B0000}"/>
    <cellStyle name="Normal 53 9" xfId="19395" xr:uid="{00000000-0005-0000-0000-0000C34B0000}"/>
    <cellStyle name="Normal 53_15-FINANCEIRAS" xfId="19396" xr:uid="{00000000-0005-0000-0000-0000C44B0000}"/>
    <cellStyle name="Normal 54" xfId="19397" xr:uid="{00000000-0005-0000-0000-0000C54B0000}"/>
    <cellStyle name="Normal 54 2" xfId="19398" xr:uid="{00000000-0005-0000-0000-0000C64B0000}"/>
    <cellStyle name="Normal 54 2 2" xfId="19399" xr:uid="{00000000-0005-0000-0000-0000C74B0000}"/>
    <cellStyle name="Normal 54 2 2 2" xfId="19400" xr:uid="{00000000-0005-0000-0000-0000C84B0000}"/>
    <cellStyle name="Normal 54 2 2 2 2" xfId="19401" xr:uid="{00000000-0005-0000-0000-0000C94B0000}"/>
    <cellStyle name="Normal 54 2 2 2 2 2" xfId="19402" xr:uid="{00000000-0005-0000-0000-0000CA4B0000}"/>
    <cellStyle name="Normal 54 2 2 2 3" xfId="19403" xr:uid="{00000000-0005-0000-0000-0000CB4B0000}"/>
    <cellStyle name="Normal 54 2 2 2 4" xfId="19404" xr:uid="{00000000-0005-0000-0000-0000CC4B0000}"/>
    <cellStyle name="Normal 54 2 2 3" xfId="19405" xr:uid="{00000000-0005-0000-0000-0000CD4B0000}"/>
    <cellStyle name="Normal 54 2 2 3 2" xfId="19406" xr:uid="{00000000-0005-0000-0000-0000CE4B0000}"/>
    <cellStyle name="Normal 54 2 2 3 3" xfId="19407" xr:uid="{00000000-0005-0000-0000-0000CF4B0000}"/>
    <cellStyle name="Normal 54 2 2 4" xfId="19408" xr:uid="{00000000-0005-0000-0000-0000D04B0000}"/>
    <cellStyle name="Normal 54 2 2 5" xfId="19409" xr:uid="{00000000-0005-0000-0000-0000D14B0000}"/>
    <cellStyle name="Normal 54 2 2 6" xfId="19410" xr:uid="{00000000-0005-0000-0000-0000D24B0000}"/>
    <cellStyle name="Normal 54 2 3" xfId="19411" xr:uid="{00000000-0005-0000-0000-0000D34B0000}"/>
    <cellStyle name="Normal 54 2 3 2" xfId="19412" xr:uid="{00000000-0005-0000-0000-0000D44B0000}"/>
    <cellStyle name="Normal 54 2 3 2 2" xfId="19413" xr:uid="{00000000-0005-0000-0000-0000D54B0000}"/>
    <cellStyle name="Normal 54 2 3 2 2 2" xfId="19414" xr:uid="{00000000-0005-0000-0000-0000D64B0000}"/>
    <cellStyle name="Normal 54 2 3 2 3" xfId="19415" xr:uid="{00000000-0005-0000-0000-0000D74B0000}"/>
    <cellStyle name="Normal 54 2 3 2 4" xfId="19416" xr:uid="{00000000-0005-0000-0000-0000D84B0000}"/>
    <cellStyle name="Normal 54 2 3 3" xfId="19417" xr:uid="{00000000-0005-0000-0000-0000D94B0000}"/>
    <cellStyle name="Normal 54 2 3 3 2" xfId="19418" xr:uid="{00000000-0005-0000-0000-0000DA4B0000}"/>
    <cellStyle name="Normal 54 2 3 4" xfId="19419" xr:uid="{00000000-0005-0000-0000-0000DB4B0000}"/>
    <cellStyle name="Normal 54 2 3 5" xfId="19420" xr:uid="{00000000-0005-0000-0000-0000DC4B0000}"/>
    <cellStyle name="Normal 54 2 4" xfId="19421" xr:uid="{00000000-0005-0000-0000-0000DD4B0000}"/>
    <cellStyle name="Normal 54 2 4 2" xfId="19422" xr:uid="{00000000-0005-0000-0000-0000DE4B0000}"/>
    <cellStyle name="Normal 54 2 4 2 2" xfId="19423" xr:uid="{00000000-0005-0000-0000-0000DF4B0000}"/>
    <cellStyle name="Normal 54 2 4 3" xfId="19424" xr:uid="{00000000-0005-0000-0000-0000E04B0000}"/>
    <cellStyle name="Normal 54 2 4 4" xfId="19425" xr:uid="{00000000-0005-0000-0000-0000E14B0000}"/>
    <cellStyle name="Normal 54 2 5" xfId="19426" xr:uid="{00000000-0005-0000-0000-0000E24B0000}"/>
    <cellStyle name="Normal 54 2 5 2" xfId="19427" xr:uid="{00000000-0005-0000-0000-0000E34B0000}"/>
    <cellStyle name="Normal 54 2 5 3" xfId="19428" xr:uid="{00000000-0005-0000-0000-0000E44B0000}"/>
    <cellStyle name="Normal 54 2 6" xfId="19429" xr:uid="{00000000-0005-0000-0000-0000E54B0000}"/>
    <cellStyle name="Normal 54 2 6 2" xfId="19430" xr:uid="{00000000-0005-0000-0000-0000E64B0000}"/>
    <cellStyle name="Normal 54 2 7" xfId="19431" xr:uid="{00000000-0005-0000-0000-0000E74B0000}"/>
    <cellStyle name="Normal 54 2 8" xfId="19432" xr:uid="{00000000-0005-0000-0000-0000E84B0000}"/>
    <cellStyle name="Normal 54 3" xfId="19433" xr:uid="{00000000-0005-0000-0000-0000E94B0000}"/>
    <cellStyle name="Normal 54 3 2" xfId="19434" xr:uid="{00000000-0005-0000-0000-0000EA4B0000}"/>
    <cellStyle name="Normal 54 3 2 2" xfId="19435" xr:uid="{00000000-0005-0000-0000-0000EB4B0000}"/>
    <cellStyle name="Normal 54 3 2 2 2" xfId="19436" xr:uid="{00000000-0005-0000-0000-0000EC4B0000}"/>
    <cellStyle name="Normal 54 3 2 3" xfId="19437" xr:uid="{00000000-0005-0000-0000-0000ED4B0000}"/>
    <cellStyle name="Normal 54 3 2 4" xfId="19438" xr:uid="{00000000-0005-0000-0000-0000EE4B0000}"/>
    <cellStyle name="Normal 54 3 3" xfId="19439" xr:uid="{00000000-0005-0000-0000-0000EF4B0000}"/>
    <cellStyle name="Normal 54 3 3 2" xfId="19440" xr:uid="{00000000-0005-0000-0000-0000F04B0000}"/>
    <cellStyle name="Normal 54 3 3 3" xfId="19441" xr:uid="{00000000-0005-0000-0000-0000F14B0000}"/>
    <cellStyle name="Normal 54 3 4" xfId="19442" xr:uid="{00000000-0005-0000-0000-0000F24B0000}"/>
    <cellStyle name="Normal 54 3 5" xfId="19443" xr:uid="{00000000-0005-0000-0000-0000F34B0000}"/>
    <cellStyle name="Normal 54 3 6" xfId="19444" xr:uid="{00000000-0005-0000-0000-0000F44B0000}"/>
    <cellStyle name="Normal 54 4" xfId="19445" xr:uid="{00000000-0005-0000-0000-0000F54B0000}"/>
    <cellStyle name="Normal 54 4 2" xfId="19446" xr:uid="{00000000-0005-0000-0000-0000F64B0000}"/>
    <cellStyle name="Normal 54 4 2 2" xfId="19447" xr:uid="{00000000-0005-0000-0000-0000F74B0000}"/>
    <cellStyle name="Normal 54 4 2 2 2" xfId="19448" xr:uid="{00000000-0005-0000-0000-0000F84B0000}"/>
    <cellStyle name="Normal 54 4 2 3" xfId="19449" xr:uid="{00000000-0005-0000-0000-0000F94B0000}"/>
    <cellStyle name="Normal 54 4 2 4" xfId="19450" xr:uid="{00000000-0005-0000-0000-0000FA4B0000}"/>
    <cellStyle name="Normal 54 4 3" xfId="19451" xr:uid="{00000000-0005-0000-0000-0000FB4B0000}"/>
    <cellStyle name="Normal 54 4 3 2" xfId="19452" xr:uid="{00000000-0005-0000-0000-0000FC4B0000}"/>
    <cellStyle name="Normal 54 4 4" xfId="19453" xr:uid="{00000000-0005-0000-0000-0000FD4B0000}"/>
    <cellStyle name="Normal 54 4 5" xfId="19454" xr:uid="{00000000-0005-0000-0000-0000FE4B0000}"/>
    <cellStyle name="Normal 54 5" xfId="19455" xr:uid="{00000000-0005-0000-0000-0000FF4B0000}"/>
    <cellStyle name="Normal 54 5 2" xfId="19456" xr:uid="{00000000-0005-0000-0000-0000004C0000}"/>
    <cellStyle name="Normal 54 5 2 2" xfId="19457" xr:uid="{00000000-0005-0000-0000-0000014C0000}"/>
    <cellStyle name="Normal 54 5 3" xfId="19458" xr:uid="{00000000-0005-0000-0000-0000024C0000}"/>
    <cellStyle name="Normal 54 5 4" xfId="19459" xr:uid="{00000000-0005-0000-0000-0000034C0000}"/>
    <cellStyle name="Normal 54 6" xfId="19460" xr:uid="{00000000-0005-0000-0000-0000044C0000}"/>
    <cellStyle name="Normal 54 6 2" xfId="19461" xr:uid="{00000000-0005-0000-0000-0000054C0000}"/>
    <cellStyle name="Normal 54 6 3" xfId="19462" xr:uid="{00000000-0005-0000-0000-0000064C0000}"/>
    <cellStyle name="Normal 54 7" xfId="19463" xr:uid="{00000000-0005-0000-0000-0000074C0000}"/>
    <cellStyle name="Normal 54 7 2" xfId="19464" xr:uid="{00000000-0005-0000-0000-0000084C0000}"/>
    <cellStyle name="Normal 54 8" xfId="19465" xr:uid="{00000000-0005-0000-0000-0000094C0000}"/>
    <cellStyle name="Normal 54 9" xfId="19466" xr:uid="{00000000-0005-0000-0000-00000A4C0000}"/>
    <cellStyle name="Normal 54_CV-CF Elevação" xfId="19467" xr:uid="{00000000-0005-0000-0000-00000B4C0000}"/>
    <cellStyle name="Normal 55" xfId="19468" xr:uid="{00000000-0005-0000-0000-00000C4C0000}"/>
    <cellStyle name="Normal 55 2" xfId="19469" xr:uid="{00000000-0005-0000-0000-00000D4C0000}"/>
    <cellStyle name="Normal 55 2 2" xfId="19470" xr:uid="{00000000-0005-0000-0000-00000E4C0000}"/>
    <cellStyle name="Normal 55 2 2 2" xfId="19471" xr:uid="{00000000-0005-0000-0000-00000F4C0000}"/>
    <cellStyle name="Normal 55 2 2 2 2" xfId="19472" xr:uid="{00000000-0005-0000-0000-0000104C0000}"/>
    <cellStyle name="Normal 55 2 2 2 2 2" xfId="19473" xr:uid="{00000000-0005-0000-0000-0000114C0000}"/>
    <cellStyle name="Normal 55 2 2 2 3" xfId="19474" xr:uid="{00000000-0005-0000-0000-0000124C0000}"/>
    <cellStyle name="Normal 55 2 2 2 4" xfId="19475" xr:uid="{00000000-0005-0000-0000-0000134C0000}"/>
    <cellStyle name="Normal 55 2 2 3" xfId="19476" xr:uid="{00000000-0005-0000-0000-0000144C0000}"/>
    <cellStyle name="Normal 55 2 2 3 2" xfId="19477" xr:uid="{00000000-0005-0000-0000-0000154C0000}"/>
    <cellStyle name="Normal 55 2 2 3 3" xfId="19478" xr:uid="{00000000-0005-0000-0000-0000164C0000}"/>
    <cellStyle name="Normal 55 2 2 4" xfId="19479" xr:uid="{00000000-0005-0000-0000-0000174C0000}"/>
    <cellStyle name="Normal 55 2 2 5" xfId="19480" xr:uid="{00000000-0005-0000-0000-0000184C0000}"/>
    <cellStyle name="Normal 55 2 2 6" xfId="19481" xr:uid="{00000000-0005-0000-0000-0000194C0000}"/>
    <cellStyle name="Normal 55 2 3" xfId="19482" xr:uid="{00000000-0005-0000-0000-00001A4C0000}"/>
    <cellStyle name="Normal 55 2 3 2" xfId="19483" xr:uid="{00000000-0005-0000-0000-00001B4C0000}"/>
    <cellStyle name="Normal 55 2 3 2 2" xfId="19484" xr:uid="{00000000-0005-0000-0000-00001C4C0000}"/>
    <cellStyle name="Normal 55 2 3 2 2 2" xfId="19485" xr:uid="{00000000-0005-0000-0000-00001D4C0000}"/>
    <cellStyle name="Normal 55 2 3 2 3" xfId="19486" xr:uid="{00000000-0005-0000-0000-00001E4C0000}"/>
    <cellStyle name="Normal 55 2 3 2 4" xfId="19487" xr:uid="{00000000-0005-0000-0000-00001F4C0000}"/>
    <cellStyle name="Normal 55 2 3 3" xfId="19488" xr:uid="{00000000-0005-0000-0000-0000204C0000}"/>
    <cellStyle name="Normal 55 2 3 3 2" xfId="19489" xr:uid="{00000000-0005-0000-0000-0000214C0000}"/>
    <cellStyle name="Normal 55 2 3 4" xfId="19490" xr:uid="{00000000-0005-0000-0000-0000224C0000}"/>
    <cellStyle name="Normal 55 2 3 5" xfId="19491" xr:uid="{00000000-0005-0000-0000-0000234C0000}"/>
    <cellStyle name="Normal 55 2 4" xfId="19492" xr:uid="{00000000-0005-0000-0000-0000244C0000}"/>
    <cellStyle name="Normal 55 2 4 2" xfId="19493" xr:uid="{00000000-0005-0000-0000-0000254C0000}"/>
    <cellStyle name="Normal 55 2 4 2 2" xfId="19494" xr:uid="{00000000-0005-0000-0000-0000264C0000}"/>
    <cellStyle name="Normal 55 2 4 3" xfId="19495" xr:uid="{00000000-0005-0000-0000-0000274C0000}"/>
    <cellStyle name="Normal 55 2 4 4" xfId="19496" xr:uid="{00000000-0005-0000-0000-0000284C0000}"/>
    <cellStyle name="Normal 55 2 5" xfId="19497" xr:uid="{00000000-0005-0000-0000-0000294C0000}"/>
    <cellStyle name="Normal 55 2 5 2" xfId="19498" xr:uid="{00000000-0005-0000-0000-00002A4C0000}"/>
    <cellStyle name="Normal 55 2 5 3" xfId="19499" xr:uid="{00000000-0005-0000-0000-00002B4C0000}"/>
    <cellStyle name="Normal 55 2 6" xfId="19500" xr:uid="{00000000-0005-0000-0000-00002C4C0000}"/>
    <cellStyle name="Normal 55 2 6 2" xfId="19501" xr:uid="{00000000-0005-0000-0000-00002D4C0000}"/>
    <cellStyle name="Normal 55 2 7" xfId="19502" xr:uid="{00000000-0005-0000-0000-00002E4C0000}"/>
    <cellStyle name="Normal 55 2 8" xfId="19503" xr:uid="{00000000-0005-0000-0000-00002F4C0000}"/>
    <cellStyle name="Normal 55 2_COMGAS" xfId="19504" xr:uid="{00000000-0005-0000-0000-0000304C0000}"/>
    <cellStyle name="Normal 55 3" xfId="19505" xr:uid="{00000000-0005-0000-0000-0000314C0000}"/>
    <cellStyle name="Normal 55 3 2" xfId="19506" xr:uid="{00000000-0005-0000-0000-0000324C0000}"/>
    <cellStyle name="Normal 55 3 2 2" xfId="19507" xr:uid="{00000000-0005-0000-0000-0000334C0000}"/>
    <cellStyle name="Normal 55 3 2 2 2" xfId="19508" xr:uid="{00000000-0005-0000-0000-0000344C0000}"/>
    <cellStyle name="Normal 55 3 2 3" xfId="19509" xr:uid="{00000000-0005-0000-0000-0000354C0000}"/>
    <cellStyle name="Normal 55 3 2 4" xfId="19510" xr:uid="{00000000-0005-0000-0000-0000364C0000}"/>
    <cellStyle name="Normal 55 3 3" xfId="19511" xr:uid="{00000000-0005-0000-0000-0000374C0000}"/>
    <cellStyle name="Normal 55 3 3 2" xfId="19512" xr:uid="{00000000-0005-0000-0000-0000384C0000}"/>
    <cellStyle name="Normal 55 3 3 3" xfId="19513" xr:uid="{00000000-0005-0000-0000-0000394C0000}"/>
    <cellStyle name="Normal 55 3 4" xfId="19514" xr:uid="{00000000-0005-0000-0000-00003A4C0000}"/>
    <cellStyle name="Normal 55 3 5" xfId="19515" xr:uid="{00000000-0005-0000-0000-00003B4C0000}"/>
    <cellStyle name="Normal 55 3 6" xfId="19516" xr:uid="{00000000-0005-0000-0000-00003C4C0000}"/>
    <cellStyle name="Normal 55 4" xfId="19517" xr:uid="{00000000-0005-0000-0000-00003D4C0000}"/>
    <cellStyle name="Normal 55 4 2" xfId="19518" xr:uid="{00000000-0005-0000-0000-00003E4C0000}"/>
    <cellStyle name="Normal 55 4 2 2" xfId="19519" xr:uid="{00000000-0005-0000-0000-00003F4C0000}"/>
    <cellStyle name="Normal 55 4 2 2 2" xfId="19520" xr:uid="{00000000-0005-0000-0000-0000404C0000}"/>
    <cellStyle name="Normal 55 4 2 3" xfId="19521" xr:uid="{00000000-0005-0000-0000-0000414C0000}"/>
    <cellStyle name="Normal 55 4 2 4" xfId="19522" xr:uid="{00000000-0005-0000-0000-0000424C0000}"/>
    <cellStyle name="Normal 55 4 3" xfId="19523" xr:uid="{00000000-0005-0000-0000-0000434C0000}"/>
    <cellStyle name="Normal 55 4 3 2" xfId="19524" xr:uid="{00000000-0005-0000-0000-0000444C0000}"/>
    <cellStyle name="Normal 55 4 4" xfId="19525" xr:uid="{00000000-0005-0000-0000-0000454C0000}"/>
    <cellStyle name="Normal 55 4 5" xfId="19526" xr:uid="{00000000-0005-0000-0000-0000464C0000}"/>
    <cellStyle name="Normal 55 5" xfId="19527" xr:uid="{00000000-0005-0000-0000-0000474C0000}"/>
    <cellStyle name="Normal 55 5 2" xfId="19528" xr:uid="{00000000-0005-0000-0000-0000484C0000}"/>
    <cellStyle name="Normal 55 5 2 2" xfId="19529" xr:uid="{00000000-0005-0000-0000-0000494C0000}"/>
    <cellStyle name="Normal 55 5 3" xfId="19530" xr:uid="{00000000-0005-0000-0000-00004A4C0000}"/>
    <cellStyle name="Normal 55 5 4" xfId="19531" xr:uid="{00000000-0005-0000-0000-00004B4C0000}"/>
    <cellStyle name="Normal 55 6" xfId="19532" xr:uid="{00000000-0005-0000-0000-00004C4C0000}"/>
    <cellStyle name="Normal 55 6 2" xfId="19533" xr:uid="{00000000-0005-0000-0000-00004D4C0000}"/>
    <cellStyle name="Normal 55 6 3" xfId="19534" xr:uid="{00000000-0005-0000-0000-00004E4C0000}"/>
    <cellStyle name="Normal 55 7" xfId="19535" xr:uid="{00000000-0005-0000-0000-00004F4C0000}"/>
    <cellStyle name="Normal 55 7 2" xfId="19536" xr:uid="{00000000-0005-0000-0000-0000504C0000}"/>
    <cellStyle name="Normal 55 8" xfId="19537" xr:uid="{00000000-0005-0000-0000-0000514C0000}"/>
    <cellStyle name="Normal 55 9" xfId="19538" xr:uid="{00000000-0005-0000-0000-0000524C0000}"/>
    <cellStyle name="Normal 56" xfId="19539" xr:uid="{00000000-0005-0000-0000-0000534C0000}"/>
    <cellStyle name="Normal 56 2" xfId="19540" xr:uid="{00000000-0005-0000-0000-0000544C0000}"/>
    <cellStyle name="Normal 56 2 2" xfId="19541" xr:uid="{00000000-0005-0000-0000-0000554C0000}"/>
    <cellStyle name="Normal 56 2 2 2" xfId="19542" xr:uid="{00000000-0005-0000-0000-0000564C0000}"/>
    <cellStyle name="Normal 56 2 2 2 2" xfId="19543" xr:uid="{00000000-0005-0000-0000-0000574C0000}"/>
    <cellStyle name="Normal 56 2 2 2 2 2" xfId="19544" xr:uid="{00000000-0005-0000-0000-0000584C0000}"/>
    <cellStyle name="Normal 56 2 2 2 3" xfId="19545" xr:uid="{00000000-0005-0000-0000-0000594C0000}"/>
    <cellStyle name="Normal 56 2 2 2 4" xfId="19546" xr:uid="{00000000-0005-0000-0000-00005A4C0000}"/>
    <cellStyle name="Normal 56 2 2 3" xfId="19547" xr:uid="{00000000-0005-0000-0000-00005B4C0000}"/>
    <cellStyle name="Normal 56 2 2 3 2" xfId="19548" xr:uid="{00000000-0005-0000-0000-00005C4C0000}"/>
    <cellStyle name="Normal 56 2 2 3 3" xfId="19549" xr:uid="{00000000-0005-0000-0000-00005D4C0000}"/>
    <cellStyle name="Normal 56 2 2 4" xfId="19550" xr:uid="{00000000-0005-0000-0000-00005E4C0000}"/>
    <cellStyle name="Normal 56 2 2 5" xfId="19551" xr:uid="{00000000-0005-0000-0000-00005F4C0000}"/>
    <cellStyle name="Normal 56 2 2 6" xfId="19552" xr:uid="{00000000-0005-0000-0000-0000604C0000}"/>
    <cellStyle name="Normal 56 2 3" xfId="19553" xr:uid="{00000000-0005-0000-0000-0000614C0000}"/>
    <cellStyle name="Normal 56 2 3 2" xfId="19554" xr:uid="{00000000-0005-0000-0000-0000624C0000}"/>
    <cellStyle name="Normal 56 2 3 2 2" xfId="19555" xr:uid="{00000000-0005-0000-0000-0000634C0000}"/>
    <cellStyle name="Normal 56 2 3 2 2 2" xfId="19556" xr:uid="{00000000-0005-0000-0000-0000644C0000}"/>
    <cellStyle name="Normal 56 2 3 2 3" xfId="19557" xr:uid="{00000000-0005-0000-0000-0000654C0000}"/>
    <cellStyle name="Normal 56 2 3 2 4" xfId="19558" xr:uid="{00000000-0005-0000-0000-0000664C0000}"/>
    <cellStyle name="Normal 56 2 3 3" xfId="19559" xr:uid="{00000000-0005-0000-0000-0000674C0000}"/>
    <cellStyle name="Normal 56 2 3 3 2" xfId="19560" xr:uid="{00000000-0005-0000-0000-0000684C0000}"/>
    <cellStyle name="Normal 56 2 3 4" xfId="19561" xr:uid="{00000000-0005-0000-0000-0000694C0000}"/>
    <cellStyle name="Normal 56 2 3 5" xfId="19562" xr:uid="{00000000-0005-0000-0000-00006A4C0000}"/>
    <cellStyle name="Normal 56 2 4" xfId="19563" xr:uid="{00000000-0005-0000-0000-00006B4C0000}"/>
    <cellStyle name="Normal 56 2 4 2" xfId="19564" xr:uid="{00000000-0005-0000-0000-00006C4C0000}"/>
    <cellStyle name="Normal 56 2 4 2 2" xfId="19565" xr:uid="{00000000-0005-0000-0000-00006D4C0000}"/>
    <cellStyle name="Normal 56 2 4 3" xfId="19566" xr:uid="{00000000-0005-0000-0000-00006E4C0000}"/>
    <cellStyle name="Normal 56 2 4 4" xfId="19567" xr:uid="{00000000-0005-0000-0000-00006F4C0000}"/>
    <cellStyle name="Normal 56 2 5" xfId="19568" xr:uid="{00000000-0005-0000-0000-0000704C0000}"/>
    <cellStyle name="Normal 56 2 5 2" xfId="19569" xr:uid="{00000000-0005-0000-0000-0000714C0000}"/>
    <cellStyle name="Normal 56 2 5 3" xfId="19570" xr:uid="{00000000-0005-0000-0000-0000724C0000}"/>
    <cellStyle name="Normal 56 2 6" xfId="19571" xr:uid="{00000000-0005-0000-0000-0000734C0000}"/>
    <cellStyle name="Normal 56 2 6 2" xfId="19572" xr:uid="{00000000-0005-0000-0000-0000744C0000}"/>
    <cellStyle name="Normal 56 2 7" xfId="19573" xr:uid="{00000000-0005-0000-0000-0000754C0000}"/>
    <cellStyle name="Normal 56 2 8" xfId="19574" xr:uid="{00000000-0005-0000-0000-0000764C0000}"/>
    <cellStyle name="Normal 56 3" xfId="19575" xr:uid="{00000000-0005-0000-0000-0000774C0000}"/>
    <cellStyle name="Normal 56 3 2" xfId="19576" xr:uid="{00000000-0005-0000-0000-0000784C0000}"/>
    <cellStyle name="Normal 56 3 2 2" xfId="19577" xr:uid="{00000000-0005-0000-0000-0000794C0000}"/>
    <cellStyle name="Normal 56 3 2 2 2" xfId="19578" xr:uid="{00000000-0005-0000-0000-00007A4C0000}"/>
    <cellStyle name="Normal 56 3 2 3" xfId="19579" xr:uid="{00000000-0005-0000-0000-00007B4C0000}"/>
    <cellStyle name="Normal 56 3 2 4" xfId="19580" xr:uid="{00000000-0005-0000-0000-00007C4C0000}"/>
    <cellStyle name="Normal 56 3 3" xfId="19581" xr:uid="{00000000-0005-0000-0000-00007D4C0000}"/>
    <cellStyle name="Normal 56 3 3 2" xfId="19582" xr:uid="{00000000-0005-0000-0000-00007E4C0000}"/>
    <cellStyle name="Normal 56 3 3 3" xfId="19583" xr:uid="{00000000-0005-0000-0000-00007F4C0000}"/>
    <cellStyle name="Normal 56 3 4" xfId="19584" xr:uid="{00000000-0005-0000-0000-0000804C0000}"/>
    <cellStyle name="Normal 56 3 5" xfId="19585" xr:uid="{00000000-0005-0000-0000-0000814C0000}"/>
    <cellStyle name="Normal 56 3 6" xfId="19586" xr:uid="{00000000-0005-0000-0000-0000824C0000}"/>
    <cellStyle name="Normal 56 4" xfId="19587" xr:uid="{00000000-0005-0000-0000-0000834C0000}"/>
    <cellStyle name="Normal 56 4 2" xfId="19588" xr:uid="{00000000-0005-0000-0000-0000844C0000}"/>
    <cellStyle name="Normal 56 4 2 2" xfId="19589" xr:uid="{00000000-0005-0000-0000-0000854C0000}"/>
    <cellStyle name="Normal 56 4 2 2 2" xfId="19590" xr:uid="{00000000-0005-0000-0000-0000864C0000}"/>
    <cellStyle name="Normal 56 4 2 3" xfId="19591" xr:uid="{00000000-0005-0000-0000-0000874C0000}"/>
    <cellStyle name="Normal 56 4 2 4" xfId="19592" xr:uid="{00000000-0005-0000-0000-0000884C0000}"/>
    <cellStyle name="Normal 56 4 3" xfId="19593" xr:uid="{00000000-0005-0000-0000-0000894C0000}"/>
    <cellStyle name="Normal 56 4 3 2" xfId="19594" xr:uid="{00000000-0005-0000-0000-00008A4C0000}"/>
    <cellStyle name="Normal 56 4 4" xfId="19595" xr:uid="{00000000-0005-0000-0000-00008B4C0000}"/>
    <cellStyle name="Normal 56 4 5" xfId="19596" xr:uid="{00000000-0005-0000-0000-00008C4C0000}"/>
    <cellStyle name="Normal 56 5" xfId="19597" xr:uid="{00000000-0005-0000-0000-00008D4C0000}"/>
    <cellStyle name="Normal 56 5 2" xfId="19598" xr:uid="{00000000-0005-0000-0000-00008E4C0000}"/>
    <cellStyle name="Normal 56 5 2 2" xfId="19599" xr:uid="{00000000-0005-0000-0000-00008F4C0000}"/>
    <cellStyle name="Normal 56 5 3" xfId="19600" xr:uid="{00000000-0005-0000-0000-0000904C0000}"/>
    <cellStyle name="Normal 56 5 4" xfId="19601" xr:uid="{00000000-0005-0000-0000-0000914C0000}"/>
    <cellStyle name="Normal 56 6" xfId="19602" xr:uid="{00000000-0005-0000-0000-0000924C0000}"/>
    <cellStyle name="Normal 56 6 2" xfId="19603" xr:uid="{00000000-0005-0000-0000-0000934C0000}"/>
    <cellStyle name="Normal 56 6 3" xfId="19604" xr:uid="{00000000-0005-0000-0000-0000944C0000}"/>
    <cellStyle name="Normal 56 7" xfId="19605" xr:uid="{00000000-0005-0000-0000-0000954C0000}"/>
    <cellStyle name="Normal 56 7 2" xfId="19606" xr:uid="{00000000-0005-0000-0000-0000964C0000}"/>
    <cellStyle name="Normal 56 8" xfId="19607" xr:uid="{00000000-0005-0000-0000-0000974C0000}"/>
    <cellStyle name="Normal 56 9" xfId="19608" xr:uid="{00000000-0005-0000-0000-0000984C0000}"/>
    <cellStyle name="Normal 56_Dep_Judiciais-Contingências" xfId="19609" xr:uid="{00000000-0005-0000-0000-0000994C0000}"/>
    <cellStyle name="Normal 57" xfId="19610" xr:uid="{00000000-0005-0000-0000-00009A4C0000}"/>
    <cellStyle name="Normal 57 2" xfId="19611" xr:uid="{00000000-0005-0000-0000-00009B4C0000}"/>
    <cellStyle name="Normal 57 2 2" xfId="19612" xr:uid="{00000000-0005-0000-0000-00009C4C0000}"/>
    <cellStyle name="Normal 57 2 2 2" xfId="19613" xr:uid="{00000000-0005-0000-0000-00009D4C0000}"/>
    <cellStyle name="Normal 57 2 2 2 2" xfId="19614" xr:uid="{00000000-0005-0000-0000-00009E4C0000}"/>
    <cellStyle name="Normal 57 2 2 2 2 2" xfId="19615" xr:uid="{00000000-0005-0000-0000-00009F4C0000}"/>
    <cellStyle name="Normal 57 2 2 2 3" xfId="19616" xr:uid="{00000000-0005-0000-0000-0000A04C0000}"/>
    <cellStyle name="Normal 57 2 2 2 4" xfId="19617" xr:uid="{00000000-0005-0000-0000-0000A14C0000}"/>
    <cellStyle name="Normal 57 2 2 3" xfId="19618" xr:uid="{00000000-0005-0000-0000-0000A24C0000}"/>
    <cellStyle name="Normal 57 2 2 3 2" xfId="19619" xr:uid="{00000000-0005-0000-0000-0000A34C0000}"/>
    <cellStyle name="Normal 57 2 2 3 3" xfId="19620" xr:uid="{00000000-0005-0000-0000-0000A44C0000}"/>
    <cellStyle name="Normal 57 2 2 4" xfId="19621" xr:uid="{00000000-0005-0000-0000-0000A54C0000}"/>
    <cellStyle name="Normal 57 2 2 5" xfId="19622" xr:uid="{00000000-0005-0000-0000-0000A64C0000}"/>
    <cellStyle name="Normal 57 2 2 6" xfId="19623" xr:uid="{00000000-0005-0000-0000-0000A74C0000}"/>
    <cellStyle name="Normal 57 2 3" xfId="19624" xr:uid="{00000000-0005-0000-0000-0000A84C0000}"/>
    <cellStyle name="Normal 57 2 3 2" xfId="19625" xr:uid="{00000000-0005-0000-0000-0000A94C0000}"/>
    <cellStyle name="Normal 57 2 3 2 2" xfId="19626" xr:uid="{00000000-0005-0000-0000-0000AA4C0000}"/>
    <cellStyle name="Normal 57 2 3 2 2 2" xfId="19627" xr:uid="{00000000-0005-0000-0000-0000AB4C0000}"/>
    <cellStyle name="Normal 57 2 3 2 3" xfId="19628" xr:uid="{00000000-0005-0000-0000-0000AC4C0000}"/>
    <cellStyle name="Normal 57 2 3 2 4" xfId="19629" xr:uid="{00000000-0005-0000-0000-0000AD4C0000}"/>
    <cellStyle name="Normal 57 2 3 3" xfId="19630" xr:uid="{00000000-0005-0000-0000-0000AE4C0000}"/>
    <cellStyle name="Normal 57 2 3 3 2" xfId="19631" xr:uid="{00000000-0005-0000-0000-0000AF4C0000}"/>
    <cellStyle name="Normal 57 2 3 4" xfId="19632" xr:uid="{00000000-0005-0000-0000-0000B04C0000}"/>
    <cellStyle name="Normal 57 2 3 5" xfId="19633" xr:uid="{00000000-0005-0000-0000-0000B14C0000}"/>
    <cellStyle name="Normal 57 2 4" xfId="19634" xr:uid="{00000000-0005-0000-0000-0000B24C0000}"/>
    <cellStyle name="Normal 57 2 4 2" xfId="19635" xr:uid="{00000000-0005-0000-0000-0000B34C0000}"/>
    <cellStyle name="Normal 57 2 4 2 2" xfId="19636" xr:uid="{00000000-0005-0000-0000-0000B44C0000}"/>
    <cellStyle name="Normal 57 2 4 3" xfId="19637" xr:uid="{00000000-0005-0000-0000-0000B54C0000}"/>
    <cellStyle name="Normal 57 2 4 4" xfId="19638" xr:uid="{00000000-0005-0000-0000-0000B64C0000}"/>
    <cellStyle name="Normal 57 2 5" xfId="19639" xr:uid="{00000000-0005-0000-0000-0000B74C0000}"/>
    <cellStyle name="Normal 57 2 5 2" xfId="19640" xr:uid="{00000000-0005-0000-0000-0000B84C0000}"/>
    <cellStyle name="Normal 57 2 5 3" xfId="19641" xr:uid="{00000000-0005-0000-0000-0000B94C0000}"/>
    <cellStyle name="Normal 57 2 6" xfId="19642" xr:uid="{00000000-0005-0000-0000-0000BA4C0000}"/>
    <cellStyle name="Normal 57 2 6 2" xfId="19643" xr:uid="{00000000-0005-0000-0000-0000BB4C0000}"/>
    <cellStyle name="Normal 57 2 7" xfId="19644" xr:uid="{00000000-0005-0000-0000-0000BC4C0000}"/>
    <cellStyle name="Normal 57 2 8" xfId="19645" xr:uid="{00000000-0005-0000-0000-0000BD4C0000}"/>
    <cellStyle name="Normal 57 3" xfId="19646" xr:uid="{00000000-0005-0000-0000-0000BE4C0000}"/>
    <cellStyle name="Normal 57 3 2" xfId="19647" xr:uid="{00000000-0005-0000-0000-0000BF4C0000}"/>
    <cellStyle name="Normal 57 3 2 2" xfId="19648" xr:uid="{00000000-0005-0000-0000-0000C04C0000}"/>
    <cellStyle name="Normal 57 3 2 2 2" xfId="19649" xr:uid="{00000000-0005-0000-0000-0000C14C0000}"/>
    <cellStyle name="Normal 57 3 2 3" xfId="19650" xr:uid="{00000000-0005-0000-0000-0000C24C0000}"/>
    <cellStyle name="Normal 57 3 2 4" xfId="19651" xr:uid="{00000000-0005-0000-0000-0000C34C0000}"/>
    <cellStyle name="Normal 57 3 3" xfId="19652" xr:uid="{00000000-0005-0000-0000-0000C44C0000}"/>
    <cellStyle name="Normal 57 3 3 2" xfId="19653" xr:uid="{00000000-0005-0000-0000-0000C54C0000}"/>
    <cellStyle name="Normal 57 3 3 3" xfId="19654" xr:uid="{00000000-0005-0000-0000-0000C64C0000}"/>
    <cellStyle name="Normal 57 3 4" xfId="19655" xr:uid="{00000000-0005-0000-0000-0000C74C0000}"/>
    <cellStyle name="Normal 57 3 5" xfId="19656" xr:uid="{00000000-0005-0000-0000-0000C84C0000}"/>
    <cellStyle name="Normal 57 3 6" xfId="19657" xr:uid="{00000000-0005-0000-0000-0000C94C0000}"/>
    <cellStyle name="Normal 57 4" xfId="19658" xr:uid="{00000000-0005-0000-0000-0000CA4C0000}"/>
    <cellStyle name="Normal 57 4 2" xfId="19659" xr:uid="{00000000-0005-0000-0000-0000CB4C0000}"/>
    <cellStyle name="Normal 57 4 2 2" xfId="19660" xr:uid="{00000000-0005-0000-0000-0000CC4C0000}"/>
    <cellStyle name="Normal 57 4 2 2 2" xfId="19661" xr:uid="{00000000-0005-0000-0000-0000CD4C0000}"/>
    <cellStyle name="Normal 57 4 2 3" xfId="19662" xr:uid="{00000000-0005-0000-0000-0000CE4C0000}"/>
    <cellStyle name="Normal 57 4 2 4" xfId="19663" xr:uid="{00000000-0005-0000-0000-0000CF4C0000}"/>
    <cellStyle name="Normal 57 4 3" xfId="19664" xr:uid="{00000000-0005-0000-0000-0000D04C0000}"/>
    <cellStyle name="Normal 57 4 3 2" xfId="19665" xr:uid="{00000000-0005-0000-0000-0000D14C0000}"/>
    <cellStyle name="Normal 57 4 4" xfId="19666" xr:uid="{00000000-0005-0000-0000-0000D24C0000}"/>
    <cellStyle name="Normal 57 4 5" xfId="19667" xr:uid="{00000000-0005-0000-0000-0000D34C0000}"/>
    <cellStyle name="Normal 57 5" xfId="19668" xr:uid="{00000000-0005-0000-0000-0000D44C0000}"/>
    <cellStyle name="Normal 57 5 2" xfId="19669" xr:uid="{00000000-0005-0000-0000-0000D54C0000}"/>
    <cellStyle name="Normal 57 5 2 2" xfId="19670" xr:uid="{00000000-0005-0000-0000-0000D64C0000}"/>
    <cellStyle name="Normal 57 5 3" xfId="19671" xr:uid="{00000000-0005-0000-0000-0000D74C0000}"/>
    <cellStyle name="Normal 57 5 4" xfId="19672" xr:uid="{00000000-0005-0000-0000-0000D84C0000}"/>
    <cellStyle name="Normal 57 6" xfId="19673" xr:uid="{00000000-0005-0000-0000-0000D94C0000}"/>
    <cellStyle name="Normal 57 6 2" xfId="19674" xr:uid="{00000000-0005-0000-0000-0000DA4C0000}"/>
    <cellStyle name="Normal 57 6 3" xfId="19675" xr:uid="{00000000-0005-0000-0000-0000DB4C0000}"/>
    <cellStyle name="Normal 57 7" xfId="19676" xr:uid="{00000000-0005-0000-0000-0000DC4C0000}"/>
    <cellStyle name="Normal 57 7 2" xfId="19677" xr:uid="{00000000-0005-0000-0000-0000DD4C0000}"/>
    <cellStyle name="Normal 57 8" xfId="19678" xr:uid="{00000000-0005-0000-0000-0000DE4C0000}"/>
    <cellStyle name="Normal 57 9" xfId="19679" xr:uid="{00000000-0005-0000-0000-0000DF4C0000}"/>
    <cellStyle name="Normal 57_CV-CF Elevação" xfId="19680" xr:uid="{00000000-0005-0000-0000-0000E04C0000}"/>
    <cellStyle name="Normal 58" xfId="19681" xr:uid="{00000000-0005-0000-0000-0000E14C0000}"/>
    <cellStyle name="Normal 58 2" xfId="19682" xr:uid="{00000000-0005-0000-0000-0000E24C0000}"/>
    <cellStyle name="Normal 58 2 2" xfId="19683" xr:uid="{00000000-0005-0000-0000-0000E34C0000}"/>
    <cellStyle name="Normal 58 2 2 2" xfId="19684" xr:uid="{00000000-0005-0000-0000-0000E44C0000}"/>
    <cellStyle name="Normal 58 2 2 2 2" xfId="19685" xr:uid="{00000000-0005-0000-0000-0000E54C0000}"/>
    <cellStyle name="Normal 58 2 2 2 2 2" xfId="19686" xr:uid="{00000000-0005-0000-0000-0000E64C0000}"/>
    <cellStyle name="Normal 58 2 2 2 3" xfId="19687" xr:uid="{00000000-0005-0000-0000-0000E74C0000}"/>
    <cellStyle name="Normal 58 2 2 2 4" xfId="19688" xr:uid="{00000000-0005-0000-0000-0000E84C0000}"/>
    <cellStyle name="Normal 58 2 2 3" xfId="19689" xr:uid="{00000000-0005-0000-0000-0000E94C0000}"/>
    <cellStyle name="Normal 58 2 2 3 2" xfId="19690" xr:uid="{00000000-0005-0000-0000-0000EA4C0000}"/>
    <cellStyle name="Normal 58 2 2 3 3" xfId="19691" xr:uid="{00000000-0005-0000-0000-0000EB4C0000}"/>
    <cellStyle name="Normal 58 2 2 4" xfId="19692" xr:uid="{00000000-0005-0000-0000-0000EC4C0000}"/>
    <cellStyle name="Normal 58 2 2 5" xfId="19693" xr:uid="{00000000-0005-0000-0000-0000ED4C0000}"/>
    <cellStyle name="Normal 58 2 2 6" xfId="19694" xr:uid="{00000000-0005-0000-0000-0000EE4C0000}"/>
    <cellStyle name="Normal 58 2 3" xfId="19695" xr:uid="{00000000-0005-0000-0000-0000EF4C0000}"/>
    <cellStyle name="Normal 58 2 3 2" xfId="19696" xr:uid="{00000000-0005-0000-0000-0000F04C0000}"/>
    <cellStyle name="Normal 58 2 3 2 2" xfId="19697" xr:uid="{00000000-0005-0000-0000-0000F14C0000}"/>
    <cellStyle name="Normal 58 2 3 2 2 2" xfId="19698" xr:uid="{00000000-0005-0000-0000-0000F24C0000}"/>
    <cellStyle name="Normal 58 2 3 2 3" xfId="19699" xr:uid="{00000000-0005-0000-0000-0000F34C0000}"/>
    <cellStyle name="Normal 58 2 3 2 4" xfId="19700" xr:uid="{00000000-0005-0000-0000-0000F44C0000}"/>
    <cellStyle name="Normal 58 2 3 3" xfId="19701" xr:uid="{00000000-0005-0000-0000-0000F54C0000}"/>
    <cellStyle name="Normal 58 2 3 3 2" xfId="19702" xr:uid="{00000000-0005-0000-0000-0000F64C0000}"/>
    <cellStyle name="Normal 58 2 3 4" xfId="19703" xr:uid="{00000000-0005-0000-0000-0000F74C0000}"/>
    <cellStyle name="Normal 58 2 3 5" xfId="19704" xr:uid="{00000000-0005-0000-0000-0000F84C0000}"/>
    <cellStyle name="Normal 58 2 4" xfId="19705" xr:uid="{00000000-0005-0000-0000-0000F94C0000}"/>
    <cellStyle name="Normal 58 2 4 2" xfId="19706" xr:uid="{00000000-0005-0000-0000-0000FA4C0000}"/>
    <cellStyle name="Normal 58 2 4 2 2" xfId="19707" xr:uid="{00000000-0005-0000-0000-0000FB4C0000}"/>
    <cellStyle name="Normal 58 2 4 3" xfId="19708" xr:uid="{00000000-0005-0000-0000-0000FC4C0000}"/>
    <cellStyle name="Normal 58 2 4 4" xfId="19709" xr:uid="{00000000-0005-0000-0000-0000FD4C0000}"/>
    <cellStyle name="Normal 58 2 5" xfId="19710" xr:uid="{00000000-0005-0000-0000-0000FE4C0000}"/>
    <cellStyle name="Normal 58 2 5 2" xfId="19711" xr:uid="{00000000-0005-0000-0000-0000FF4C0000}"/>
    <cellStyle name="Normal 58 2 5 3" xfId="19712" xr:uid="{00000000-0005-0000-0000-0000004D0000}"/>
    <cellStyle name="Normal 58 2 6" xfId="19713" xr:uid="{00000000-0005-0000-0000-0000014D0000}"/>
    <cellStyle name="Normal 58 2 6 2" xfId="19714" xr:uid="{00000000-0005-0000-0000-0000024D0000}"/>
    <cellStyle name="Normal 58 2 7" xfId="19715" xr:uid="{00000000-0005-0000-0000-0000034D0000}"/>
    <cellStyle name="Normal 58 2 8" xfId="19716" xr:uid="{00000000-0005-0000-0000-0000044D0000}"/>
    <cellStyle name="Normal 58 3" xfId="19717" xr:uid="{00000000-0005-0000-0000-0000054D0000}"/>
    <cellStyle name="Normal 58 3 2" xfId="19718" xr:uid="{00000000-0005-0000-0000-0000064D0000}"/>
    <cellStyle name="Normal 58 3 2 2" xfId="19719" xr:uid="{00000000-0005-0000-0000-0000074D0000}"/>
    <cellStyle name="Normal 58 3 2 2 2" xfId="19720" xr:uid="{00000000-0005-0000-0000-0000084D0000}"/>
    <cellStyle name="Normal 58 3 2 3" xfId="19721" xr:uid="{00000000-0005-0000-0000-0000094D0000}"/>
    <cellStyle name="Normal 58 3 2 4" xfId="19722" xr:uid="{00000000-0005-0000-0000-00000A4D0000}"/>
    <cellStyle name="Normal 58 3 3" xfId="19723" xr:uid="{00000000-0005-0000-0000-00000B4D0000}"/>
    <cellStyle name="Normal 58 3 3 2" xfId="19724" xr:uid="{00000000-0005-0000-0000-00000C4D0000}"/>
    <cellStyle name="Normal 58 3 3 3" xfId="19725" xr:uid="{00000000-0005-0000-0000-00000D4D0000}"/>
    <cellStyle name="Normal 58 3 4" xfId="19726" xr:uid="{00000000-0005-0000-0000-00000E4D0000}"/>
    <cellStyle name="Normal 58 3 5" xfId="19727" xr:uid="{00000000-0005-0000-0000-00000F4D0000}"/>
    <cellStyle name="Normal 58 3 6" xfId="19728" xr:uid="{00000000-0005-0000-0000-0000104D0000}"/>
    <cellStyle name="Normal 58 4" xfId="19729" xr:uid="{00000000-0005-0000-0000-0000114D0000}"/>
    <cellStyle name="Normal 58 4 2" xfId="19730" xr:uid="{00000000-0005-0000-0000-0000124D0000}"/>
    <cellStyle name="Normal 58 4 2 2" xfId="19731" xr:uid="{00000000-0005-0000-0000-0000134D0000}"/>
    <cellStyle name="Normal 58 4 2 2 2" xfId="19732" xr:uid="{00000000-0005-0000-0000-0000144D0000}"/>
    <cellStyle name="Normal 58 4 2 3" xfId="19733" xr:uid="{00000000-0005-0000-0000-0000154D0000}"/>
    <cellStyle name="Normal 58 4 2 4" xfId="19734" xr:uid="{00000000-0005-0000-0000-0000164D0000}"/>
    <cellStyle name="Normal 58 4 3" xfId="19735" xr:uid="{00000000-0005-0000-0000-0000174D0000}"/>
    <cellStyle name="Normal 58 4 3 2" xfId="19736" xr:uid="{00000000-0005-0000-0000-0000184D0000}"/>
    <cellStyle name="Normal 58 4 4" xfId="19737" xr:uid="{00000000-0005-0000-0000-0000194D0000}"/>
    <cellStyle name="Normal 58 4 5" xfId="19738" xr:uid="{00000000-0005-0000-0000-00001A4D0000}"/>
    <cellStyle name="Normal 58 5" xfId="19739" xr:uid="{00000000-0005-0000-0000-00001B4D0000}"/>
    <cellStyle name="Normal 58 5 2" xfId="19740" xr:uid="{00000000-0005-0000-0000-00001C4D0000}"/>
    <cellStyle name="Normal 58 5 2 2" xfId="19741" xr:uid="{00000000-0005-0000-0000-00001D4D0000}"/>
    <cellStyle name="Normal 58 5 3" xfId="19742" xr:uid="{00000000-0005-0000-0000-00001E4D0000}"/>
    <cellStyle name="Normal 58 5 4" xfId="19743" xr:uid="{00000000-0005-0000-0000-00001F4D0000}"/>
    <cellStyle name="Normal 58 6" xfId="19744" xr:uid="{00000000-0005-0000-0000-0000204D0000}"/>
    <cellStyle name="Normal 58 6 2" xfId="19745" xr:uid="{00000000-0005-0000-0000-0000214D0000}"/>
    <cellStyle name="Normal 58 6 3" xfId="19746" xr:uid="{00000000-0005-0000-0000-0000224D0000}"/>
    <cellStyle name="Normal 58 7" xfId="19747" xr:uid="{00000000-0005-0000-0000-0000234D0000}"/>
    <cellStyle name="Normal 58 7 2" xfId="19748" xr:uid="{00000000-0005-0000-0000-0000244D0000}"/>
    <cellStyle name="Normal 58 8" xfId="19749" xr:uid="{00000000-0005-0000-0000-0000254D0000}"/>
    <cellStyle name="Normal 58 9" xfId="19750" xr:uid="{00000000-0005-0000-0000-0000264D0000}"/>
    <cellStyle name="Normal 58_CV-CF Elevação" xfId="19751" xr:uid="{00000000-0005-0000-0000-0000274D0000}"/>
    <cellStyle name="Normal 59" xfId="19752" xr:uid="{00000000-0005-0000-0000-0000284D0000}"/>
    <cellStyle name="Normal 59 2" xfId="19753" xr:uid="{00000000-0005-0000-0000-0000294D0000}"/>
    <cellStyle name="Normal 59 2 2" xfId="19754" xr:uid="{00000000-0005-0000-0000-00002A4D0000}"/>
    <cellStyle name="Normal 59 2 2 2" xfId="19755" xr:uid="{00000000-0005-0000-0000-00002B4D0000}"/>
    <cellStyle name="Normal 59 2 2 2 2" xfId="19756" xr:uid="{00000000-0005-0000-0000-00002C4D0000}"/>
    <cellStyle name="Normal 59 2 2 2 2 2" xfId="19757" xr:uid="{00000000-0005-0000-0000-00002D4D0000}"/>
    <cellStyle name="Normal 59 2 2 2 3" xfId="19758" xr:uid="{00000000-0005-0000-0000-00002E4D0000}"/>
    <cellStyle name="Normal 59 2 2 2 4" xfId="19759" xr:uid="{00000000-0005-0000-0000-00002F4D0000}"/>
    <cellStyle name="Normal 59 2 2 3" xfId="19760" xr:uid="{00000000-0005-0000-0000-0000304D0000}"/>
    <cellStyle name="Normal 59 2 2 3 2" xfId="19761" xr:uid="{00000000-0005-0000-0000-0000314D0000}"/>
    <cellStyle name="Normal 59 2 2 3 3" xfId="19762" xr:uid="{00000000-0005-0000-0000-0000324D0000}"/>
    <cellStyle name="Normal 59 2 2 4" xfId="19763" xr:uid="{00000000-0005-0000-0000-0000334D0000}"/>
    <cellStyle name="Normal 59 2 2 5" xfId="19764" xr:uid="{00000000-0005-0000-0000-0000344D0000}"/>
    <cellStyle name="Normal 59 2 2 6" xfId="19765" xr:uid="{00000000-0005-0000-0000-0000354D0000}"/>
    <cellStyle name="Normal 59 2 3" xfId="19766" xr:uid="{00000000-0005-0000-0000-0000364D0000}"/>
    <cellStyle name="Normal 59 2 3 2" xfId="19767" xr:uid="{00000000-0005-0000-0000-0000374D0000}"/>
    <cellStyle name="Normal 59 2 3 2 2" xfId="19768" xr:uid="{00000000-0005-0000-0000-0000384D0000}"/>
    <cellStyle name="Normal 59 2 3 2 2 2" xfId="19769" xr:uid="{00000000-0005-0000-0000-0000394D0000}"/>
    <cellStyle name="Normal 59 2 3 2 3" xfId="19770" xr:uid="{00000000-0005-0000-0000-00003A4D0000}"/>
    <cellStyle name="Normal 59 2 3 2 4" xfId="19771" xr:uid="{00000000-0005-0000-0000-00003B4D0000}"/>
    <cellStyle name="Normal 59 2 3 3" xfId="19772" xr:uid="{00000000-0005-0000-0000-00003C4D0000}"/>
    <cellStyle name="Normal 59 2 3 3 2" xfId="19773" xr:uid="{00000000-0005-0000-0000-00003D4D0000}"/>
    <cellStyle name="Normal 59 2 3 4" xfId="19774" xr:uid="{00000000-0005-0000-0000-00003E4D0000}"/>
    <cellStyle name="Normal 59 2 3 5" xfId="19775" xr:uid="{00000000-0005-0000-0000-00003F4D0000}"/>
    <cellStyle name="Normal 59 2 4" xfId="19776" xr:uid="{00000000-0005-0000-0000-0000404D0000}"/>
    <cellStyle name="Normal 59 2 4 2" xfId="19777" xr:uid="{00000000-0005-0000-0000-0000414D0000}"/>
    <cellStyle name="Normal 59 2 4 2 2" xfId="19778" xr:uid="{00000000-0005-0000-0000-0000424D0000}"/>
    <cellStyle name="Normal 59 2 4 3" xfId="19779" xr:uid="{00000000-0005-0000-0000-0000434D0000}"/>
    <cellStyle name="Normal 59 2 4 4" xfId="19780" xr:uid="{00000000-0005-0000-0000-0000444D0000}"/>
    <cellStyle name="Normal 59 2 5" xfId="19781" xr:uid="{00000000-0005-0000-0000-0000454D0000}"/>
    <cellStyle name="Normal 59 2 5 2" xfId="19782" xr:uid="{00000000-0005-0000-0000-0000464D0000}"/>
    <cellStyle name="Normal 59 2 5 3" xfId="19783" xr:uid="{00000000-0005-0000-0000-0000474D0000}"/>
    <cellStyle name="Normal 59 2 6" xfId="19784" xr:uid="{00000000-0005-0000-0000-0000484D0000}"/>
    <cellStyle name="Normal 59 2 6 2" xfId="19785" xr:uid="{00000000-0005-0000-0000-0000494D0000}"/>
    <cellStyle name="Normal 59 2 7" xfId="19786" xr:uid="{00000000-0005-0000-0000-00004A4D0000}"/>
    <cellStyle name="Normal 59 2 8" xfId="19787" xr:uid="{00000000-0005-0000-0000-00004B4D0000}"/>
    <cellStyle name="Normal 59 3" xfId="19788" xr:uid="{00000000-0005-0000-0000-00004C4D0000}"/>
    <cellStyle name="Normal 59 3 2" xfId="19789" xr:uid="{00000000-0005-0000-0000-00004D4D0000}"/>
    <cellStyle name="Normal 59 3 2 2" xfId="19790" xr:uid="{00000000-0005-0000-0000-00004E4D0000}"/>
    <cellStyle name="Normal 59 3 2 2 2" xfId="19791" xr:uid="{00000000-0005-0000-0000-00004F4D0000}"/>
    <cellStyle name="Normal 59 3 2 3" xfId="19792" xr:uid="{00000000-0005-0000-0000-0000504D0000}"/>
    <cellStyle name="Normal 59 3 2 4" xfId="19793" xr:uid="{00000000-0005-0000-0000-0000514D0000}"/>
    <cellStyle name="Normal 59 3 3" xfId="19794" xr:uid="{00000000-0005-0000-0000-0000524D0000}"/>
    <cellStyle name="Normal 59 3 3 2" xfId="19795" xr:uid="{00000000-0005-0000-0000-0000534D0000}"/>
    <cellStyle name="Normal 59 3 3 3" xfId="19796" xr:uid="{00000000-0005-0000-0000-0000544D0000}"/>
    <cellStyle name="Normal 59 3 4" xfId="19797" xr:uid="{00000000-0005-0000-0000-0000554D0000}"/>
    <cellStyle name="Normal 59 3 5" xfId="19798" xr:uid="{00000000-0005-0000-0000-0000564D0000}"/>
    <cellStyle name="Normal 59 3 6" xfId="19799" xr:uid="{00000000-0005-0000-0000-0000574D0000}"/>
    <cellStyle name="Normal 59 4" xfId="19800" xr:uid="{00000000-0005-0000-0000-0000584D0000}"/>
    <cellStyle name="Normal 59 4 2" xfId="19801" xr:uid="{00000000-0005-0000-0000-0000594D0000}"/>
    <cellStyle name="Normal 59 4 2 2" xfId="19802" xr:uid="{00000000-0005-0000-0000-00005A4D0000}"/>
    <cellStyle name="Normal 59 4 2 2 2" xfId="19803" xr:uid="{00000000-0005-0000-0000-00005B4D0000}"/>
    <cellStyle name="Normal 59 4 2 3" xfId="19804" xr:uid="{00000000-0005-0000-0000-00005C4D0000}"/>
    <cellStyle name="Normal 59 4 2 4" xfId="19805" xr:uid="{00000000-0005-0000-0000-00005D4D0000}"/>
    <cellStyle name="Normal 59 4 3" xfId="19806" xr:uid="{00000000-0005-0000-0000-00005E4D0000}"/>
    <cellStyle name="Normal 59 4 3 2" xfId="19807" xr:uid="{00000000-0005-0000-0000-00005F4D0000}"/>
    <cellStyle name="Normal 59 4 4" xfId="19808" xr:uid="{00000000-0005-0000-0000-0000604D0000}"/>
    <cellStyle name="Normal 59 4 5" xfId="19809" xr:uid="{00000000-0005-0000-0000-0000614D0000}"/>
    <cellStyle name="Normal 59 5" xfId="19810" xr:uid="{00000000-0005-0000-0000-0000624D0000}"/>
    <cellStyle name="Normal 59 5 2" xfId="19811" xr:uid="{00000000-0005-0000-0000-0000634D0000}"/>
    <cellStyle name="Normal 59 5 2 2" xfId="19812" xr:uid="{00000000-0005-0000-0000-0000644D0000}"/>
    <cellStyle name="Normal 59 5 3" xfId="19813" xr:uid="{00000000-0005-0000-0000-0000654D0000}"/>
    <cellStyle name="Normal 59 5 4" xfId="19814" xr:uid="{00000000-0005-0000-0000-0000664D0000}"/>
    <cellStyle name="Normal 59 6" xfId="19815" xr:uid="{00000000-0005-0000-0000-0000674D0000}"/>
    <cellStyle name="Normal 59 6 2" xfId="19816" xr:uid="{00000000-0005-0000-0000-0000684D0000}"/>
    <cellStyle name="Normal 59 6 3" xfId="19817" xr:uid="{00000000-0005-0000-0000-0000694D0000}"/>
    <cellStyle name="Normal 59 7" xfId="19818" xr:uid="{00000000-0005-0000-0000-00006A4D0000}"/>
    <cellStyle name="Normal 59 7 2" xfId="19819" xr:uid="{00000000-0005-0000-0000-00006B4D0000}"/>
    <cellStyle name="Normal 59 8" xfId="19820" xr:uid="{00000000-0005-0000-0000-00006C4D0000}"/>
    <cellStyle name="Normal 59 9" xfId="19821" xr:uid="{00000000-0005-0000-0000-00006D4D0000}"/>
    <cellStyle name="Normal 59_COMGAS" xfId="19822" xr:uid="{00000000-0005-0000-0000-00006E4D0000}"/>
    <cellStyle name="Normal 6" xfId="19823" xr:uid="{00000000-0005-0000-0000-00006F4D0000}"/>
    <cellStyle name="Normal 6 10" xfId="19824" xr:uid="{00000000-0005-0000-0000-0000704D0000}"/>
    <cellStyle name="Normal 6 11" xfId="19825" xr:uid="{00000000-0005-0000-0000-0000714D0000}"/>
    <cellStyle name="Normal 6 12" xfId="19826" xr:uid="{00000000-0005-0000-0000-0000724D0000}"/>
    <cellStyle name="Normal 6 2" xfId="19827" xr:uid="{00000000-0005-0000-0000-0000734D0000}"/>
    <cellStyle name="Normal 6 2 10" xfId="19828" xr:uid="{00000000-0005-0000-0000-0000744D0000}"/>
    <cellStyle name="Normal 6 2 2" xfId="19829" xr:uid="{00000000-0005-0000-0000-0000754D0000}"/>
    <cellStyle name="Normal 6 2 2 2" xfId="19830" xr:uid="{00000000-0005-0000-0000-0000764D0000}"/>
    <cellStyle name="Normal 6 2 2 2 2" xfId="19831" xr:uid="{00000000-0005-0000-0000-0000774D0000}"/>
    <cellStyle name="Normal 6 2 2 2_15-FINANCEIRAS" xfId="19832" xr:uid="{00000000-0005-0000-0000-0000784D0000}"/>
    <cellStyle name="Normal 6 2 2 3" xfId="19833" xr:uid="{00000000-0005-0000-0000-0000794D0000}"/>
    <cellStyle name="Normal 6 2 2 3 2" xfId="19834" xr:uid="{00000000-0005-0000-0000-00007A4D0000}"/>
    <cellStyle name="Normal 6 2 2 3_15-FINANCEIRAS" xfId="19835" xr:uid="{00000000-0005-0000-0000-00007B4D0000}"/>
    <cellStyle name="Normal 6 2 2 4" xfId="19836" xr:uid="{00000000-0005-0000-0000-00007C4D0000}"/>
    <cellStyle name="Normal 6 2 2 5" xfId="19837" xr:uid="{00000000-0005-0000-0000-00007D4D0000}"/>
    <cellStyle name="Normal 6 2 2 6" xfId="19838" xr:uid="{00000000-0005-0000-0000-00007E4D0000}"/>
    <cellStyle name="Normal 6 2 2_13-Endividamento" xfId="19839" xr:uid="{00000000-0005-0000-0000-00007F4D0000}"/>
    <cellStyle name="Normal 6 2 3" xfId="19840" xr:uid="{00000000-0005-0000-0000-0000804D0000}"/>
    <cellStyle name="Normal 6 2 3 2" xfId="19841" xr:uid="{00000000-0005-0000-0000-0000814D0000}"/>
    <cellStyle name="Normal 6 2 3 3" xfId="19842" xr:uid="{00000000-0005-0000-0000-0000824D0000}"/>
    <cellStyle name="Normal 6 2 3_15-FINANCEIRAS" xfId="19843" xr:uid="{00000000-0005-0000-0000-0000834D0000}"/>
    <cellStyle name="Normal 6 2 4" xfId="19844" xr:uid="{00000000-0005-0000-0000-0000844D0000}"/>
    <cellStyle name="Normal 6 2 4 2" xfId="19845" xr:uid="{00000000-0005-0000-0000-0000854D0000}"/>
    <cellStyle name="Normal 6 2 4_15-FINANCEIRAS" xfId="19846" xr:uid="{00000000-0005-0000-0000-0000864D0000}"/>
    <cellStyle name="Normal 6 2 5" xfId="19847" xr:uid="{00000000-0005-0000-0000-0000874D0000}"/>
    <cellStyle name="Normal 6 2 6" xfId="19848" xr:uid="{00000000-0005-0000-0000-0000884D0000}"/>
    <cellStyle name="Normal 6 2 7" xfId="19849" xr:uid="{00000000-0005-0000-0000-0000894D0000}"/>
    <cellStyle name="Normal 6 2 8" xfId="19850" xr:uid="{00000000-0005-0000-0000-00008A4D0000}"/>
    <cellStyle name="Normal 6 2 9" xfId="19851" xr:uid="{00000000-0005-0000-0000-00008B4D0000}"/>
    <cellStyle name="Normal 6 2_13-Endividamento" xfId="19852" xr:uid="{00000000-0005-0000-0000-00008C4D0000}"/>
    <cellStyle name="Normal 6 3" xfId="19853" xr:uid="{00000000-0005-0000-0000-00008D4D0000}"/>
    <cellStyle name="Normal 6 3 2" xfId="19854" xr:uid="{00000000-0005-0000-0000-00008E4D0000}"/>
    <cellStyle name="Normal 6 3 2 2" xfId="19855" xr:uid="{00000000-0005-0000-0000-00008F4D0000}"/>
    <cellStyle name="Normal 6 3 2 2 2" xfId="19856" xr:uid="{00000000-0005-0000-0000-0000904D0000}"/>
    <cellStyle name="Normal 6 3 2 2 2 2" xfId="19857" xr:uid="{00000000-0005-0000-0000-0000914D0000}"/>
    <cellStyle name="Normal 6 3 2 2 2 2 2" xfId="19858" xr:uid="{00000000-0005-0000-0000-0000924D0000}"/>
    <cellStyle name="Normal 6 3 2 2 2 3" xfId="19859" xr:uid="{00000000-0005-0000-0000-0000934D0000}"/>
    <cellStyle name="Normal 6 3 2 2 2 4" xfId="19860" xr:uid="{00000000-0005-0000-0000-0000944D0000}"/>
    <cellStyle name="Normal 6 3 2 2 3" xfId="19861" xr:uid="{00000000-0005-0000-0000-0000954D0000}"/>
    <cellStyle name="Normal 6 3 2 2 3 2" xfId="19862" xr:uid="{00000000-0005-0000-0000-0000964D0000}"/>
    <cellStyle name="Normal 6 3 2 2 4" xfId="19863" xr:uid="{00000000-0005-0000-0000-0000974D0000}"/>
    <cellStyle name="Normal 6 3 2 2 5" xfId="19864" xr:uid="{00000000-0005-0000-0000-0000984D0000}"/>
    <cellStyle name="Normal 6 3 2 3" xfId="19865" xr:uid="{00000000-0005-0000-0000-0000994D0000}"/>
    <cellStyle name="Normal 6 3 2 3 2" xfId="19866" xr:uid="{00000000-0005-0000-0000-00009A4D0000}"/>
    <cellStyle name="Normal 6 3 2 3 2 2" xfId="19867" xr:uid="{00000000-0005-0000-0000-00009B4D0000}"/>
    <cellStyle name="Normal 6 3 2 3 2 2 2" xfId="19868" xr:uid="{00000000-0005-0000-0000-00009C4D0000}"/>
    <cellStyle name="Normal 6 3 2 3 2 3" xfId="19869" xr:uid="{00000000-0005-0000-0000-00009D4D0000}"/>
    <cellStyle name="Normal 6 3 2 3 2 4" xfId="19870" xr:uid="{00000000-0005-0000-0000-00009E4D0000}"/>
    <cellStyle name="Normal 6 3 2 3 3" xfId="19871" xr:uid="{00000000-0005-0000-0000-00009F4D0000}"/>
    <cellStyle name="Normal 6 3 2 3 3 2" xfId="19872" xr:uid="{00000000-0005-0000-0000-0000A04D0000}"/>
    <cellStyle name="Normal 6 3 2 3 4" xfId="19873" xr:uid="{00000000-0005-0000-0000-0000A14D0000}"/>
    <cellStyle name="Normal 6 3 2 3 5" xfId="19874" xr:uid="{00000000-0005-0000-0000-0000A24D0000}"/>
    <cellStyle name="Normal 6 3 2 4" xfId="19875" xr:uid="{00000000-0005-0000-0000-0000A34D0000}"/>
    <cellStyle name="Normal 6 3 2 4 2" xfId="19876" xr:uid="{00000000-0005-0000-0000-0000A44D0000}"/>
    <cellStyle name="Normal 6 3 2 4 2 2" xfId="19877" xr:uid="{00000000-0005-0000-0000-0000A54D0000}"/>
    <cellStyle name="Normal 6 3 2 4 3" xfId="19878" xr:uid="{00000000-0005-0000-0000-0000A64D0000}"/>
    <cellStyle name="Normal 6 3 2 4 4" xfId="19879" xr:uid="{00000000-0005-0000-0000-0000A74D0000}"/>
    <cellStyle name="Normal 6 3 2 5" xfId="19880" xr:uid="{00000000-0005-0000-0000-0000A84D0000}"/>
    <cellStyle name="Normal 6 3 2 5 2" xfId="19881" xr:uid="{00000000-0005-0000-0000-0000A94D0000}"/>
    <cellStyle name="Normal 6 3 2 6" xfId="19882" xr:uid="{00000000-0005-0000-0000-0000AA4D0000}"/>
    <cellStyle name="Normal 6 3 2 7" xfId="19883" xr:uid="{00000000-0005-0000-0000-0000AB4D0000}"/>
    <cellStyle name="Normal 6 3 3" xfId="19884" xr:uid="{00000000-0005-0000-0000-0000AC4D0000}"/>
    <cellStyle name="Normal 6 3 4" xfId="19885" xr:uid="{00000000-0005-0000-0000-0000AD4D0000}"/>
    <cellStyle name="Normal 6 3 5" xfId="19886" xr:uid="{00000000-0005-0000-0000-0000AE4D0000}"/>
    <cellStyle name="Normal 6 3_15-FINANCEIRAS" xfId="19887" xr:uid="{00000000-0005-0000-0000-0000AF4D0000}"/>
    <cellStyle name="Normal 6 4" xfId="19888" xr:uid="{00000000-0005-0000-0000-0000B04D0000}"/>
    <cellStyle name="Normal 6 4 2" xfId="19889" xr:uid="{00000000-0005-0000-0000-0000B14D0000}"/>
    <cellStyle name="Normal 6 4 2 2" xfId="19890" xr:uid="{00000000-0005-0000-0000-0000B24D0000}"/>
    <cellStyle name="Normal 6 4 2 2 2" xfId="19891" xr:uid="{00000000-0005-0000-0000-0000B34D0000}"/>
    <cellStyle name="Normal 6 4 2 2 2 2" xfId="19892" xr:uid="{00000000-0005-0000-0000-0000B44D0000}"/>
    <cellStyle name="Normal 6 4 2 2 2 2 2" xfId="19893" xr:uid="{00000000-0005-0000-0000-0000B54D0000}"/>
    <cellStyle name="Normal 6 4 2 2 2 3" xfId="19894" xr:uid="{00000000-0005-0000-0000-0000B64D0000}"/>
    <cellStyle name="Normal 6 4 2 2 2 4" xfId="19895" xr:uid="{00000000-0005-0000-0000-0000B74D0000}"/>
    <cellStyle name="Normal 6 4 2 2 3" xfId="19896" xr:uid="{00000000-0005-0000-0000-0000B84D0000}"/>
    <cellStyle name="Normal 6 4 2 2 3 2" xfId="19897" xr:uid="{00000000-0005-0000-0000-0000B94D0000}"/>
    <cellStyle name="Normal 6 4 2 2 4" xfId="19898" xr:uid="{00000000-0005-0000-0000-0000BA4D0000}"/>
    <cellStyle name="Normal 6 4 2 2 5" xfId="19899" xr:uid="{00000000-0005-0000-0000-0000BB4D0000}"/>
    <cellStyle name="Normal 6 4 2 3" xfId="19900" xr:uid="{00000000-0005-0000-0000-0000BC4D0000}"/>
    <cellStyle name="Normal 6 4 2 3 2" xfId="19901" xr:uid="{00000000-0005-0000-0000-0000BD4D0000}"/>
    <cellStyle name="Normal 6 4 2 3 2 2" xfId="19902" xr:uid="{00000000-0005-0000-0000-0000BE4D0000}"/>
    <cellStyle name="Normal 6 4 2 3 2 2 2" xfId="19903" xr:uid="{00000000-0005-0000-0000-0000BF4D0000}"/>
    <cellStyle name="Normal 6 4 2 3 2 3" xfId="19904" xr:uid="{00000000-0005-0000-0000-0000C04D0000}"/>
    <cellStyle name="Normal 6 4 2 3 2 4" xfId="19905" xr:uid="{00000000-0005-0000-0000-0000C14D0000}"/>
    <cellStyle name="Normal 6 4 2 3 3" xfId="19906" xr:uid="{00000000-0005-0000-0000-0000C24D0000}"/>
    <cellStyle name="Normal 6 4 2 3 3 2" xfId="19907" xr:uid="{00000000-0005-0000-0000-0000C34D0000}"/>
    <cellStyle name="Normal 6 4 2 3 4" xfId="19908" xr:uid="{00000000-0005-0000-0000-0000C44D0000}"/>
    <cellStyle name="Normal 6 4 2 3 5" xfId="19909" xr:uid="{00000000-0005-0000-0000-0000C54D0000}"/>
    <cellStyle name="Normal 6 4 2 4" xfId="19910" xr:uid="{00000000-0005-0000-0000-0000C64D0000}"/>
    <cellStyle name="Normal 6 4 2 4 2" xfId="19911" xr:uid="{00000000-0005-0000-0000-0000C74D0000}"/>
    <cellStyle name="Normal 6 4 2 4 2 2" xfId="19912" xr:uid="{00000000-0005-0000-0000-0000C84D0000}"/>
    <cellStyle name="Normal 6 4 2 4 3" xfId="19913" xr:uid="{00000000-0005-0000-0000-0000C94D0000}"/>
    <cellStyle name="Normal 6 4 2 4 4" xfId="19914" xr:uid="{00000000-0005-0000-0000-0000CA4D0000}"/>
    <cellStyle name="Normal 6 4 2 5" xfId="19915" xr:uid="{00000000-0005-0000-0000-0000CB4D0000}"/>
    <cellStyle name="Normal 6 4 2 5 2" xfId="19916" xr:uid="{00000000-0005-0000-0000-0000CC4D0000}"/>
    <cellStyle name="Normal 6 4 2 6" xfId="19917" xr:uid="{00000000-0005-0000-0000-0000CD4D0000}"/>
    <cellStyle name="Normal 6 4 2 7" xfId="19918" xr:uid="{00000000-0005-0000-0000-0000CE4D0000}"/>
    <cellStyle name="Normal 6 4_15-FINANCEIRAS" xfId="19919" xr:uid="{00000000-0005-0000-0000-0000CF4D0000}"/>
    <cellStyle name="Normal 6 5" xfId="19920" xr:uid="{00000000-0005-0000-0000-0000D04D0000}"/>
    <cellStyle name="Normal 6 5 2" xfId="19921" xr:uid="{00000000-0005-0000-0000-0000D14D0000}"/>
    <cellStyle name="Normal 6 5 2 2" xfId="19922" xr:uid="{00000000-0005-0000-0000-0000D24D0000}"/>
    <cellStyle name="Normal 6 5 2 2 2" xfId="19923" xr:uid="{00000000-0005-0000-0000-0000D34D0000}"/>
    <cellStyle name="Normal 6 5 2 2 2 2" xfId="19924" xr:uid="{00000000-0005-0000-0000-0000D44D0000}"/>
    <cellStyle name="Normal 6 5 2 2 3" xfId="19925" xr:uid="{00000000-0005-0000-0000-0000D54D0000}"/>
    <cellStyle name="Normal 6 5 2 2 4" xfId="19926" xr:uid="{00000000-0005-0000-0000-0000D64D0000}"/>
    <cellStyle name="Normal 6 5 2 3" xfId="19927" xr:uid="{00000000-0005-0000-0000-0000D74D0000}"/>
    <cellStyle name="Normal 6 5 2 3 2" xfId="19928" xr:uid="{00000000-0005-0000-0000-0000D84D0000}"/>
    <cellStyle name="Normal 6 5 2 4" xfId="19929" xr:uid="{00000000-0005-0000-0000-0000D94D0000}"/>
    <cellStyle name="Normal 6 5 2 5" xfId="19930" xr:uid="{00000000-0005-0000-0000-0000DA4D0000}"/>
    <cellStyle name="Normal 6 5 3" xfId="19931" xr:uid="{00000000-0005-0000-0000-0000DB4D0000}"/>
    <cellStyle name="Normal 6 5 3 2" xfId="19932" xr:uid="{00000000-0005-0000-0000-0000DC4D0000}"/>
    <cellStyle name="Normal 6 5 3 2 2" xfId="19933" xr:uid="{00000000-0005-0000-0000-0000DD4D0000}"/>
    <cellStyle name="Normal 6 5 3 2 2 2" xfId="19934" xr:uid="{00000000-0005-0000-0000-0000DE4D0000}"/>
    <cellStyle name="Normal 6 5 3 2 3" xfId="19935" xr:uid="{00000000-0005-0000-0000-0000DF4D0000}"/>
    <cellStyle name="Normal 6 5 3 2 4" xfId="19936" xr:uid="{00000000-0005-0000-0000-0000E04D0000}"/>
    <cellStyle name="Normal 6 5 3 3" xfId="19937" xr:uid="{00000000-0005-0000-0000-0000E14D0000}"/>
    <cellStyle name="Normal 6 5 3 3 2" xfId="19938" xr:uid="{00000000-0005-0000-0000-0000E24D0000}"/>
    <cellStyle name="Normal 6 5 3 4" xfId="19939" xr:uid="{00000000-0005-0000-0000-0000E34D0000}"/>
    <cellStyle name="Normal 6 5 3 5" xfId="19940" xr:uid="{00000000-0005-0000-0000-0000E44D0000}"/>
    <cellStyle name="Normal 6 5 4" xfId="19941" xr:uid="{00000000-0005-0000-0000-0000E54D0000}"/>
    <cellStyle name="Normal 6 5_15-FINANCEIRAS" xfId="19942" xr:uid="{00000000-0005-0000-0000-0000E64D0000}"/>
    <cellStyle name="Normal 6 6" xfId="19943" xr:uid="{00000000-0005-0000-0000-0000E74D0000}"/>
    <cellStyle name="Normal 6 7" xfId="19944" xr:uid="{00000000-0005-0000-0000-0000E84D0000}"/>
    <cellStyle name="Normal 6 8" xfId="19945" xr:uid="{00000000-0005-0000-0000-0000E94D0000}"/>
    <cellStyle name="Normal 6 9" xfId="19946" xr:uid="{00000000-0005-0000-0000-0000EA4D0000}"/>
    <cellStyle name="Normal 6_1.1 - Apuração IRPJ_CSLL - 2100 - 2012_MAI_V1" xfId="19947" xr:uid="{00000000-0005-0000-0000-0000EB4D0000}"/>
    <cellStyle name="Normal 60" xfId="19948" xr:uid="{00000000-0005-0000-0000-0000EC4D0000}"/>
    <cellStyle name="Normal 60 2" xfId="19949" xr:uid="{00000000-0005-0000-0000-0000ED4D0000}"/>
    <cellStyle name="Normal 60 2 2" xfId="19950" xr:uid="{00000000-0005-0000-0000-0000EE4D0000}"/>
    <cellStyle name="Normal 60 2 2 2" xfId="19951" xr:uid="{00000000-0005-0000-0000-0000EF4D0000}"/>
    <cellStyle name="Normal 60 2 2 2 2" xfId="19952" xr:uid="{00000000-0005-0000-0000-0000F04D0000}"/>
    <cellStyle name="Normal 60 2 2 2 2 2" xfId="19953" xr:uid="{00000000-0005-0000-0000-0000F14D0000}"/>
    <cellStyle name="Normal 60 2 2 2 3" xfId="19954" xr:uid="{00000000-0005-0000-0000-0000F24D0000}"/>
    <cellStyle name="Normal 60 2 2 2 4" xfId="19955" xr:uid="{00000000-0005-0000-0000-0000F34D0000}"/>
    <cellStyle name="Normal 60 2 2 3" xfId="19956" xr:uid="{00000000-0005-0000-0000-0000F44D0000}"/>
    <cellStyle name="Normal 60 2 2 3 2" xfId="19957" xr:uid="{00000000-0005-0000-0000-0000F54D0000}"/>
    <cellStyle name="Normal 60 2 2 3 3" xfId="19958" xr:uid="{00000000-0005-0000-0000-0000F64D0000}"/>
    <cellStyle name="Normal 60 2 2 4" xfId="19959" xr:uid="{00000000-0005-0000-0000-0000F74D0000}"/>
    <cellStyle name="Normal 60 2 2 5" xfId="19960" xr:uid="{00000000-0005-0000-0000-0000F84D0000}"/>
    <cellStyle name="Normal 60 2 2 6" xfId="19961" xr:uid="{00000000-0005-0000-0000-0000F94D0000}"/>
    <cellStyle name="Normal 60 2 3" xfId="19962" xr:uid="{00000000-0005-0000-0000-0000FA4D0000}"/>
    <cellStyle name="Normal 60 2 3 2" xfId="19963" xr:uid="{00000000-0005-0000-0000-0000FB4D0000}"/>
    <cellStyle name="Normal 60 2 3 2 2" xfId="19964" xr:uid="{00000000-0005-0000-0000-0000FC4D0000}"/>
    <cellStyle name="Normal 60 2 3 2 2 2" xfId="19965" xr:uid="{00000000-0005-0000-0000-0000FD4D0000}"/>
    <cellStyle name="Normal 60 2 3 2 3" xfId="19966" xr:uid="{00000000-0005-0000-0000-0000FE4D0000}"/>
    <cellStyle name="Normal 60 2 3 2 4" xfId="19967" xr:uid="{00000000-0005-0000-0000-0000FF4D0000}"/>
    <cellStyle name="Normal 60 2 3 3" xfId="19968" xr:uid="{00000000-0005-0000-0000-0000004E0000}"/>
    <cellStyle name="Normal 60 2 3 3 2" xfId="19969" xr:uid="{00000000-0005-0000-0000-0000014E0000}"/>
    <cellStyle name="Normal 60 2 3 4" xfId="19970" xr:uid="{00000000-0005-0000-0000-0000024E0000}"/>
    <cellStyle name="Normal 60 2 3 5" xfId="19971" xr:uid="{00000000-0005-0000-0000-0000034E0000}"/>
    <cellStyle name="Normal 60 2 4" xfId="19972" xr:uid="{00000000-0005-0000-0000-0000044E0000}"/>
    <cellStyle name="Normal 60 2 4 2" xfId="19973" xr:uid="{00000000-0005-0000-0000-0000054E0000}"/>
    <cellStyle name="Normal 60 2 4 2 2" xfId="19974" xr:uid="{00000000-0005-0000-0000-0000064E0000}"/>
    <cellStyle name="Normal 60 2 4 3" xfId="19975" xr:uid="{00000000-0005-0000-0000-0000074E0000}"/>
    <cellStyle name="Normal 60 2 4 4" xfId="19976" xr:uid="{00000000-0005-0000-0000-0000084E0000}"/>
    <cellStyle name="Normal 60 2 5" xfId="19977" xr:uid="{00000000-0005-0000-0000-0000094E0000}"/>
    <cellStyle name="Normal 60 2 5 2" xfId="19978" xr:uid="{00000000-0005-0000-0000-00000A4E0000}"/>
    <cellStyle name="Normal 60 2 5 3" xfId="19979" xr:uid="{00000000-0005-0000-0000-00000B4E0000}"/>
    <cellStyle name="Normal 60 2 6" xfId="19980" xr:uid="{00000000-0005-0000-0000-00000C4E0000}"/>
    <cellStyle name="Normal 60 2 6 2" xfId="19981" xr:uid="{00000000-0005-0000-0000-00000D4E0000}"/>
    <cellStyle name="Normal 60 2 7" xfId="19982" xr:uid="{00000000-0005-0000-0000-00000E4E0000}"/>
    <cellStyle name="Normal 60 2 8" xfId="19983" xr:uid="{00000000-0005-0000-0000-00000F4E0000}"/>
    <cellStyle name="Normal 60 3" xfId="19984" xr:uid="{00000000-0005-0000-0000-0000104E0000}"/>
    <cellStyle name="Normal 60 3 2" xfId="19985" xr:uid="{00000000-0005-0000-0000-0000114E0000}"/>
    <cellStyle name="Normal 60 3 2 2" xfId="19986" xr:uid="{00000000-0005-0000-0000-0000124E0000}"/>
    <cellStyle name="Normal 60 3 2 2 2" xfId="19987" xr:uid="{00000000-0005-0000-0000-0000134E0000}"/>
    <cellStyle name="Normal 60 3 2 3" xfId="19988" xr:uid="{00000000-0005-0000-0000-0000144E0000}"/>
    <cellStyle name="Normal 60 3 2 4" xfId="19989" xr:uid="{00000000-0005-0000-0000-0000154E0000}"/>
    <cellStyle name="Normal 60 3 3" xfId="19990" xr:uid="{00000000-0005-0000-0000-0000164E0000}"/>
    <cellStyle name="Normal 60 3 3 2" xfId="19991" xr:uid="{00000000-0005-0000-0000-0000174E0000}"/>
    <cellStyle name="Normal 60 3 3 3" xfId="19992" xr:uid="{00000000-0005-0000-0000-0000184E0000}"/>
    <cellStyle name="Normal 60 3 4" xfId="19993" xr:uid="{00000000-0005-0000-0000-0000194E0000}"/>
    <cellStyle name="Normal 60 3 5" xfId="19994" xr:uid="{00000000-0005-0000-0000-00001A4E0000}"/>
    <cellStyle name="Normal 60 3 6" xfId="19995" xr:uid="{00000000-0005-0000-0000-00001B4E0000}"/>
    <cellStyle name="Normal 60 4" xfId="19996" xr:uid="{00000000-0005-0000-0000-00001C4E0000}"/>
    <cellStyle name="Normal 60 4 2" xfId="19997" xr:uid="{00000000-0005-0000-0000-00001D4E0000}"/>
    <cellStyle name="Normal 60 4 2 2" xfId="19998" xr:uid="{00000000-0005-0000-0000-00001E4E0000}"/>
    <cellStyle name="Normal 60 4 2 2 2" xfId="19999" xr:uid="{00000000-0005-0000-0000-00001F4E0000}"/>
    <cellStyle name="Normal 60 4 2 3" xfId="20000" xr:uid="{00000000-0005-0000-0000-0000204E0000}"/>
    <cellStyle name="Normal 60 4 2 4" xfId="20001" xr:uid="{00000000-0005-0000-0000-0000214E0000}"/>
    <cellStyle name="Normal 60 4 3" xfId="20002" xr:uid="{00000000-0005-0000-0000-0000224E0000}"/>
    <cellStyle name="Normal 60 4 3 2" xfId="20003" xr:uid="{00000000-0005-0000-0000-0000234E0000}"/>
    <cellStyle name="Normal 60 4 4" xfId="20004" xr:uid="{00000000-0005-0000-0000-0000244E0000}"/>
    <cellStyle name="Normal 60 4 5" xfId="20005" xr:uid="{00000000-0005-0000-0000-0000254E0000}"/>
    <cellStyle name="Normal 60 5" xfId="20006" xr:uid="{00000000-0005-0000-0000-0000264E0000}"/>
    <cellStyle name="Normal 60 5 2" xfId="20007" xr:uid="{00000000-0005-0000-0000-0000274E0000}"/>
    <cellStyle name="Normal 60 5 2 2" xfId="20008" xr:uid="{00000000-0005-0000-0000-0000284E0000}"/>
    <cellStyle name="Normal 60 5 3" xfId="20009" xr:uid="{00000000-0005-0000-0000-0000294E0000}"/>
    <cellStyle name="Normal 60 5 4" xfId="20010" xr:uid="{00000000-0005-0000-0000-00002A4E0000}"/>
    <cellStyle name="Normal 60 6" xfId="20011" xr:uid="{00000000-0005-0000-0000-00002B4E0000}"/>
    <cellStyle name="Normal 60 6 2" xfId="20012" xr:uid="{00000000-0005-0000-0000-00002C4E0000}"/>
    <cellStyle name="Normal 60 6 3" xfId="20013" xr:uid="{00000000-0005-0000-0000-00002D4E0000}"/>
    <cellStyle name="Normal 60 7" xfId="20014" xr:uid="{00000000-0005-0000-0000-00002E4E0000}"/>
    <cellStyle name="Normal 60 7 2" xfId="20015" xr:uid="{00000000-0005-0000-0000-00002F4E0000}"/>
    <cellStyle name="Normal 60 8" xfId="20016" xr:uid="{00000000-0005-0000-0000-0000304E0000}"/>
    <cellStyle name="Normal 60 9" xfId="20017" xr:uid="{00000000-0005-0000-0000-0000314E0000}"/>
    <cellStyle name="Normal 60_CV-CF Elevação" xfId="20018" xr:uid="{00000000-0005-0000-0000-0000324E0000}"/>
    <cellStyle name="Normal 61" xfId="20019" xr:uid="{00000000-0005-0000-0000-0000334E0000}"/>
    <cellStyle name="Normal 61 2" xfId="20020" xr:uid="{00000000-0005-0000-0000-0000344E0000}"/>
    <cellStyle name="Normal 61 2 2" xfId="20021" xr:uid="{00000000-0005-0000-0000-0000354E0000}"/>
    <cellStyle name="Normal 61 2 2 2" xfId="20022" xr:uid="{00000000-0005-0000-0000-0000364E0000}"/>
    <cellStyle name="Normal 61 2 2 2 2" xfId="20023" xr:uid="{00000000-0005-0000-0000-0000374E0000}"/>
    <cellStyle name="Normal 61 2 2 2 2 2" xfId="20024" xr:uid="{00000000-0005-0000-0000-0000384E0000}"/>
    <cellStyle name="Normal 61 2 2 2 3" xfId="20025" xr:uid="{00000000-0005-0000-0000-0000394E0000}"/>
    <cellStyle name="Normal 61 2 2 2 4" xfId="20026" xr:uid="{00000000-0005-0000-0000-00003A4E0000}"/>
    <cellStyle name="Normal 61 2 2 3" xfId="20027" xr:uid="{00000000-0005-0000-0000-00003B4E0000}"/>
    <cellStyle name="Normal 61 2 2 3 2" xfId="20028" xr:uid="{00000000-0005-0000-0000-00003C4E0000}"/>
    <cellStyle name="Normal 61 2 2 3 3" xfId="20029" xr:uid="{00000000-0005-0000-0000-00003D4E0000}"/>
    <cellStyle name="Normal 61 2 2 4" xfId="20030" xr:uid="{00000000-0005-0000-0000-00003E4E0000}"/>
    <cellStyle name="Normal 61 2 2 5" xfId="20031" xr:uid="{00000000-0005-0000-0000-00003F4E0000}"/>
    <cellStyle name="Normal 61 2 2 6" xfId="20032" xr:uid="{00000000-0005-0000-0000-0000404E0000}"/>
    <cellStyle name="Normal 61 2 3" xfId="20033" xr:uid="{00000000-0005-0000-0000-0000414E0000}"/>
    <cellStyle name="Normal 61 2 3 2" xfId="20034" xr:uid="{00000000-0005-0000-0000-0000424E0000}"/>
    <cellStyle name="Normal 61 2 3 2 2" xfId="20035" xr:uid="{00000000-0005-0000-0000-0000434E0000}"/>
    <cellStyle name="Normal 61 2 3 2 2 2" xfId="20036" xr:uid="{00000000-0005-0000-0000-0000444E0000}"/>
    <cellStyle name="Normal 61 2 3 2 3" xfId="20037" xr:uid="{00000000-0005-0000-0000-0000454E0000}"/>
    <cellStyle name="Normal 61 2 3 2 4" xfId="20038" xr:uid="{00000000-0005-0000-0000-0000464E0000}"/>
    <cellStyle name="Normal 61 2 3 3" xfId="20039" xr:uid="{00000000-0005-0000-0000-0000474E0000}"/>
    <cellStyle name="Normal 61 2 3 3 2" xfId="20040" xr:uid="{00000000-0005-0000-0000-0000484E0000}"/>
    <cellStyle name="Normal 61 2 3 4" xfId="20041" xr:uid="{00000000-0005-0000-0000-0000494E0000}"/>
    <cellStyle name="Normal 61 2 3 5" xfId="20042" xr:uid="{00000000-0005-0000-0000-00004A4E0000}"/>
    <cellStyle name="Normal 61 2 4" xfId="20043" xr:uid="{00000000-0005-0000-0000-00004B4E0000}"/>
    <cellStyle name="Normal 61 2 4 2" xfId="20044" xr:uid="{00000000-0005-0000-0000-00004C4E0000}"/>
    <cellStyle name="Normal 61 2 4 2 2" xfId="20045" xr:uid="{00000000-0005-0000-0000-00004D4E0000}"/>
    <cellStyle name="Normal 61 2 4 3" xfId="20046" xr:uid="{00000000-0005-0000-0000-00004E4E0000}"/>
    <cellStyle name="Normal 61 2 4 4" xfId="20047" xr:uid="{00000000-0005-0000-0000-00004F4E0000}"/>
    <cellStyle name="Normal 61 2 5" xfId="20048" xr:uid="{00000000-0005-0000-0000-0000504E0000}"/>
    <cellStyle name="Normal 61 2 5 2" xfId="20049" xr:uid="{00000000-0005-0000-0000-0000514E0000}"/>
    <cellStyle name="Normal 61 2 5 3" xfId="20050" xr:uid="{00000000-0005-0000-0000-0000524E0000}"/>
    <cellStyle name="Normal 61 2 6" xfId="20051" xr:uid="{00000000-0005-0000-0000-0000534E0000}"/>
    <cellStyle name="Normal 61 2 6 2" xfId="20052" xr:uid="{00000000-0005-0000-0000-0000544E0000}"/>
    <cellStyle name="Normal 61 2 7" xfId="20053" xr:uid="{00000000-0005-0000-0000-0000554E0000}"/>
    <cellStyle name="Normal 61 2 8" xfId="20054" xr:uid="{00000000-0005-0000-0000-0000564E0000}"/>
    <cellStyle name="Normal 61 3" xfId="20055" xr:uid="{00000000-0005-0000-0000-0000574E0000}"/>
    <cellStyle name="Normal 61 3 2" xfId="20056" xr:uid="{00000000-0005-0000-0000-0000584E0000}"/>
    <cellStyle name="Normal 61 3 2 2" xfId="20057" xr:uid="{00000000-0005-0000-0000-0000594E0000}"/>
    <cellStyle name="Normal 61 3 2 2 2" xfId="20058" xr:uid="{00000000-0005-0000-0000-00005A4E0000}"/>
    <cellStyle name="Normal 61 3 2 3" xfId="20059" xr:uid="{00000000-0005-0000-0000-00005B4E0000}"/>
    <cellStyle name="Normal 61 3 2 4" xfId="20060" xr:uid="{00000000-0005-0000-0000-00005C4E0000}"/>
    <cellStyle name="Normal 61 3 3" xfId="20061" xr:uid="{00000000-0005-0000-0000-00005D4E0000}"/>
    <cellStyle name="Normal 61 3 3 2" xfId="20062" xr:uid="{00000000-0005-0000-0000-00005E4E0000}"/>
    <cellStyle name="Normal 61 3 3 3" xfId="20063" xr:uid="{00000000-0005-0000-0000-00005F4E0000}"/>
    <cellStyle name="Normal 61 3 4" xfId="20064" xr:uid="{00000000-0005-0000-0000-0000604E0000}"/>
    <cellStyle name="Normal 61 3 5" xfId="20065" xr:uid="{00000000-0005-0000-0000-0000614E0000}"/>
    <cellStyle name="Normal 61 3 6" xfId="20066" xr:uid="{00000000-0005-0000-0000-0000624E0000}"/>
    <cellStyle name="Normal 61 4" xfId="20067" xr:uid="{00000000-0005-0000-0000-0000634E0000}"/>
    <cellStyle name="Normal 61 4 2" xfId="20068" xr:uid="{00000000-0005-0000-0000-0000644E0000}"/>
    <cellStyle name="Normal 61 4 2 2" xfId="20069" xr:uid="{00000000-0005-0000-0000-0000654E0000}"/>
    <cellStyle name="Normal 61 4 2 2 2" xfId="20070" xr:uid="{00000000-0005-0000-0000-0000664E0000}"/>
    <cellStyle name="Normal 61 4 2 3" xfId="20071" xr:uid="{00000000-0005-0000-0000-0000674E0000}"/>
    <cellStyle name="Normal 61 4 2 4" xfId="20072" xr:uid="{00000000-0005-0000-0000-0000684E0000}"/>
    <cellStyle name="Normal 61 4 3" xfId="20073" xr:uid="{00000000-0005-0000-0000-0000694E0000}"/>
    <cellStyle name="Normal 61 4 3 2" xfId="20074" xr:uid="{00000000-0005-0000-0000-00006A4E0000}"/>
    <cellStyle name="Normal 61 4 4" xfId="20075" xr:uid="{00000000-0005-0000-0000-00006B4E0000}"/>
    <cellStyle name="Normal 61 4 5" xfId="20076" xr:uid="{00000000-0005-0000-0000-00006C4E0000}"/>
    <cellStyle name="Normal 61 5" xfId="20077" xr:uid="{00000000-0005-0000-0000-00006D4E0000}"/>
    <cellStyle name="Normal 61 5 2" xfId="20078" xr:uid="{00000000-0005-0000-0000-00006E4E0000}"/>
    <cellStyle name="Normal 61 5 2 2" xfId="20079" xr:uid="{00000000-0005-0000-0000-00006F4E0000}"/>
    <cellStyle name="Normal 61 5 3" xfId="20080" xr:uid="{00000000-0005-0000-0000-0000704E0000}"/>
    <cellStyle name="Normal 61 5 4" xfId="20081" xr:uid="{00000000-0005-0000-0000-0000714E0000}"/>
    <cellStyle name="Normal 61 6" xfId="20082" xr:uid="{00000000-0005-0000-0000-0000724E0000}"/>
    <cellStyle name="Normal 61 6 2" xfId="20083" xr:uid="{00000000-0005-0000-0000-0000734E0000}"/>
    <cellStyle name="Normal 61 6 3" xfId="20084" xr:uid="{00000000-0005-0000-0000-0000744E0000}"/>
    <cellStyle name="Normal 61 7" xfId="20085" xr:uid="{00000000-0005-0000-0000-0000754E0000}"/>
    <cellStyle name="Normal 61 7 2" xfId="20086" xr:uid="{00000000-0005-0000-0000-0000764E0000}"/>
    <cellStyle name="Normal 61 8" xfId="20087" xr:uid="{00000000-0005-0000-0000-0000774E0000}"/>
    <cellStyle name="Normal 61 9" xfId="20088" xr:uid="{00000000-0005-0000-0000-0000784E0000}"/>
    <cellStyle name="Normal 61_CV-CF Elevação" xfId="20089" xr:uid="{00000000-0005-0000-0000-0000794E0000}"/>
    <cellStyle name="Normal 62" xfId="20090" xr:uid="{00000000-0005-0000-0000-00007A4E0000}"/>
    <cellStyle name="Normal 62 2" xfId="20091" xr:uid="{00000000-0005-0000-0000-00007B4E0000}"/>
    <cellStyle name="Normal 62 2 2" xfId="20092" xr:uid="{00000000-0005-0000-0000-00007C4E0000}"/>
    <cellStyle name="Normal 62 2 2 2" xfId="20093" xr:uid="{00000000-0005-0000-0000-00007D4E0000}"/>
    <cellStyle name="Normal 62 2 2 2 2" xfId="20094" xr:uid="{00000000-0005-0000-0000-00007E4E0000}"/>
    <cellStyle name="Normal 62 2 2 2 2 2" xfId="20095" xr:uid="{00000000-0005-0000-0000-00007F4E0000}"/>
    <cellStyle name="Normal 62 2 2 2 3" xfId="20096" xr:uid="{00000000-0005-0000-0000-0000804E0000}"/>
    <cellStyle name="Normal 62 2 2 2 4" xfId="20097" xr:uid="{00000000-0005-0000-0000-0000814E0000}"/>
    <cellStyle name="Normal 62 2 2 3" xfId="20098" xr:uid="{00000000-0005-0000-0000-0000824E0000}"/>
    <cellStyle name="Normal 62 2 2 3 2" xfId="20099" xr:uid="{00000000-0005-0000-0000-0000834E0000}"/>
    <cellStyle name="Normal 62 2 2 3 3" xfId="20100" xr:uid="{00000000-0005-0000-0000-0000844E0000}"/>
    <cellStyle name="Normal 62 2 2 4" xfId="20101" xr:uid="{00000000-0005-0000-0000-0000854E0000}"/>
    <cellStyle name="Normal 62 2 2 5" xfId="20102" xr:uid="{00000000-0005-0000-0000-0000864E0000}"/>
    <cellStyle name="Normal 62 2 2 6" xfId="20103" xr:uid="{00000000-0005-0000-0000-0000874E0000}"/>
    <cellStyle name="Normal 62 2 3" xfId="20104" xr:uid="{00000000-0005-0000-0000-0000884E0000}"/>
    <cellStyle name="Normal 62 2 3 2" xfId="20105" xr:uid="{00000000-0005-0000-0000-0000894E0000}"/>
    <cellStyle name="Normal 62 2 3 2 2" xfId="20106" xr:uid="{00000000-0005-0000-0000-00008A4E0000}"/>
    <cellStyle name="Normal 62 2 3 2 2 2" xfId="20107" xr:uid="{00000000-0005-0000-0000-00008B4E0000}"/>
    <cellStyle name="Normal 62 2 3 2 3" xfId="20108" xr:uid="{00000000-0005-0000-0000-00008C4E0000}"/>
    <cellStyle name="Normal 62 2 3 2 4" xfId="20109" xr:uid="{00000000-0005-0000-0000-00008D4E0000}"/>
    <cellStyle name="Normal 62 2 3 3" xfId="20110" xr:uid="{00000000-0005-0000-0000-00008E4E0000}"/>
    <cellStyle name="Normal 62 2 3 3 2" xfId="20111" xr:uid="{00000000-0005-0000-0000-00008F4E0000}"/>
    <cellStyle name="Normal 62 2 3 4" xfId="20112" xr:uid="{00000000-0005-0000-0000-0000904E0000}"/>
    <cellStyle name="Normal 62 2 3 5" xfId="20113" xr:uid="{00000000-0005-0000-0000-0000914E0000}"/>
    <cellStyle name="Normal 62 2 4" xfId="20114" xr:uid="{00000000-0005-0000-0000-0000924E0000}"/>
    <cellStyle name="Normal 62 2 4 2" xfId="20115" xr:uid="{00000000-0005-0000-0000-0000934E0000}"/>
    <cellStyle name="Normal 62 2 4 2 2" xfId="20116" xr:uid="{00000000-0005-0000-0000-0000944E0000}"/>
    <cellStyle name="Normal 62 2 4 3" xfId="20117" xr:uid="{00000000-0005-0000-0000-0000954E0000}"/>
    <cellStyle name="Normal 62 2 4 4" xfId="20118" xr:uid="{00000000-0005-0000-0000-0000964E0000}"/>
    <cellStyle name="Normal 62 2 5" xfId="20119" xr:uid="{00000000-0005-0000-0000-0000974E0000}"/>
    <cellStyle name="Normal 62 2 5 2" xfId="20120" xr:uid="{00000000-0005-0000-0000-0000984E0000}"/>
    <cellStyle name="Normal 62 2 5 3" xfId="20121" xr:uid="{00000000-0005-0000-0000-0000994E0000}"/>
    <cellStyle name="Normal 62 2 6" xfId="20122" xr:uid="{00000000-0005-0000-0000-00009A4E0000}"/>
    <cellStyle name="Normal 62 2 6 2" xfId="20123" xr:uid="{00000000-0005-0000-0000-00009B4E0000}"/>
    <cellStyle name="Normal 62 2 7" xfId="20124" xr:uid="{00000000-0005-0000-0000-00009C4E0000}"/>
    <cellStyle name="Normal 62 2 8" xfId="20125" xr:uid="{00000000-0005-0000-0000-00009D4E0000}"/>
    <cellStyle name="Normal 62 3" xfId="20126" xr:uid="{00000000-0005-0000-0000-00009E4E0000}"/>
    <cellStyle name="Normal 62 3 2" xfId="20127" xr:uid="{00000000-0005-0000-0000-00009F4E0000}"/>
    <cellStyle name="Normal 62 3 2 2" xfId="20128" xr:uid="{00000000-0005-0000-0000-0000A04E0000}"/>
    <cellStyle name="Normal 62 3 2 2 2" xfId="20129" xr:uid="{00000000-0005-0000-0000-0000A14E0000}"/>
    <cellStyle name="Normal 62 3 2 3" xfId="20130" xr:uid="{00000000-0005-0000-0000-0000A24E0000}"/>
    <cellStyle name="Normal 62 3 2 4" xfId="20131" xr:uid="{00000000-0005-0000-0000-0000A34E0000}"/>
    <cellStyle name="Normal 62 3 3" xfId="20132" xr:uid="{00000000-0005-0000-0000-0000A44E0000}"/>
    <cellStyle name="Normal 62 3 3 2" xfId="20133" xr:uid="{00000000-0005-0000-0000-0000A54E0000}"/>
    <cellStyle name="Normal 62 3 3 3" xfId="20134" xr:uid="{00000000-0005-0000-0000-0000A64E0000}"/>
    <cellStyle name="Normal 62 3 4" xfId="20135" xr:uid="{00000000-0005-0000-0000-0000A74E0000}"/>
    <cellStyle name="Normal 62 3 5" xfId="20136" xr:uid="{00000000-0005-0000-0000-0000A84E0000}"/>
    <cellStyle name="Normal 62 3 6" xfId="20137" xr:uid="{00000000-0005-0000-0000-0000A94E0000}"/>
    <cellStyle name="Normal 62 4" xfId="20138" xr:uid="{00000000-0005-0000-0000-0000AA4E0000}"/>
    <cellStyle name="Normal 62 4 2" xfId="20139" xr:uid="{00000000-0005-0000-0000-0000AB4E0000}"/>
    <cellStyle name="Normal 62 4 2 2" xfId="20140" xr:uid="{00000000-0005-0000-0000-0000AC4E0000}"/>
    <cellStyle name="Normal 62 4 2 2 2" xfId="20141" xr:uid="{00000000-0005-0000-0000-0000AD4E0000}"/>
    <cellStyle name="Normal 62 4 2 3" xfId="20142" xr:uid="{00000000-0005-0000-0000-0000AE4E0000}"/>
    <cellStyle name="Normal 62 4 2 4" xfId="20143" xr:uid="{00000000-0005-0000-0000-0000AF4E0000}"/>
    <cellStyle name="Normal 62 4 3" xfId="20144" xr:uid="{00000000-0005-0000-0000-0000B04E0000}"/>
    <cellStyle name="Normal 62 4 3 2" xfId="20145" xr:uid="{00000000-0005-0000-0000-0000B14E0000}"/>
    <cellStyle name="Normal 62 4 4" xfId="20146" xr:uid="{00000000-0005-0000-0000-0000B24E0000}"/>
    <cellStyle name="Normal 62 4 5" xfId="20147" xr:uid="{00000000-0005-0000-0000-0000B34E0000}"/>
    <cellStyle name="Normal 62 5" xfId="20148" xr:uid="{00000000-0005-0000-0000-0000B44E0000}"/>
    <cellStyle name="Normal 62 5 2" xfId="20149" xr:uid="{00000000-0005-0000-0000-0000B54E0000}"/>
    <cellStyle name="Normal 62 5 2 2" xfId="20150" xr:uid="{00000000-0005-0000-0000-0000B64E0000}"/>
    <cellStyle name="Normal 62 5 3" xfId="20151" xr:uid="{00000000-0005-0000-0000-0000B74E0000}"/>
    <cellStyle name="Normal 62 5 4" xfId="20152" xr:uid="{00000000-0005-0000-0000-0000B84E0000}"/>
    <cellStyle name="Normal 62 6" xfId="20153" xr:uid="{00000000-0005-0000-0000-0000B94E0000}"/>
    <cellStyle name="Normal 62 6 2" xfId="20154" xr:uid="{00000000-0005-0000-0000-0000BA4E0000}"/>
    <cellStyle name="Normal 62 6 3" xfId="20155" xr:uid="{00000000-0005-0000-0000-0000BB4E0000}"/>
    <cellStyle name="Normal 62 7" xfId="20156" xr:uid="{00000000-0005-0000-0000-0000BC4E0000}"/>
    <cellStyle name="Normal 62 7 2" xfId="20157" xr:uid="{00000000-0005-0000-0000-0000BD4E0000}"/>
    <cellStyle name="Normal 62 8" xfId="20158" xr:uid="{00000000-0005-0000-0000-0000BE4E0000}"/>
    <cellStyle name="Normal 62 9" xfId="20159" xr:uid="{00000000-0005-0000-0000-0000BF4E0000}"/>
    <cellStyle name="Normal 62_CV-CF Elevação" xfId="20160" xr:uid="{00000000-0005-0000-0000-0000C04E0000}"/>
    <cellStyle name="Normal 63" xfId="20161" xr:uid="{00000000-0005-0000-0000-0000C14E0000}"/>
    <cellStyle name="Normal 63 2" xfId="20162" xr:uid="{00000000-0005-0000-0000-0000C24E0000}"/>
    <cellStyle name="Normal 63 2 2" xfId="20163" xr:uid="{00000000-0005-0000-0000-0000C34E0000}"/>
    <cellStyle name="Normal 63 2 2 2" xfId="20164" xr:uid="{00000000-0005-0000-0000-0000C44E0000}"/>
    <cellStyle name="Normal 63 2 2 2 2" xfId="20165" xr:uid="{00000000-0005-0000-0000-0000C54E0000}"/>
    <cellStyle name="Normal 63 2 2 2 2 2" xfId="20166" xr:uid="{00000000-0005-0000-0000-0000C64E0000}"/>
    <cellStyle name="Normal 63 2 2 2 3" xfId="20167" xr:uid="{00000000-0005-0000-0000-0000C74E0000}"/>
    <cellStyle name="Normal 63 2 2 2 4" xfId="20168" xr:uid="{00000000-0005-0000-0000-0000C84E0000}"/>
    <cellStyle name="Normal 63 2 2 3" xfId="20169" xr:uid="{00000000-0005-0000-0000-0000C94E0000}"/>
    <cellStyle name="Normal 63 2 2 3 2" xfId="20170" xr:uid="{00000000-0005-0000-0000-0000CA4E0000}"/>
    <cellStyle name="Normal 63 2 2 3 3" xfId="20171" xr:uid="{00000000-0005-0000-0000-0000CB4E0000}"/>
    <cellStyle name="Normal 63 2 2 4" xfId="20172" xr:uid="{00000000-0005-0000-0000-0000CC4E0000}"/>
    <cellStyle name="Normal 63 2 2 5" xfId="20173" xr:uid="{00000000-0005-0000-0000-0000CD4E0000}"/>
    <cellStyle name="Normal 63 2 2 6" xfId="20174" xr:uid="{00000000-0005-0000-0000-0000CE4E0000}"/>
    <cellStyle name="Normal 63 2 3" xfId="20175" xr:uid="{00000000-0005-0000-0000-0000CF4E0000}"/>
    <cellStyle name="Normal 63 2 3 2" xfId="20176" xr:uid="{00000000-0005-0000-0000-0000D04E0000}"/>
    <cellStyle name="Normal 63 2 3 2 2" xfId="20177" xr:uid="{00000000-0005-0000-0000-0000D14E0000}"/>
    <cellStyle name="Normal 63 2 3 2 2 2" xfId="20178" xr:uid="{00000000-0005-0000-0000-0000D24E0000}"/>
    <cellStyle name="Normal 63 2 3 2 3" xfId="20179" xr:uid="{00000000-0005-0000-0000-0000D34E0000}"/>
    <cellStyle name="Normal 63 2 3 2 4" xfId="20180" xr:uid="{00000000-0005-0000-0000-0000D44E0000}"/>
    <cellStyle name="Normal 63 2 3 3" xfId="20181" xr:uid="{00000000-0005-0000-0000-0000D54E0000}"/>
    <cellStyle name="Normal 63 2 3 3 2" xfId="20182" xr:uid="{00000000-0005-0000-0000-0000D64E0000}"/>
    <cellStyle name="Normal 63 2 3 4" xfId="20183" xr:uid="{00000000-0005-0000-0000-0000D74E0000}"/>
    <cellStyle name="Normal 63 2 3 5" xfId="20184" xr:uid="{00000000-0005-0000-0000-0000D84E0000}"/>
    <cellStyle name="Normal 63 2 4" xfId="20185" xr:uid="{00000000-0005-0000-0000-0000D94E0000}"/>
    <cellStyle name="Normal 63 2 4 2" xfId="20186" xr:uid="{00000000-0005-0000-0000-0000DA4E0000}"/>
    <cellStyle name="Normal 63 2 4 2 2" xfId="20187" xr:uid="{00000000-0005-0000-0000-0000DB4E0000}"/>
    <cellStyle name="Normal 63 2 4 3" xfId="20188" xr:uid="{00000000-0005-0000-0000-0000DC4E0000}"/>
    <cellStyle name="Normal 63 2 4 4" xfId="20189" xr:uid="{00000000-0005-0000-0000-0000DD4E0000}"/>
    <cellStyle name="Normal 63 2 5" xfId="20190" xr:uid="{00000000-0005-0000-0000-0000DE4E0000}"/>
    <cellStyle name="Normal 63 2 5 2" xfId="20191" xr:uid="{00000000-0005-0000-0000-0000DF4E0000}"/>
    <cellStyle name="Normal 63 2 5 3" xfId="20192" xr:uid="{00000000-0005-0000-0000-0000E04E0000}"/>
    <cellStyle name="Normal 63 2 6" xfId="20193" xr:uid="{00000000-0005-0000-0000-0000E14E0000}"/>
    <cellStyle name="Normal 63 2 6 2" xfId="20194" xr:uid="{00000000-0005-0000-0000-0000E24E0000}"/>
    <cellStyle name="Normal 63 2 7" xfId="20195" xr:uid="{00000000-0005-0000-0000-0000E34E0000}"/>
    <cellStyle name="Normal 63 2 8" xfId="20196" xr:uid="{00000000-0005-0000-0000-0000E44E0000}"/>
    <cellStyle name="Normal 63 2_COMGAS" xfId="20197" xr:uid="{00000000-0005-0000-0000-0000E54E0000}"/>
    <cellStyle name="Normal 63 3" xfId="20198" xr:uid="{00000000-0005-0000-0000-0000E64E0000}"/>
    <cellStyle name="Normal 63 3 2" xfId="20199" xr:uid="{00000000-0005-0000-0000-0000E74E0000}"/>
    <cellStyle name="Normal 63 3 2 2" xfId="20200" xr:uid="{00000000-0005-0000-0000-0000E84E0000}"/>
    <cellStyle name="Normal 63 3 2 2 2" xfId="20201" xr:uid="{00000000-0005-0000-0000-0000E94E0000}"/>
    <cellStyle name="Normal 63 3 2 3" xfId="20202" xr:uid="{00000000-0005-0000-0000-0000EA4E0000}"/>
    <cellStyle name="Normal 63 3 2 4" xfId="20203" xr:uid="{00000000-0005-0000-0000-0000EB4E0000}"/>
    <cellStyle name="Normal 63 3 3" xfId="20204" xr:uid="{00000000-0005-0000-0000-0000EC4E0000}"/>
    <cellStyle name="Normal 63 3 3 2" xfId="20205" xr:uid="{00000000-0005-0000-0000-0000ED4E0000}"/>
    <cellStyle name="Normal 63 3 3 3" xfId="20206" xr:uid="{00000000-0005-0000-0000-0000EE4E0000}"/>
    <cellStyle name="Normal 63 3 4" xfId="20207" xr:uid="{00000000-0005-0000-0000-0000EF4E0000}"/>
    <cellStyle name="Normal 63 3 5" xfId="20208" xr:uid="{00000000-0005-0000-0000-0000F04E0000}"/>
    <cellStyle name="Normal 63 3 6" xfId="20209" xr:uid="{00000000-0005-0000-0000-0000F14E0000}"/>
    <cellStyle name="Normal 63 4" xfId="20210" xr:uid="{00000000-0005-0000-0000-0000F24E0000}"/>
    <cellStyle name="Normal 63 4 2" xfId="20211" xr:uid="{00000000-0005-0000-0000-0000F34E0000}"/>
    <cellStyle name="Normal 63 4 2 2" xfId="20212" xr:uid="{00000000-0005-0000-0000-0000F44E0000}"/>
    <cellStyle name="Normal 63 4 2 2 2" xfId="20213" xr:uid="{00000000-0005-0000-0000-0000F54E0000}"/>
    <cellStyle name="Normal 63 4 2 3" xfId="20214" xr:uid="{00000000-0005-0000-0000-0000F64E0000}"/>
    <cellStyle name="Normal 63 4 2 4" xfId="20215" xr:uid="{00000000-0005-0000-0000-0000F74E0000}"/>
    <cellStyle name="Normal 63 4 3" xfId="20216" xr:uid="{00000000-0005-0000-0000-0000F84E0000}"/>
    <cellStyle name="Normal 63 4 3 2" xfId="20217" xr:uid="{00000000-0005-0000-0000-0000F94E0000}"/>
    <cellStyle name="Normal 63 4 4" xfId="20218" xr:uid="{00000000-0005-0000-0000-0000FA4E0000}"/>
    <cellStyle name="Normal 63 4 5" xfId="20219" xr:uid="{00000000-0005-0000-0000-0000FB4E0000}"/>
    <cellStyle name="Normal 63 5" xfId="20220" xr:uid="{00000000-0005-0000-0000-0000FC4E0000}"/>
    <cellStyle name="Normal 63 5 2" xfId="20221" xr:uid="{00000000-0005-0000-0000-0000FD4E0000}"/>
    <cellStyle name="Normal 63 5 2 2" xfId="20222" xr:uid="{00000000-0005-0000-0000-0000FE4E0000}"/>
    <cellStyle name="Normal 63 5 2_Dep_Judiciais-Contingências" xfId="20223" xr:uid="{00000000-0005-0000-0000-0000FF4E0000}"/>
    <cellStyle name="Normal 63 5 3" xfId="20224" xr:uid="{00000000-0005-0000-0000-0000004F0000}"/>
    <cellStyle name="Normal 63 5 4" xfId="20225" xr:uid="{00000000-0005-0000-0000-0000014F0000}"/>
    <cellStyle name="Normal 63 6" xfId="20226" xr:uid="{00000000-0005-0000-0000-0000024F0000}"/>
    <cellStyle name="Normal 63 6 2" xfId="20227" xr:uid="{00000000-0005-0000-0000-0000034F0000}"/>
    <cellStyle name="Normal 63 6 3" xfId="20228" xr:uid="{00000000-0005-0000-0000-0000044F0000}"/>
    <cellStyle name="Normal 63 7" xfId="20229" xr:uid="{00000000-0005-0000-0000-0000054F0000}"/>
    <cellStyle name="Normal 63 7 2" xfId="20230" xr:uid="{00000000-0005-0000-0000-0000064F0000}"/>
    <cellStyle name="Normal 63 8" xfId="20231" xr:uid="{00000000-0005-0000-0000-0000074F0000}"/>
    <cellStyle name="Normal 63 9" xfId="20232" xr:uid="{00000000-0005-0000-0000-0000084F0000}"/>
    <cellStyle name="Normal 63_CV-CF Elevação" xfId="20233" xr:uid="{00000000-0005-0000-0000-0000094F0000}"/>
    <cellStyle name="Normal 64" xfId="20234" xr:uid="{00000000-0005-0000-0000-00000A4F0000}"/>
    <cellStyle name="Normal 64 2" xfId="20235" xr:uid="{00000000-0005-0000-0000-00000B4F0000}"/>
    <cellStyle name="Normal 64 2 2" xfId="20236" xr:uid="{00000000-0005-0000-0000-00000C4F0000}"/>
    <cellStyle name="Normal 64 2 2 2" xfId="20237" xr:uid="{00000000-0005-0000-0000-00000D4F0000}"/>
    <cellStyle name="Normal 64 2 2 2 2" xfId="20238" xr:uid="{00000000-0005-0000-0000-00000E4F0000}"/>
    <cellStyle name="Normal 64 2 2 2 2 2" xfId="20239" xr:uid="{00000000-0005-0000-0000-00000F4F0000}"/>
    <cellStyle name="Normal 64 2 2 2 3" xfId="20240" xr:uid="{00000000-0005-0000-0000-0000104F0000}"/>
    <cellStyle name="Normal 64 2 2 2 4" xfId="20241" xr:uid="{00000000-0005-0000-0000-0000114F0000}"/>
    <cellStyle name="Normal 64 2 2 3" xfId="20242" xr:uid="{00000000-0005-0000-0000-0000124F0000}"/>
    <cellStyle name="Normal 64 2 2 3 2" xfId="20243" xr:uid="{00000000-0005-0000-0000-0000134F0000}"/>
    <cellStyle name="Normal 64 2 2 3 3" xfId="20244" xr:uid="{00000000-0005-0000-0000-0000144F0000}"/>
    <cellStyle name="Normal 64 2 2 4" xfId="20245" xr:uid="{00000000-0005-0000-0000-0000154F0000}"/>
    <cellStyle name="Normal 64 2 2 5" xfId="20246" xr:uid="{00000000-0005-0000-0000-0000164F0000}"/>
    <cellStyle name="Normal 64 2 2 6" xfId="20247" xr:uid="{00000000-0005-0000-0000-0000174F0000}"/>
    <cellStyle name="Normal 64 2 3" xfId="20248" xr:uid="{00000000-0005-0000-0000-0000184F0000}"/>
    <cellStyle name="Normal 64 2 3 2" xfId="20249" xr:uid="{00000000-0005-0000-0000-0000194F0000}"/>
    <cellStyle name="Normal 64 2 3 2 2" xfId="20250" xr:uid="{00000000-0005-0000-0000-00001A4F0000}"/>
    <cellStyle name="Normal 64 2 3 2 2 2" xfId="20251" xr:uid="{00000000-0005-0000-0000-00001B4F0000}"/>
    <cellStyle name="Normal 64 2 3 2 3" xfId="20252" xr:uid="{00000000-0005-0000-0000-00001C4F0000}"/>
    <cellStyle name="Normal 64 2 3 2 4" xfId="20253" xr:uid="{00000000-0005-0000-0000-00001D4F0000}"/>
    <cellStyle name="Normal 64 2 3 3" xfId="20254" xr:uid="{00000000-0005-0000-0000-00001E4F0000}"/>
    <cellStyle name="Normal 64 2 3 3 2" xfId="20255" xr:uid="{00000000-0005-0000-0000-00001F4F0000}"/>
    <cellStyle name="Normal 64 2 3 4" xfId="20256" xr:uid="{00000000-0005-0000-0000-0000204F0000}"/>
    <cellStyle name="Normal 64 2 3 5" xfId="20257" xr:uid="{00000000-0005-0000-0000-0000214F0000}"/>
    <cellStyle name="Normal 64 2 4" xfId="20258" xr:uid="{00000000-0005-0000-0000-0000224F0000}"/>
    <cellStyle name="Normal 64 2 4 2" xfId="20259" xr:uid="{00000000-0005-0000-0000-0000234F0000}"/>
    <cellStyle name="Normal 64 2 4 2 2" xfId="20260" xr:uid="{00000000-0005-0000-0000-0000244F0000}"/>
    <cellStyle name="Normal 64 2 4 3" xfId="20261" xr:uid="{00000000-0005-0000-0000-0000254F0000}"/>
    <cellStyle name="Normal 64 2 4 4" xfId="20262" xr:uid="{00000000-0005-0000-0000-0000264F0000}"/>
    <cellStyle name="Normal 64 2 5" xfId="20263" xr:uid="{00000000-0005-0000-0000-0000274F0000}"/>
    <cellStyle name="Normal 64 2 5 2" xfId="20264" xr:uid="{00000000-0005-0000-0000-0000284F0000}"/>
    <cellStyle name="Normal 64 2 5 3" xfId="20265" xr:uid="{00000000-0005-0000-0000-0000294F0000}"/>
    <cellStyle name="Normal 64 2 6" xfId="20266" xr:uid="{00000000-0005-0000-0000-00002A4F0000}"/>
    <cellStyle name="Normal 64 2 6 2" xfId="20267" xr:uid="{00000000-0005-0000-0000-00002B4F0000}"/>
    <cellStyle name="Normal 64 2 7" xfId="20268" xr:uid="{00000000-0005-0000-0000-00002C4F0000}"/>
    <cellStyle name="Normal 64 2 8" xfId="20269" xr:uid="{00000000-0005-0000-0000-00002D4F0000}"/>
    <cellStyle name="Normal 64 3" xfId="20270" xr:uid="{00000000-0005-0000-0000-00002E4F0000}"/>
    <cellStyle name="Normal 64 3 2" xfId="20271" xr:uid="{00000000-0005-0000-0000-00002F4F0000}"/>
    <cellStyle name="Normal 64 3 2 2" xfId="20272" xr:uid="{00000000-0005-0000-0000-0000304F0000}"/>
    <cellStyle name="Normal 64 3 2 2 2" xfId="20273" xr:uid="{00000000-0005-0000-0000-0000314F0000}"/>
    <cellStyle name="Normal 64 3 2 3" xfId="20274" xr:uid="{00000000-0005-0000-0000-0000324F0000}"/>
    <cellStyle name="Normal 64 3 2 4" xfId="20275" xr:uid="{00000000-0005-0000-0000-0000334F0000}"/>
    <cellStyle name="Normal 64 3 3" xfId="20276" xr:uid="{00000000-0005-0000-0000-0000344F0000}"/>
    <cellStyle name="Normal 64 3 3 2" xfId="20277" xr:uid="{00000000-0005-0000-0000-0000354F0000}"/>
    <cellStyle name="Normal 64 3 3 3" xfId="20278" xr:uid="{00000000-0005-0000-0000-0000364F0000}"/>
    <cellStyle name="Normal 64 3 4" xfId="20279" xr:uid="{00000000-0005-0000-0000-0000374F0000}"/>
    <cellStyle name="Normal 64 3 5" xfId="20280" xr:uid="{00000000-0005-0000-0000-0000384F0000}"/>
    <cellStyle name="Normal 64 3 6" xfId="20281" xr:uid="{00000000-0005-0000-0000-0000394F0000}"/>
    <cellStyle name="Normal 64 4" xfId="20282" xr:uid="{00000000-0005-0000-0000-00003A4F0000}"/>
    <cellStyle name="Normal 64 4 2" xfId="20283" xr:uid="{00000000-0005-0000-0000-00003B4F0000}"/>
    <cellStyle name="Normal 64 4 2 2" xfId="20284" xr:uid="{00000000-0005-0000-0000-00003C4F0000}"/>
    <cellStyle name="Normal 64 4 2 2 2" xfId="20285" xr:uid="{00000000-0005-0000-0000-00003D4F0000}"/>
    <cellStyle name="Normal 64 4 2 3" xfId="20286" xr:uid="{00000000-0005-0000-0000-00003E4F0000}"/>
    <cellStyle name="Normal 64 4 2 4" xfId="20287" xr:uid="{00000000-0005-0000-0000-00003F4F0000}"/>
    <cellStyle name="Normal 64 4 3" xfId="20288" xr:uid="{00000000-0005-0000-0000-0000404F0000}"/>
    <cellStyle name="Normal 64 4 3 2" xfId="20289" xr:uid="{00000000-0005-0000-0000-0000414F0000}"/>
    <cellStyle name="Normal 64 4 4" xfId="20290" xr:uid="{00000000-0005-0000-0000-0000424F0000}"/>
    <cellStyle name="Normal 64 4 5" xfId="20291" xr:uid="{00000000-0005-0000-0000-0000434F0000}"/>
    <cellStyle name="Normal 64 5" xfId="20292" xr:uid="{00000000-0005-0000-0000-0000444F0000}"/>
    <cellStyle name="Normal 64 5 2" xfId="20293" xr:uid="{00000000-0005-0000-0000-0000454F0000}"/>
    <cellStyle name="Normal 64 5 2 2" xfId="20294" xr:uid="{00000000-0005-0000-0000-0000464F0000}"/>
    <cellStyle name="Normal 64 5 3" xfId="20295" xr:uid="{00000000-0005-0000-0000-0000474F0000}"/>
    <cellStyle name="Normal 64 5 4" xfId="20296" xr:uid="{00000000-0005-0000-0000-0000484F0000}"/>
    <cellStyle name="Normal 64 6" xfId="20297" xr:uid="{00000000-0005-0000-0000-0000494F0000}"/>
    <cellStyle name="Normal 64 6 2" xfId="20298" xr:uid="{00000000-0005-0000-0000-00004A4F0000}"/>
    <cellStyle name="Normal 64 6 3" xfId="20299" xr:uid="{00000000-0005-0000-0000-00004B4F0000}"/>
    <cellStyle name="Normal 64 7" xfId="20300" xr:uid="{00000000-0005-0000-0000-00004C4F0000}"/>
    <cellStyle name="Normal 64 7 2" xfId="20301" xr:uid="{00000000-0005-0000-0000-00004D4F0000}"/>
    <cellStyle name="Normal 64 8" xfId="20302" xr:uid="{00000000-0005-0000-0000-00004E4F0000}"/>
    <cellStyle name="Normal 64 9" xfId="20303" xr:uid="{00000000-0005-0000-0000-00004F4F0000}"/>
    <cellStyle name="Normal 64_COMGAS" xfId="20304" xr:uid="{00000000-0005-0000-0000-0000504F0000}"/>
    <cellStyle name="Normal 65" xfId="20305" xr:uid="{00000000-0005-0000-0000-0000514F0000}"/>
    <cellStyle name="Normal 65 2" xfId="20306" xr:uid="{00000000-0005-0000-0000-0000524F0000}"/>
    <cellStyle name="Normal 65 2 2" xfId="20307" xr:uid="{00000000-0005-0000-0000-0000534F0000}"/>
    <cellStyle name="Normal 65 2 2 2" xfId="20308" xr:uid="{00000000-0005-0000-0000-0000544F0000}"/>
    <cellStyle name="Normal 65 2 2 2 2" xfId="20309" xr:uid="{00000000-0005-0000-0000-0000554F0000}"/>
    <cellStyle name="Normal 65 2 2 2 2 2" xfId="20310" xr:uid="{00000000-0005-0000-0000-0000564F0000}"/>
    <cellStyle name="Normal 65 2 2 2 3" xfId="20311" xr:uid="{00000000-0005-0000-0000-0000574F0000}"/>
    <cellStyle name="Normal 65 2 2 2 4" xfId="20312" xr:uid="{00000000-0005-0000-0000-0000584F0000}"/>
    <cellStyle name="Normal 65 2 2 3" xfId="20313" xr:uid="{00000000-0005-0000-0000-0000594F0000}"/>
    <cellStyle name="Normal 65 2 2 3 2" xfId="20314" xr:uid="{00000000-0005-0000-0000-00005A4F0000}"/>
    <cellStyle name="Normal 65 2 2 3 3" xfId="20315" xr:uid="{00000000-0005-0000-0000-00005B4F0000}"/>
    <cellStyle name="Normal 65 2 2 4" xfId="20316" xr:uid="{00000000-0005-0000-0000-00005C4F0000}"/>
    <cellStyle name="Normal 65 2 2 5" xfId="20317" xr:uid="{00000000-0005-0000-0000-00005D4F0000}"/>
    <cellStyle name="Normal 65 2 2 6" xfId="20318" xr:uid="{00000000-0005-0000-0000-00005E4F0000}"/>
    <cellStyle name="Normal 65 2 3" xfId="20319" xr:uid="{00000000-0005-0000-0000-00005F4F0000}"/>
    <cellStyle name="Normal 65 2 3 2" xfId="20320" xr:uid="{00000000-0005-0000-0000-0000604F0000}"/>
    <cellStyle name="Normal 65 2 3 2 2" xfId="20321" xr:uid="{00000000-0005-0000-0000-0000614F0000}"/>
    <cellStyle name="Normal 65 2 3 2 2 2" xfId="20322" xr:uid="{00000000-0005-0000-0000-0000624F0000}"/>
    <cellStyle name="Normal 65 2 3 2 3" xfId="20323" xr:uid="{00000000-0005-0000-0000-0000634F0000}"/>
    <cellStyle name="Normal 65 2 3 2 4" xfId="20324" xr:uid="{00000000-0005-0000-0000-0000644F0000}"/>
    <cellStyle name="Normal 65 2 3 3" xfId="20325" xr:uid="{00000000-0005-0000-0000-0000654F0000}"/>
    <cellStyle name="Normal 65 2 3 3 2" xfId="20326" xr:uid="{00000000-0005-0000-0000-0000664F0000}"/>
    <cellStyle name="Normal 65 2 3 4" xfId="20327" xr:uid="{00000000-0005-0000-0000-0000674F0000}"/>
    <cellStyle name="Normal 65 2 3 5" xfId="20328" xr:uid="{00000000-0005-0000-0000-0000684F0000}"/>
    <cellStyle name="Normal 65 2 4" xfId="20329" xr:uid="{00000000-0005-0000-0000-0000694F0000}"/>
    <cellStyle name="Normal 65 2 4 2" xfId="20330" xr:uid="{00000000-0005-0000-0000-00006A4F0000}"/>
    <cellStyle name="Normal 65 2 4 2 2" xfId="20331" xr:uid="{00000000-0005-0000-0000-00006B4F0000}"/>
    <cellStyle name="Normal 65 2 4 3" xfId="20332" xr:uid="{00000000-0005-0000-0000-00006C4F0000}"/>
    <cellStyle name="Normal 65 2 4 4" xfId="20333" xr:uid="{00000000-0005-0000-0000-00006D4F0000}"/>
    <cellStyle name="Normal 65 2 5" xfId="20334" xr:uid="{00000000-0005-0000-0000-00006E4F0000}"/>
    <cellStyle name="Normal 65 2 5 2" xfId="20335" xr:uid="{00000000-0005-0000-0000-00006F4F0000}"/>
    <cellStyle name="Normal 65 2 5 3" xfId="20336" xr:uid="{00000000-0005-0000-0000-0000704F0000}"/>
    <cellStyle name="Normal 65 2 6" xfId="20337" xr:uid="{00000000-0005-0000-0000-0000714F0000}"/>
    <cellStyle name="Normal 65 2 6 2" xfId="20338" xr:uid="{00000000-0005-0000-0000-0000724F0000}"/>
    <cellStyle name="Normal 65 2 7" xfId="20339" xr:uid="{00000000-0005-0000-0000-0000734F0000}"/>
    <cellStyle name="Normal 65 2 8" xfId="20340" xr:uid="{00000000-0005-0000-0000-0000744F0000}"/>
    <cellStyle name="Normal 65 3" xfId="20341" xr:uid="{00000000-0005-0000-0000-0000754F0000}"/>
    <cellStyle name="Normal 65 3 2" xfId="20342" xr:uid="{00000000-0005-0000-0000-0000764F0000}"/>
    <cellStyle name="Normal 65 3 2 2" xfId="20343" xr:uid="{00000000-0005-0000-0000-0000774F0000}"/>
    <cellStyle name="Normal 65 3 2 2 2" xfId="20344" xr:uid="{00000000-0005-0000-0000-0000784F0000}"/>
    <cellStyle name="Normal 65 3 2 3" xfId="20345" xr:uid="{00000000-0005-0000-0000-0000794F0000}"/>
    <cellStyle name="Normal 65 3 2 4" xfId="20346" xr:uid="{00000000-0005-0000-0000-00007A4F0000}"/>
    <cellStyle name="Normal 65 3 3" xfId="20347" xr:uid="{00000000-0005-0000-0000-00007B4F0000}"/>
    <cellStyle name="Normal 65 3 3 2" xfId="20348" xr:uid="{00000000-0005-0000-0000-00007C4F0000}"/>
    <cellStyle name="Normal 65 3 3 3" xfId="20349" xr:uid="{00000000-0005-0000-0000-00007D4F0000}"/>
    <cellStyle name="Normal 65 3 4" xfId="20350" xr:uid="{00000000-0005-0000-0000-00007E4F0000}"/>
    <cellStyle name="Normal 65 3 5" xfId="20351" xr:uid="{00000000-0005-0000-0000-00007F4F0000}"/>
    <cellStyle name="Normal 65 3 6" xfId="20352" xr:uid="{00000000-0005-0000-0000-0000804F0000}"/>
    <cellStyle name="Normal 65 4" xfId="20353" xr:uid="{00000000-0005-0000-0000-0000814F0000}"/>
    <cellStyle name="Normal 65 4 2" xfId="20354" xr:uid="{00000000-0005-0000-0000-0000824F0000}"/>
    <cellStyle name="Normal 65 4 2 2" xfId="20355" xr:uid="{00000000-0005-0000-0000-0000834F0000}"/>
    <cellStyle name="Normal 65 4 2 2 2" xfId="20356" xr:uid="{00000000-0005-0000-0000-0000844F0000}"/>
    <cellStyle name="Normal 65 4 2 3" xfId="20357" xr:uid="{00000000-0005-0000-0000-0000854F0000}"/>
    <cellStyle name="Normal 65 4 2 4" xfId="20358" xr:uid="{00000000-0005-0000-0000-0000864F0000}"/>
    <cellStyle name="Normal 65 4 3" xfId="20359" xr:uid="{00000000-0005-0000-0000-0000874F0000}"/>
    <cellStyle name="Normal 65 4 3 2" xfId="20360" xr:uid="{00000000-0005-0000-0000-0000884F0000}"/>
    <cellStyle name="Normal 65 4 4" xfId="20361" xr:uid="{00000000-0005-0000-0000-0000894F0000}"/>
    <cellStyle name="Normal 65 4 5" xfId="20362" xr:uid="{00000000-0005-0000-0000-00008A4F0000}"/>
    <cellStyle name="Normal 65 5" xfId="20363" xr:uid="{00000000-0005-0000-0000-00008B4F0000}"/>
    <cellStyle name="Normal 65 5 2" xfId="20364" xr:uid="{00000000-0005-0000-0000-00008C4F0000}"/>
    <cellStyle name="Normal 65 5 2 2" xfId="20365" xr:uid="{00000000-0005-0000-0000-00008D4F0000}"/>
    <cellStyle name="Normal 65 5 3" xfId="20366" xr:uid="{00000000-0005-0000-0000-00008E4F0000}"/>
    <cellStyle name="Normal 65 5 4" xfId="20367" xr:uid="{00000000-0005-0000-0000-00008F4F0000}"/>
    <cellStyle name="Normal 65 6" xfId="20368" xr:uid="{00000000-0005-0000-0000-0000904F0000}"/>
    <cellStyle name="Normal 65 6 2" xfId="20369" xr:uid="{00000000-0005-0000-0000-0000914F0000}"/>
    <cellStyle name="Normal 65 6 3" xfId="20370" xr:uid="{00000000-0005-0000-0000-0000924F0000}"/>
    <cellStyle name="Normal 65 7" xfId="20371" xr:uid="{00000000-0005-0000-0000-0000934F0000}"/>
    <cellStyle name="Normal 65 7 2" xfId="20372" xr:uid="{00000000-0005-0000-0000-0000944F0000}"/>
    <cellStyle name="Normal 65 8" xfId="20373" xr:uid="{00000000-0005-0000-0000-0000954F0000}"/>
    <cellStyle name="Normal 65 9" xfId="20374" xr:uid="{00000000-0005-0000-0000-0000964F0000}"/>
    <cellStyle name="Normal 66" xfId="20375" xr:uid="{00000000-0005-0000-0000-0000974F0000}"/>
    <cellStyle name="Normal 66 2" xfId="20376" xr:uid="{00000000-0005-0000-0000-0000984F0000}"/>
    <cellStyle name="Normal 66 2 2" xfId="20377" xr:uid="{00000000-0005-0000-0000-0000994F0000}"/>
    <cellStyle name="Normal 66 2 2 2" xfId="20378" xr:uid="{00000000-0005-0000-0000-00009A4F0000}"/>
    <cellStyle name="Normal 66 2 2 2 2" xfId="20379" xr:uid="{00000000-0005-0000-0000-00009B4F0000}"/>
    <cellStyle name="Normal 66 2 2 2 2 2" xfId="20380" xr:uid="{00000000-0005-0000-0000-00009C4F0000}"/>
    <cellStyle name="Normal 66 2 2 2 3" xfId="20381" xr:uid="{00000000-0005-0000-0000-00009D4F0000}"/>
    <cellStyle name="Normal 66 2 2 2 4" xfId="20382" xr:uid="{00000000-0005-0000-0000-00009E4F0000}"/>
    <cellStyle name="Normal 66 2 2 3" xfId="20383" xr:uid="{00000000-0005-0000-0000-00009F4F0000}"/>
    <cellStyle name="Normal 66 2 2 3 2" xfId="20384" xr:uid="{00000000-0005-0000-0000-0000A04F0000}"/>
    <cellStyle name="Normal 66 2 2 3 3" xfId="20385" xr:uid="{00000000-0005-0000-0000-0000A14F0000}"/>
    <cellStyle name="Normal 66 2 2 4" xfId="20386" xr:uid="{00000000-0005-0000-0000-0000A24F0000}"/>
    <cellStyle name="Normal 66 2 2 5" xfId="20387" xr:uid="{00000000-0005-0000-0000-0000A34F0000}"/>
    <cellStyle name="Normal 66 2 2 6" xfId="20388" xr:uid="{00000000-0005-0000-0000-0000A44F0000}"/>
    <cellStyle name="Normal 66 2 3" xfId="20389" xr:uid="{00000000-0005-0000-0000-0000A54F0000}"/>
    <cellStyle name="Normal 66 2 3 2" xfId="20390" xr:uid="{00000000-0005-0000-0000-0000A64F0000}"/>
    <cellStyle name="Normal 66 2 3 2 2" xfId="20391" xr:uid="{00000000-0005-0000-0000-0000A74F0000}"/>
    <cellStyle name="Normal 66 2 3 2 2 2" xfId="20392" xr:uid="{00000000-0005-0000-0000-0000A84F0000}"/>
    <cellStyle name="Normal 66 2 3 2 3" xfId="20393" xr:uid="{00000000-0005-0000-0000-0000A94F0000}"/>
    <cellStyle name="Normal 66 2 3 2 4" xfId="20394" xr:uid="{00000000-0005-0000-0000-0000AA4F0000}"/>
    <cellStyle name="Normal 66 2 3 3" xfId="20395" xr:uid="{00000000-0005-0000-0000-0000AB4F0000}"/>
    <cellStyle name="Normal 66 2 3 3 2" xfId="20396" xr:uid="{00000000-0005-0000-0000-0000AC4F0000}"/>
    <cellStyle name="Normal 66 2 3 4" xfId="20397" xr:uid="{00000000-0005-0000-0000-0000AD4F0000}"/>
    <cellStyle name="Normal 66 2 3 5" xfId="20398" xr:uid="{00000000-0005-0000-0000-0000AE4F0000}"/>
    <cellStyle name="Normal 66 2 4" xfId="20399" xr:uid="{00000000-0005-0000-0000-0000AF4F0000}"/>
    <cellStyle name="Normal 66 2 4 2" xfId="20400" xr:uid="{00000000-0005-0000-0000-0000B04F0000}"/>
    <cellStyle name="Normal 66 2 4 2 2" xfId="20401" xr:uid="{00000000-0005-0000-0000-0000B14F0000}"/>
    <cellStyle name="Normal 66 2 4 3" xfId="20402" xr:uid="{00000000-0005-0000-0000-0000B24F0000}"/>
    <cellStyle name="Normal 66 2 4 4" xfId="20403" xr:uid="{00000000-0005-0000-0000-0000B34F0000}"/>
    <cellStyle name="Normal 66 2 5" xfId="20404" xr:uid="{00000000-0005-0000-0000-0000B44F0000}"/>
    <cellStyle name="Normal 66 2 5 2" xfId="20405" xr:uid="{00000000-0005-0000-0000-0000B54F0000}"/>
    <cellStyle name="Normal 66 2 5 3" xfId="20406" xr:uid="{00000000-0005-0000-0000-0000B64F0000}"/>
    <cellStyle name="Normal 66 2 6" xfId="20407" xr:uid="{00000000-0005-0000-0000-0000B74F0000}"/>
    <cellStyle name="Normal 66 2 6 2" xfId="20408" xr:uid="{00000000-0005-0000-0000-0000B84F0000}"/>
    <cellStyle name="Normal 66 2 7" xfId="20409" xr:uid="{00000000-0005-0000-0000-0000B94F0000}"/>
    <cellStyle name="Normal 66 2 8" xfId="20410" xr:uid="{00000000-0005-0000-0000-0000BA4F0000}"/>
    <cellStyle name="Normal 66 3" xfId="20411" xr:uid="{00000000-0005-0000-0000-0000BB4F0000}"/>
    <cellStyle name="Normal 66 3 2" xfId="20412" xr:uid="{00000000-0005-0000-0000-0000BC4F0000}"/>
    <cellStyle name="Normal 66 3 2 2" xfId="20413" xr:uid="{00000000-0005-0000-0000-0000BD4F0000}"/>
    <cellStyle name="Normal 66 3 2 2 2" xfId="20414" xr:uid="{00000000-0005-0000-0000-0000BE4F0000}"/>
    <cellStyle name="Normal 66 3 2 3" xfId="20415" xr:uid="{00000000-0005-0000-0000-0000BF4F0000}"/>
    <cellStyle name="Normal 66 3 2 4" xfId="20416" xr:uid="{00000000-0005-0000-0000-0000C04F0000}"/>
    <cellStyle name="Normal 66 3 3" xfId="20417" xr:uid="{00000000-0005-0000-0000-0000C14F0000}"/>
    <cellStyle name="Normal 66 3 3 2" xfId="20418" xr:uid="{00000000-0005-0000-0000-0000C24F0000}"/>
    <cellStyle name="Normal 66 3 3 3" xfId="20419" xr:uid="{00000000-0005-0000-0000-0000C34F0000}"/>
    <cellStyle name="Normal 66 3 4" xfId="20420" xr:uid="{00000000-0005-0000-0000-0000C44F0000}"/>
    <cellStyle name="Normal 66 3 5" xfId="20421" xr:uid="{00000000-0005-0000-0000-0000C54F0000}"/>
    <cellStyle name="Normal 66 3 6" xfId="20422" xr:uid="{00000000-0005-0000-0000-0000C64F0000}"/>
    <cellStyle name="Normal 66 4" xfId="20423" xr:uid="{00000000-0005-0000-0000-0000C74F0000}"/>
    <cellStyle name="Normal 66 4 2" xfId="20424" xr:uid="{00000000-0005-0000-0000-0000C84F0000}"/>
    <cellStyle name="Normal 66 4 2 2" xfId="20425" xr:uid="{00000000-0005-0000-0000-0000C94F0000}"/>
    <cellStyle name="Normal 66 4 2 2 2" xfId="20426" xr:uid="{00000000-0005-0000-0000-0000CA4F0000}"/>
    <cellStyle name="Normal 66 4 2 3" xfId="20427" xr:uid="{00000000-0005-0000-0000-0000CB4F0000}"/>
    <cellStyle name="Normal 66 4 2 4" xfId="20428" xr:uid="{00000000-0005-0000-0000-0000CC4F0000}"/>
    <cellStyle name="Normal 66 4 3" xfId="20429" xr:uid="{00000000-0005-0000-0000-0000CD4F0000}"/>
    <cellStyle name="Normal 66 4 3 2" xfId="20430" xr:uid="{00000000-0005-0000-0000-0000CE4F0000}"/>
    <cellStyle name="Normal 66 4 4" xfId="20431" xr:uid="{00000000-0005-0000-0000-0000CF4F0000}"/>
    <cellStyle name="Normal 66 4 5" xfId="20432" xr:uid="{00000000-0005-0000-0000-0000D04F0000}"/>
    <cellStyle name="Normal 66 5" xfId="20433" xr:uid="{00000000-0005-0000-0000-0000D14F0000}"/>
    <cellStyle name="Normal 66 5 2" xfId="20434" xr:uid="{00000000-0005-0000-0000-0000D24F0000}"/>
    <cellStyle name="Normal 66 5 2 2" xfId="20435" xr:uid="{00000000-0005-0000-0000-0000D34F0000}"/>
    <cellStyle name="Normal 66 5 3" xfId="20436" xr:uid="{00000000-0005-0000-0000-0000D44F0000}"/>
    <cellStyle name="Normal 66 5 4" xfId="20437" xr:uid="{00000000-0005-0000-0000-0000D54F0000}"/>
    <cellStyle name="Normal 66 6" xfId="20438" xr:uid="{00000000-0005-0000-0000-0000D64F0000}"/>
    <cellStyle name="Normal 66 6 2" xfId="20439" xr:uid="{00000000-0005-0000-0000-0000D74F0000}"/>
    <cellStyle name="Normal 66 6 3" xfId="20440" xr:uid="{00000000-0005-0000-0000-0000D84F0000}"/>
    <cellStyle name="Normal 66 7" xfId="20441" xr:uid="{00000000-0005-0000-0000-0000D94F0000}"/>
    <cellStyle name="Normal 66 7 2" xfId="20442" xr:uid="{00000000-0005-0000-0000-0000DA4F0000}"/>
    <cellStyle name="Normal 66 8" xfId="20443" xr:uid="{00000000-0005-0000-0000-0000DB4F0000}"/>
    <cellStyle name="Normal 66 9" xfId="20444" xr:uid="{00000000-0005-0000-0000-0000DC4F0000}"/>
    <cellStyle name="Normal 67" xfId="20445" xr:uid="{00000000-0005-0000-0000-0000DD4F0000}"/>
    <cellStyle name="Normal 67 2" xfId="20446" xr:uid="{00000000-0005-0000-0000-0000DE4F0000}"/>
    <cellStyle name="Normal 67 2 2" xfId="20447" xr:uid="{00000000-0005-0000-0000-0000DF4F0000}"/>
    <cellStyle name="Normal 67 2 2 2" xfId="20448" xr:uid="{00000000-0005-0000-0000-0000E04F0000}"/>
    <cellStyle name="Normal 67 2 2 2 2" xfId="20449" xr:uid="{00000000-0005-0000-0000-0000E14F0000}"/>
    <cellStyle name="Normal 67 2 2 2 2 2" xfId="20450" xr:uid="{00000000-0005-0000-0000-0000E24F0000}"/>
    <cellStyle name="Normal 67 2 2 2 3" xfId="20451" xr:uid="{00000000-0005-0000-0000-0000E34F0000}"/>
    <cellStyle name="Normal 67 2 2 2 4" xfId="20452" xr:uid="{00000000-0005-0000-0000-0000E44F0000}"/>
    <cellStyle name="Normal 67 2 2 3" xfId="20453" xr:uid="{00000000-0005-0000-0000-0000E54F0000}"/>
    <cellStyle name="Normal 67 2 2 3 2" xfId="20454" xr:uid="{00000000-0005-0000-0000-0000E64F0000}"/>
    <cellStyle name="Normal 67 2 2 3 3" xfId="20455" xr:uid="{00000000-0005-0000-0000-0000E74F0000}"/>
    <cellStyle name="Normal 67 2 2 4" xfId="20456" xr:uid="{00000000-0005-0000-0000-0000E84F0000}"/>
    <cellStyle name="Normal 67 2 2 5" xfId="20457" xr:uid="{00000000-0005-0000-0000-0000E94F0000}"/>
    <cellStyle name="Normal 67 2 2 6" xfId="20458" xr:uid="{00000000-0005-0000-0000-0000EA4F0000}"/>
    <cellStyle name="Normal 67 2 3" xfId="20459" xr:uid="{00000000-0005-0000-0000-0000EB4F0000}"/>
    <cellStyle name="Normal 67 2 3 2" xfId="20460" xr:uid="{00000000-0005-0000-0000-0000EC4F0000}"/>
    <cellStyle name="Normal 67 2 3 2 2" xfId="20461" xr:uid="{00000000-0005-0000-0000-0000ED4F0000}"/>
    <cellStyle name="Normal 67 2 3 2 2 2" xfId="20462" xr:uid="{00000000-0005-0000-0000-0000EE4F0000}"/>
    <cellStyle name="Normal 67 2 3 2 3" xfId="20463" xr:uid="{00000000-0005-0000-0000-0000EF4F0000}"/>
    <cellStyle name="Normal 67 2 3 2 4" xfId="20464" xr:uid="{00000000-0005-0000-0000-0000F04F0000}"/>
    <cellStyle name="Normal 67 2 3 3" xfId="20465" xr:uid="{00000000-0005-0000-0000-0000F14F0000}"/>
    <cellStyle name="Normal 67 2 3 3 2" xfId="20466" xr:uid="{00000000-0005-0000-0000-0000F24F0000}"/>
    <cellStyle name="Normal 67 2 3 4" xfId="20467" xr:uid="{00000000-0005-0000-0000-0000F34F0000}"/>
    <cellStyle name="Normal 67 2 3 5" xfId="20468" xr:uid="{00000000-0005-0000-0000-0000F44F0000}"/>
    <cellStyle name="Normal 67 2 4" xfId="20469" xr:uid="{00000000-0005-0000-0000-0000F54F0000}"/>
    <cellStyle name="Normal 67 2 4 2" xfId="20470" xr:uid="{00000000-0005-0000-0000-0000F64F0000}"/>
    <cellStyle name="Normal 67 2 4 2 2" xfId="20471" xr:uid="{00000000-0005-0000-0000-0000F74F0000}"/>
    <cellStyle name="Normal 67 2 4 3" xfId="20472" xr:uid="{00000000-0005-0000-0000-0000F84F0000}"/>
    <cellStyle name="Normal 67 2 4 4" xfId="20473" xr:uid="{00000000-0005-0000-0000-0000F94F0000}"/>
    <cellStyle name="Normal 67 2 5" xfId="20474" xr:uid="{00000000-0005-0000-0000-0000FA4F0000}"/>
    <cellStyle name="Normal 67 2 5 2" xfId="20475" xr:uid="{00000000-0005-0000-0000-0000FB4F0000}"/>
    <cellStyle name="Normal 67 2 5 3" xfId="20476" xr:uid="{00000000-0005-0000-0000-0000FC4F0000}"/>
    <cellStyle name="Normal 67 2 6" xfId="20477" xr:uid="{00000000-0005-0000-0000-0000FD4F0000}"/>
    <cellStyle name="Normal 67 2 6 2" xfId="20478" xr:uid="{00000000-0005-0000-0000-0000FE4F0000}"/>
    <cellStyle name="Normal 67 2 7" xfId="20479" xr:uid="{00000000-0005-0000-0000-0000FF4F0000}"/>
    <cellStyle name="Normal 67 2 8" xfId="20480" xr:uid="{00000000-0005-0000-0000-000000500000}"/>
    <cellStyle name="Normal 67 2_COMGAS" xfId="20481" xr:uid="{00000000-0005-0000-0000-000001500000}"/>
    <cellStyle name="Normal 67 3" xfId="20482" xr:uid="{00000000-0005-0000-0000-000002500000}"/>
    <cellStyle name="Normal 67 3 2" xfId="20483" xr:uid="{00000000-0005-0000-0000-000003500000}"/>
    <cellStyle name="Normal 67 3 2 2" xfId="20484" xr:uid="{00000000-0005-0000-0000-000004500000}"/>
    <cellStyle name="Normal 67 3 2 2 2" xfId="20485" xr:uid="{00000000-0005-0000-0000-000005500000}"/>
    <cellStyle name="Normal 67 3 2 3" xfId="20486" xr:uid="{00000000-0005-0000-0000-000006500000}"/>
    <cellStyle name="Normal 67 3 2 4" xfId="20487" xr:uid="{00000000-0005-0000-0000-000007500000}"/>
    <cellStyle name="Normal 67 3 3" xfId="20488" xr:uid="{00000000-0005-0000-0000-000008500000}"/>
    <cellStyle name="Normal 67 3 3 2" xfId="20489" xr:uid="{00000000-0005-0000-0000-000009500000}"/>
    <cellStyle name="Normal 67 3 3 3" xfId="20490" xr:uid="{00000000-0005-0000-0000-00000A500000}"/>
    <cellStyle name="Normal 67 3 4" xfId="20491" xr:uid="{00000000-0005-0000-0000-00000B500000}"/>
    <cellStyle name="Normal 67 3 5" xfId="20492" xr:uid="{00000000-0005-0000-0000-00000C500000}"/>
    <cellStyle name="Normal 67 3 6" xfId="20493" xr:uid="{00000000-0005-0000-0000-00000D500000}"/>
    <cellStyle name="Normal 67 4" xfId="20494" xr:uid="{00000000-0005-0000-0000-00000E500000}"/>
    <cellStyle name="Normal 67 4 2" xfId="20495" xr:uid="{00000000-0005-0000-0000-00000F500000}"/>
    <cellStyle name="Normal 67 4 2 2" xfId="20496" xr:uid="{00000000-0005-0000-0000-000010500000}"/>
    <cellStyle name="Normal 67 4 2 2 2" xfId="20497" xr:uid="{00000000-0005-0000-0000-000011500000}"/>
    <cellStyle name="Normal 67 4 2 3" xfId="20498" xr:uid="{00000000-0005-0000-0000-000012500000}"/>
    <cellStyle name="Normal 67 4 2 4" xfId="20499" xr:uid="{00000000-0005-0000-0000-000013500000}"/>
    <cellStyle name="Normal 67 4 3" xfId="20500" xr:uid="{00000000-0005-0000-0000-000014500000}"/>
    <cellStyle name="Normal 67 4 3 2" xfId="20501" xr:uid="{00000000-0005-0000-0000-000015500000}"/>
    <cellStyle name="Normal 67 4 4" xfId="20502" xr:uid="{00000000-0005-0000-0000-000016500000}"/>
    <cellStyle name="Normal 67 4 5" xfId="20503" xr:uid="{00000000-0005-0000-0000-000017500000}"/>
    <cellStyle name="Normal 67 5" xfId="20504" xr:uid="{00000000-0005-0000-0000-000018500000}"/>
    <cellStyle name="Normal 67 5 2" xfId="20505" xr:uid="{00000000-0005-0000-0000-000019500000}"/>
    <cellStyle name="Normal 67 5 2 2" xfId="20506" xr:uid="{00000000-0005-0000-0000-00001A500000}"/>
    <cellStyle name="Normal 67 5 3" xfId="20507" xr:uid="{00000000-0005-0000-0000-00001B500000}"/>
    <cellStyle name="Normal 67 5 4" xfId="20508" xr:uid="{00000000-0005-0000-0000-00001C500000}"/>
    <cellStyle name="Normal 67 6" xfId="20509" xr:uid="{00000000-0005-0000-0000-00001D500000}"/>
    <cellStyle name="Normal 67 6 2" xfId="20510" xr:uid="{00000000-0005-0000-0000-00001E500000}"/>
    <cellStyle name="Normal 67 6 3" xfId="20511" xr:uid="{00000000-0005-0000-0000-00001F500000}"/>
    <cellStyle name="Normal 67 7" xfId="20512" xr:uid="{00000000-0005-0000-0000-000020500000}"/>
    <cellStyle name="Normal 67 7 2" xfId="20513" xr:uid="{00000000-0005-0000-0000-000021500000}"/>
    <cellStyle name="Normal 67 8" xfId="20514" xr:uid="{00000000-0005-0000-0000-000022500000}"/>
    <cellStyle name="Normal 67 9" xfId="20515" xr:uid="{00000000-0005-0000-0000-000023500000}"/>
    <cellStyle name="Normal 67_CV-CF Elevação" xfId="20516" xr:uid="{00000000-0005-0000-0000-000024500000}"/>
    <cellStyle name="Normal 68" xfId="20517" xr:uid="{00000000-0005-0000-0000-000025500000}"/>
    <cellStyle name="Normal 68 2" xfId="20518" xr:uid="{00000000-0005-0000-0000-000026500000}"/>
    <cellStyle name="Normal 68 2 2" xfId="20519" xr:uid="{00000000-0005-0000-0000-000027500000}"/>
    <cellStyle name="Normal 68 2 2 2" xfId="20520" xr:uid="{00000000-0005-0000-0000-000028500000}"/>
    <cellStyle name="Normal 68 2 2 2 2" xfId="20521" xr:uid="{00000000-0005-0000-0000-000029500000}"/>
    <cellStyle name="Normal 68 2 2 2 2 2" xfId="20522" xr:uid="{00000000-0005-0000-0000-00002A500000}"/>
    <cellStyle name="Normal 68 2 2 2 3" xfId="20523" xr:uid="{00000000-0005-0000-0000-00002B500000}"/>
    <cellStyle name="Normal 68 2 2 2 4" xfId="20524" xr:uid="{00000000-0005-0000-0000-00002C500000}"/>
    <cellStyle name="Normal 68 2 2 3" xfId="20525" xr:uid="{00000000-0005-0000-0000-00002D500000}"/>
    <cellStyle name="Normal 68 2 2 3 2" xfId="20526" xr:uid="{00000000-0005-0000-0000-00002E500000}"/>
    <cellStyle name="Normal 68 2 2 3 3" xfId="20527" xr:uid="{00000000-0005-0000-0000-00002F500000}"/>
    <cellStyle name="Normal 68 2 2 4" xfId="20528" xr:uid="{00000000-0005-0000-0000-000030500000}"/>
    <cellStyle name="Normal 68 2 2 5" xfId="20529" xr:uid="{00000000-0005-0000-0000-000031500000}"/>
    <cellStyle name="Normal 68 2 2 6" xfId="20530" xr:uid="{00000000-0005-0000-0000-000032500000}"/>
    <cellStyle name="Normal 68 2 3" xfId="20531" xr:uid="{00000000-0005-0000-0000-000033500000}"/>
    <cellStyle name="Normal 68 2 3 2" xfId="20532" xr:uid="{00000000-0005-0000-0000-000034500000}"/>
    <cellStyle name="Normal 68 2 3 2 2" xfId="20533" xr:uid="{00000000-0005-0000-0000-000035500000}"/>
    <cellStyle name="Normal 68 2 3 2 2 2" xfId="20534" xr:uid="{00000000-0005-0000-0000-000036500000}"/>
    <cellStyle name="Normal 68 2 3 2 3" xfId="20535" xr:uid="{00000000-0005-0000-0000-000037500000}"/>
    <cellStyle name="Normal 68 2 3 2 4" xfId="20536" xr:uid="{00000000-0005-0000-0000-000038500000}"/>
    <cellStyle name="Normal 68 2 3 3" xfId="20537" xr:uid="{00000000-0005-0000-0000-000039500000}"/>
    <cellStyle name="Normal 68 2 3 3 2" xfId="20538" xr:uid="{00000000-0005-0000-0000-00003A500000}"/>
    <cellStyle name="Normal 68 2 3 4" xfId="20539" xr:uid="{00000000-0005-0000-0000-00003B500000}"/>
    <cellStyle name="Normal 68 2 3 5" xfId="20540" xr:uid="{00000000-0005-0000-0000-00003C500000}"/>
    <cellStyle name="Normal 68 2 4" xfId="20541" xr:uid="{00000000-0005-0000-0000-00003D500000}"/>
    <cellStyle name="Normal 68 2 4 2" xfId="20542" xr:uid="{00000000-0005-0000-0000-00003E500000}"/>
    <cellStyle name="Normal 68 2 4 2 2" xfId="20543" xr:uid="{00000000-0005-0000-0000-00003F500000}"/>
    <cellStyle name="Normal 68 2 4 3" xfId="20544" xr:uid="{00000000-0005-0000-0000-000040500000}"/>
    <cellStyle name="Normal 68 2 4 4" xfId="20545" xr:uid="{00000000-0005-0000-0000-000041500000}"/>
    <cellStyle name="Normal 68 2 5" xfId="20546" xr:uid="{00000000-0005-0000-0000-000042500000}"/>
    <cellStyle name="Normal 68 2 5 2" xfId="20547" xr:uid="{00000000-0005-0000-0000-000043500000}"/>
    <cellStyle name="Normal 68 2 5 3" xfId="20548" xr:uid="{00000000-0005-0000-0000-000044500000}"/>
    <cellStyle name="Normal 68 2 6" xfId="20549" xr:uid="{00000000-0005-0000-0000-000045500000}"/>
    <cellStyle name="Normal 68 2 6 2" xfId="20550" xr:uid="{00000000-0005-0000-0000-000046500000}"/>
    <cellStyle name="Normal 68 2 7" xfId="20551" xr:uid="{00000000-0005-0000-0000-000047500000}"/>
    <cellStyle name="Normal 68 2 8" xfId="20552" xr:uid="{00000000-0005-0000-0000-000048500000}"/>
    <cellStyle name="Normal 68 3" xfId="20553" xr:uid="{00000000-0005-0000-0000-000049500000}"/>
    <cellStyle name="Normal 68 3 2" xfId="20554" xr:uid="{00000000-0005-0000-0000-00004A500000}"/>
    <cellStyle name="Normal 68 3 2 2" xfId="20555" xr:uid="{00000000-0005-0000-0000-00004B500000}"/>
    <cellStyle name="Normal 68 3 2 2 2" xfId="20556" xr:uid="{00000000-0005-0000-0000-00004C500000}"/>
    <cellStyle name="Normal 68 3 2 3" xfId="20557" xr:uid="{00000000-0005-0000-0000-00004D500000}"/>
    <cellStyle name="Normal 68 3 2 4" xfId="20558" xr:uid="{00000000-0005-0000-0000-00004E500000}"/>
    <cellStyle name="Normal 68 3 2 5" xfId="20559" xr:uid="{00000000-0005-0000-0000-00004F500000}"/>
    <cellStyle name="Normal 68 3 3" xfId="20560" xr:uid="{00000000-0005-0000-0000-000050500000}"/>
    <cellStyle name="Normal 68 3 3 2" xfId="20561" xr:uid="{00000000-0005-0000-0000-000051500000}"/>
    <cellStyle name="Normal 68 3 3 3" xfId="20562" xr:uid="{00000000-0005-0000-0000-000052500000}"/>
    <cellStyle name="Normal 68 3 4" xfId="20563" xr:uid="{00000000-0005-0000-0000-000053500000}"/>
    <cellStyle name="Normal 68 3 5" xfId="20564" xr:uid="{00000000-0005-0000-0000-000054500000}"/>
    <cellStyle name="Normal 68 3 6" xfId="20565" xr:uid="{00000000-0005-0000-0000-000055500000}"/>
    <cellStyle name="Normal 68 4" xfId="20566" xr:uid="{00000000-0005-0000-0000-000056500000}"/>
    <cellStyle name="Normal 68 4 2" xfId="20567" xr:uid="{00000000-0005-0000-0000-000057500000}"/>
    <cellStyle name="Normal 68 4 2 2" xfId="20568" xr:uid="{00000000-0005-0000-0000-000058500000}"/>
    <cellStyle name="Normal 68 4 2 2 2" xfId="20569" xr:uid="{00000000-0005-0000-0000-000059500000}"/>
    <cellStyle name="Normal 68 4 2 3" xfId="20570" xr:uid="{00000000-0005-0000-0000-00005A500000}"/>
    <cellStyle name="Normal 68 4 2 4" xfId="20571" xr:uid="{00000000-0005-0000-0000-00005B500000}"/>
    <cellStyle name="Normal 68 4 3" xfId="20572" xr:uid="{00000000-0005-0000-0000-00005C500000}"/>
    <cellStyle name="Normal 68 4 3 2" xfId="20573" xr:uid="{00000000-0005-0000-0000-00005D500000}"/>
    <cellStyle name="Normal 68 4 4" xfId="20574" xr:uid="{00000000-0005-0000-0000-00005E500000}"/>
    <cellStyle name="Normal 68 4 5" xfId="20575" xr:uid="{00000000-0005-0000-0000-00005F500000}"/>
    <cellStyle name="Normal 68 5" xfId="20576" xr:uid="{00000000-0005-0000-0000-000060500000}"/>
    <cellStyle name="Normal 68 5 2" xfId="20577" xr:uid="{00000000-0005-0000-0000-000061500000}"/>
    <cellStyle name="Normal 68 5 2 2" xfId="20578" xr:uid="{00000000-0005-0000-0000-000062500000}"/>
    <cellStyle name="Normal 68 5 3" xfId="20579" xr:uid="{00000000-0005-0000-0000-000063500000}"/>
    <cellStyle name="Normal 68 5 4" xfId="20580" xr:uid="{00000000-0005-0000-0000-000064500000}"/>
    <cellStyle name="Normal 68 6" xfId="20581" xr:uid="{00000000-0005-0000-0000-000065500000}"/>
    <cellStyle name="Normal 68 6 2" xfId="20582" xr:uid="{00000000-0005-0000-0000-000066500000}"/>
    <cellStyle name="Normal 68 6 3" xfId="20583" xr:uid="{00000000-0005-0000-0000-000067500000}"/>
    <cellStyle name="Normal 68 7" xfId="20584" xr:uid="{00000000-0005-0000-0000-000068500000}"/>
    <cellStyle name="Normal 68 7 2" xfId="20585" xr:uid="{00000000-0005-0000-0000-000069500000}"/>
    <cellStyle name="Normal 68 8" xfId="20586" xr:uid="{00000000-0005-0000-0000-00006A500000}"/>
    <cellStyle name="Normal 68 9" xfId="20587" xr:uid="{00000000-0005-0000-0000-00006B500000}"/>
    <cellStyle name="Normal 68_COMGAS" xfId="20588" xr:uid="{00000000-0005-0000-0000-00006C500000}"/>
    <cellStyle name="Normal 69" xfId="20589" xr:uid="{00000000-0005-0000-0000-00006D500000}"/>
    <cellStyle name="Normal 69 2" xfId="20590" xr:uid="{00000000-0005-0000-0000-00006E500000}"/>
    <cellStyle name="Normal 69 2 2" xfId="20591" xr:uid="{00000000-0005-0000-0000-00006F500000}"/>
    <cellStyle name="Normal 69 2 2 2" xfId="20592" xr:uid="{00000000-0005-0000-0000-000070500000}"/>
    <cellStyle name="Normal 69 2 2 2 2" xfId="20593" xr:uid="{00000000-0005-0000-0000-000071500000}"/>
    <cellStyle name="Normal 69 2 2 2 2 2" xfId="20594" xr:uid="{00000000-0005-0000-0000-000072500000}"/>
    <cellStyle name="Normal 69 2 2 2 3" xfId="20595" xr:uid="{00000000-0005-0000-0000-000073500000}"/>
    <cellStyle name="Normal 69 2 2 2 4" xfId="20596" xr:uid="{00000000-0005-0000-0000-000074500000}"/>
    <cellStyle name="Normal 69 2 2 3" xfId="20597" xr:uid="{00000000-0005-0000-0000-000075500000}"/>
    <cellStyle name="Normal 69 2 2 3 2" xfId="20598" xr:uid="{00000000-0005-0000-0000-000076500000}"/>
    <cellStyle name="Normal 69 2 2 3 3" xfId="20599" xr:uid="{00000000-0005-0000-0000-000077500000}"/>
    <cellStyle name="Normal 69 2 2 4" xfId="20600" xr:uid="{00000000-0005-0000-0000-000078500000}"/>
    <cellStyle name="Normal 69 2 2 5" xfId="20601" xr:uid="{00000000-0005-0000-0000-000079500000}"/>
    <cellStyle name="Normal 69 2 2 6" xfId="20602" xr:uid="{00000000-0005-0000-0000-00007A500000}"/>
    <cellStyle name="Normal 69 2 3" xfId="20603" xr:uid="{00000000-0005-0000-0000-00007B500000}"/>
    <cellStyle name="Normal 69 2 3 2" xfId="20604" xr:uid="{00000000-0005-0000-0000-00007C500000}"/>
    <cellStyle name="Normal 69 2 3 2 2" xfId="20605" xr:uid="{00000000-0005-0000-0000-00007D500000}"/>
    <cellStyle name="Normal 69 2 3 2 2 2" xfId="20606" xr:uid="{00000000-0005-0000-0000-00007E500000}"/>
    <cellStyle name="Normal 69 2 3 2 3" xfId="20607" xr:uid="{00000000-0005-0000-0000-00007F500000}"/>
    <cellStyle name="Normal 69 2 3 2 4" xfId="20608" xr:uid="{00000000-0005-0000-0000-000080500000}"/>
    <cellStyle name="Normal 69 2 3 3" xfId="20609" xr:uid="{00000000-0005-0000-0000-000081500000}"/>
    <cellStyle name="Normal 69 2 3 3 2" xfId="20610" xr:uid="{00000000-0005-0000-0000-000082500000}"/>
    <cellStyle name="Normal 69 2 3 4" xfId="20611" xr:uid="{00000000-0005-0000-0000-000083500000}"/>
    <cellStyle name="Normal 69 2 3 5" xfId="20612" xr:uid="{00000000-0005-0000-0000-000084500000}"/>
    <cellStyle name="Normal 69 2 4" xfId="20613" xr:uid="{00000000-0005-0000-0000-000085500000}"/>
    <cellStyle name="Normal 69 2 4 2" xfId="20614" xr:uid="{00000000-0005-0000-0000-000086500000}"/>
    <cellStyle name="Normal 69 2 4 2 2" xfId="20615" xr:uid="{00000000-0005-0000-0000-000087500000}"/>
    <cellStyle name="Normal 69 2 4 3" xfId="20616" xr:uid="{00000000-0005-0000-0000-000088500000}"/>
    <cellStyle name="Normal 69 2 4 4" xfId="20617" xr:uid="{00000000-0005-0000-0000-000089500000}"/>
    <cellStyle name="Normal 69 2 5" xfId="20618" xr:uid="{00000000-0005-0000-0000-00008A500000}"/>
    <cellStyle name="Normal 69 2 5 2" xfId="20619" xr:uid="{00000000-0005-0000-0000-00008B500000}"/>
    <cellStyle name="Normal 69 2 5 3" xfId="20620" xr:uid="{00000000-0005-0000-0000-00008C500000}"/>
    <cellStyle name="Normal 69 2 6" xfId="20621" xr:uid="{00000000-0005-0000-0000-00008D500000}"/>
    <cellStyle name="Normal 69 2 6 2" xfId="20622" xr:uid="{00000000-0005-0000-0000-00008E500000}"/>
    <cellStyle name="Normal 69 2 7" xfId="20623" xr:uid="{00000000-0005-0000-0000-00008F500000}"/>
    <cellStyle name="Normal 69 2 8" xfId="20624" xr:uid="{00000000-0005-0000-0000-000090500000}"/>
    <cellStyle name="Normal 69 3" xfId="20625" xr:uid="{00000000-0005-0000-0000-000091500000}"/>
    <cellStyle name="Normal 69 3 2" xfId="20626" xr:uid="{00000000-0005-0000-0000-000092500000}"/>
    <cellStyle name="Normal 69 3 2 2" xfId="20627" xr:uid="{00000000-0005-0000-0000-000093500000}"/>
    <cellStyle name="Normal 69 3 2 2 2" xfId="20628" xr:uid="{00000000-0005-0000-0000-000094500000}"/>
    <cellStyle name="Normal 69 3 2 3" xfId="20629" xr:uid="{00000000-0005-0000-0000-000095500000}"/>
    <cellStyle name="Normal 69 3 2 4" xfId="20630" xr:uid="{00000000-0005-0000-0000-000096500000}"/>
    <cellStyle name="Normal 69 3 2 5" xfId="20631" xr:uid="{00000000-0005-0000-0000-000097500000}"/>
    <cellStyle name="Normal 69 3 3" xfId="20632" xr:uid="{00000000-0005-0000-0000-000098500000}"/>
    <cellStyle name="Normal 69 3 3 2" xfId="20633" xr:uid="{00000000-0005-0000-0000-000099500000}"/>
    <cellStyle name="Normal 69 3 3 3" xfId="20634" xr:uid="{00000000-0005-0000-0000-00009A500000}"/>
    <cellStyle name="Normal 69 3 4" xfId="20635" xr:uid="{00000000-0005-0000-0000-00009B500000}"/>
    <cellStyle name="Normal 69 3 5" xfId="20636" xr:uid="{00000000-0005-0000-0000-00009C500000}"/>
    <cellStyle name="Normal 69 3 6" xfId="20637" xr:uid="{00000000-0005-0000-0000-00009D500000}"/>
    <cellStyle name="Normal 69 4" xfId="20638" xr:uid="{00000000-0005-0000-0000-00009E500000}"/>
    <cellStyle name="Normal 69 4 2" xfId="20639" xr:uid="{00000000-0005-0000-0000-00009F500000}"/>
    <cellStyle name="Normal 69 4 2 2" xfId="20640" xr:uid="{00000000-0005-0000-0000-0000A0500000}"/>
    <cellStyle name="Normal 69 4 2 2 2" xfId="20641" xr:uid="{00000000-0005-0000-0000-0000A1500000}"/>
    <cellStyle name="Normal 69 4 2 3" xfId="20642" xr:uid="{00000000-0005-0000-0000-0000A2500000}"/>
    <cellStyle name="Normal 69 4 2 4" xfId="20643" xr:uid="{00000000-0005-0000-0000-0000A3500000}"/>
    <cellStyle name="Normal 69 4 3" xfId="20644" xr:uid="{00000000-0005-0000-0000-0000A4500000}"/>
    <cellStyle name="Normal 69 4 3 2" xfId="20645" xr:uid="{00000000-0005-0000-0000-0000A5500000}"/>
    <cellStyle name="Normal 69 4 4" xfId="20646" xr:uid="{00000000-0005-0000-0000-0000A6500000}"/>
    <cellStyle name="Normal 69 4 5" xfId="20647" xr:uid="{00000000-0005-0000-0000-0000A7500000}"/>
    <cellStyle name="Normal 69 5" xfId="20648" xr:uid="{00000000-0005-0000-0000-0000A8500000}"/>
    <cellStyle name="Normal 69 5 2" xfId="20649" xr:uid="{00000000-0005-0000-0000-0000A9500000}"/>
    <cellStyle name="Normal 69 5 2 2" xfId="20650" xr:uid="{00000000-0005-0000-0000-0000AA500000}"/>
    <cellStyle name="Normal 69 5 3" xfId="20651" xr:uid="{00000000-0005-0000-0000-0000AB500000}"/>
    <cellStyle name="Normal 69 5 4" xfId="20652" xr:uid="{00000000-0005-0000-0000-0000AC500000}"/>
    <cellStyle name="Normal 69 6" xfId="20653" xr:uid="{00000000-0005-0000-0000-0000AD500000}"/>
    <cellStyle name="Normal 69 6 2" xfId="20654" xr:uid="{00000000-0005-0000-0000-0000AE500000}"/>
    <cellStyle name="Normal 69 6 3" xfId="20655" xr:uid="{00000000-0005-0000-0000-0000AF500000}"/>
    <cellStyle name="Normal 69 7" xfId="20656" xr:uid="{00000000-0005-0000-0000-0000B0500000}"/>
    <cellStyle name="Normal 69 7 2" xfId="20657" xr:uid="{00000000-0005-0000-0000-0000B1500000}"/>
    <cellStyle name="Normal 69 8" xfId="20658" xr:uid="{00000000-0005-0000-0000-0000B2500000}"/>
    <cellStyle name="Normal 69 9" xfId="20659" xr:uid="{00000000-0005-0000-0000-0000B3500000}"/>
    <cellStyle name="Normal 69_COMGAS" xfId="20660" xr:uid="{00000000-0005-0000-0000-0000B4500000}"/>
    <cellStyle name="Normal 7" xfId="20661" xr:uid="{00000000-0005-0000-0000-0000B5500000}"/>
    <cellStyle name="Normal 7 10" xfId="20662" xr:uid="{00000000-0005-0000-0000-0000B6500000}"/>
    <cellStyle name="Normal 7 11" xfId="20663" xr:uid="{00000000-0005-0000-0000-0000B7500000}"/>
    <cellStyle name="Normal 7 2" xfId="20664" xr:uid="{00000000-0005-0000-0000-0000B8500000}"/>
    <cellStyle name="Normal 7 2 2" xfId="20665" xr:uid="{00000000-0005-0000-0000-0000B9500000}"/>
    <cellStyle name="Normal 7 2 2 2" xfId="20666" xr:uid="{00000000-0005-0000-0000-0000BA500000}"/>
    <cellStyle name="Normal 7 2 2_15-FINANCEIRAS" xfId="20667" xr:uid="{00000000-0005-0000-0000-0000BB500000}"/>
    <cellStyle name="Normal 7 2 3" xfId="20668" xr:uid="{00000000-0005-0000-0000-0000BC500000}"/>
    <cellStyle name="Normal 7 2 3 2" xfId="20669" xr:uid="{00000000-0005-0000-0000-0000BD500000}"/>
    <cellStyle name="Normal 7 2 3_15-FINANCEIRAS" xfId="20670" xr:uid="{00000000-0005-0000-0000-0000BE500000}"/>
    <cellStyle name="Normal 7 2 4" xfId="20671" xr:uid="{00000000-0005-0000-0000-0000BF500000}"/>
    <cellStyle name="Normal 7 2 5" xfId="20672" xr:uid="{00000000-0005-0000-0000-0000C0500000}"/>
    <cellStyle name="Normal 7 2 6" xfId="20673" xr:uid="{00000000-0005-0000-0000-0000C1500000}"/>
    <cellStyle name="Normal 7 2_13-Endividamento" xfId="20674" xr:uid="{00000000-0005-0000-0000-0000C2500000}"/>
    <cellStyle name="Normal 7 3" xfId="20675" xr:uid="{00000000-0005-0000-0000-0000C3500000}"/>
    <cellStyle name="Normal 7 3 2" xfId="20676" xr:uid="{00000000-0005-0000-0000-0000C4500000}"/>
    <cellStyle name="Normal 7 3 3" xfId="20677" xr:uid="{00000000-0005-0000-0000-0000C5500000}"/>
    <cellStyle name="Normal 7 3 4" xfId="20678" xr:uid="{00000000-0005-0000-0000-0000C6500000}"/>
    <cellStyle name="Normal 7 3 5" xfId="20679" xr:uid="{00000000-0005-0000-0000-0000C7500000}"/>
    <cellStyle name="Normal 7 3_15-FINANCEIRAS" xfId="20680" xr:uid="{00000000-0005-0000-0000-0000C8500000}"/>
    <cellStyle name="Normal 7 4" xfId="20681" xr:uid="{00000000-0005-0000-0000-0000C9500000}"/>
    <cellStyle name="Normal 7 4 2" xfId="20682" xr:uid="{00000000-0005-0000-0000-0000CA500000}"/>
    <cellStyle name="Normal 7 4_15-FINANCEIRAS" xfId="20683" xr:uid="{00000000-0005-0000-0000-0000CB500000}"/>
    <cellStyle name="Normal 7 5" xfId="20684" xr:uid="{00000000-0005-0000-0000-0000CC500000}"/>
    <cellStyle name="Normal 7 5 2" xfId="20685" xr:uid="{00000000-0005-0000-0000-0000CD500000}"/>
    <cellStyle name="Normal 7 5_15-FINANCEIRAS" xfId="20686" xr:uid="{00000000-0005-0000-0000-0000CE500000}"/>
    <cellStyle name="Normal 7 6" xfId="20687" xr:uid="{00000000-0005-0000-0000-0000CF500000}"/>
    <cellStyle name="Normal 7 7" xfId="20688" xr:uid="{00000000-0005-0000-0000-0000D0500000}"/>
    <cellStyle name="Normal 7 8" xfId="20689" xr:uid="{00000000-0005-0000-0000-0000D1500000}"/>
    <cellStyle name="Normal 7 9" xfId="20690" xr:uid="{00000000-0005-0000-0000-0000D2500000}"/>
    <cellStyle name="Normal 7_1.1 - Apuração IRPJ_CSLL - 2100 - 2012_MAI_V1" xfId="20691" xr:uid="{00000000-0005-0000-0000-0000D3500000}"/>
    <cellStyle name="Normal 70" xfId="20692" xr:uid="{00000000-0005-0000-0000-0000D4500000}"/>
    <cellStyle name="Normal 70 2" xfId="20693" xr:uid="{00000000-0005-0000-0000-0000D5500000}"/>
    <cellStyle name="Normal 70 2 2" xfId="20694" xr:uid="{00000000-0005-0000-0000-0000D6500000}"/>
    <cellStyle name="Normal 70 2 2 2" xfId="20695" xr:uid="{00000000-0005-0000-0000-0000D7500000}"/>
    <cellStyle name="Normal 70 2 2 2 2" xfId="20696" xr:uid="{00000000-0005-0000-0000-0000D8500000}"/>
    <cellStyle name="Normal 70 2 2 2 2 2" xfId="20697" xr:uid="{00000000-0005-0000-0000-0000D9500000}"/>
    <cellStyle name="Normal 70 2 2 2 3" xfId="20698" xr:uid="{00000000-0005-0000-0000-0000DA500000}"/>
    <cellStyle name="Normal 70 2 2 2 4" xfId="20699" xr:uid="{00000000-0005-0000-0000-0000DB500000}"/>
    <cellStyle name="Normal 70 2 2 3" xfId="20700" xr:uid="{00000000-0005-0000-0000-0000DC500000}"/>
    <cellStyle name="Normal 70 2 2 3 2" xfId="20701" xr:uid="{00000000-0005-0000-0000-0000DD500000}"/>
    <cellStyle name="Normal 70 2 2 3 3" xfId="20702" xr:uid="{00000000-0005-0000-0000-0000DE500000}"/>
    <cellStyle name="Normal 70 2 2 4" xfId="20703" xr:uid="{00000000-0005-0000-0000-0000DF500000}"/>
    <cellStyle name="Normal 70 2 2 5" xfId="20704" xr:uid="{00000000-0005-0000-0000-0000E0500000}"/>
    <cellStyle name="Normal 70 2 2 6" xfId="20705" xr:uid="{00000000-0005-0000-0000-0000E1500000}"/>
    <cellStyle name="Normal 70 2 3" xfId="20706" xr:uid="{00000000-0005-0000-0000-0000E2500000}"/>
    <cellStyle name="Normal 70 2 3 2" xfId="20707" xr:uid="{00000000-0005-0000-0000-0000E3500000}"/>
    <cellStyle name="Normal 70 2 3 2 2" xfId="20708" xr:uid="{00000000-0005-0000-0000-0000E4500000}"/>
    <cellStyle name="Normal 70 2 3 2 2 2" xfId="20709" xr:uid="{00000000-0005-0000-0000-0000E5500000}"/>
    <cellStyle name="Normal 70 2 3 2 3" xfId="20710" xr:uid="{00000000-0005-0000-0000-0000E6500000}"/>
    <cellStyle name="Normal 70 2 3 2 4" xfId="20711" xr:uid="{00000000-0005-0000-0000-0000E7500000}"/>
    <cellStyle name="Normal 70 2 3 3" xfId="20712" xr:uid="{00000000-0005-0000-0000-0000E8500000}"/>
    <cellStyle name="Normal 70 2 3 3 2" xfId="20713" xr:uid="{00000000-0005-0000-0000-0000E9500000}"/>
    <cellStyle name="Normal 70 2 3 4" xfId="20714" xr:uid="{00000000-0005-0000-0000-0000EA500000}"/>
    <cellStyle name="Normal 70 2 3 5" xfId="20715" xr:uid="{00000000-0005-0000-0000-0000EB500000}"/>
    <cellStyle name="Normal 70 2 4" xfId="20716" xr:uid="{00000000-0005-0000-0000-0000EC500000}"/>
    <cellStyle name="Normal 70 2 4 2" xfId="20717" xr:uid="{00000000-0005-0000-0000-0000ED500000}"/>
    <cellStyle name="Normal 70 2 4 2 2" xfId="20718" xr:uid="{00000000-0005-0000-0000-0000EE500000}"/>
    <cellStyle name="Normal 70 2 4 3" xfId="20719" xr:uid="{00000000-0005-0000-0000-0000EF500000}"/>
    <cellStyle name="Normal 70 2 4 4" xfId="20720" xr:uid="{00000000-0005-0000-0000-0000F0500000}"/>
    <cellStyle name="Normal 70 2 5" xfId="20721" xr:uid="{00000000-0005-0000-0000-0000F1500000}"/>
    <cellStyle name="Normal 70 2 5 2" xfId="20722" xr:uid="{00000000-0005-0000-0000-0000F2500000}"/>
    <cellStyle name="Normal 70 2 5 3" xfId="20723" xr:uid="{00000000-0005-0000-0000-0000F3500000}"/>
    <cellStyle name="Normal 70 2 6" xfId="20724" xr:uid="{00000000-0005-0000-0000-0000F4500000}"/>
    <cellStyle name="Normal 70 2 6 2" xfId="20725" xr:uid="{00000000-0005-0000-0000-0000F5500000}"/>
    <cellStyle name="Normal 70 2 7" xfId="20726" xr:uid="{00000000-0005-0000-0000-0000F6500000}"/>
    <cellStyle name="Normal 70 2 8" xfId="20727" xr:uid="{00000000-0005-0000-0000-0000F7500000}"/>
    <cellStyle name="Normal 70 3" xfId="20728" xr:uid="{00000000-0005-0000-0000-0000F8500000}"/>
    <cellStyle name="Normal 70 3 2" xfId="20729" xr:uid="{00000000-0005-0000-0000-0000F9500000}"/>
    <cellStyle name="Normal 70 3 2 2" xfId="20730" xr:uid="{00000000-0005-0000-0000-0000FA500000}"/>
    <cellStyle name="Normal 70 3 2 2 2" xfId="20731" xr:uid="{00000000-0005-0000-0000-0000FB500000}"/>
    <cellStyle name="Normal 70 3 2 3" xfId="20732" xr:uid="{00000000-0005-0000-0000-0000FC500000}"/>
    <cellStyle name="Normal 70 3 2 4" xfId="20733" xr:uid="{00000000-0005-0000-0000-0000FD500000}"/>
    <cellStyle name="Normal 70 3 3" xfId="20734" xr:uid="{00000000-0005-0000-0000-0000FE500000}"/>
    <cellStyle name="Normal 70 3 3 2" xfId="20735" xr:uid="{00000000-0005-0000-0000-0000FF500000}"/>
    <cellStyle name="Normal 70 3 3 3" xfId="20736" xr:uid="{00000000-0005-0000-0000-000000510000}"/>
    <cellStyle name="Normal 70 3 4" xfId="20737" xr:uid="{00000000-0005-0000-0000-000001510000}"/>
    <cellStyle name="Normal 70 3 5" xfId="20738" xr:uid="{00000000-0005-0000-0000-000002510000}"/>
    <cellStyle name="Normal 70 3 6" xfId="20739" xr:uid="{00000000-0005-0000-0000-000003510000}"/>
    <cellStyle name="Normal 70 4" xfId="20740" xr:uid="{00000000-0005-0000-0000-000004510000}"/>
    <cellStyle name="Normal 70 4 2" xfId="20741" xr:uid="{00000000-0005-0000-0000-000005510000}"/>
    <cellStyle name="Normal 70 4 2 2" xfId="20742" xr:uid="{00000000-0005-0000-0000-000006510000}"/>
    <cellStyle name="Normal 70 4 2 2 2" xfId="20743" xr:uid="{00000000-0005-0000-0000-000007510000}"/>
    <cellStyle name="Normal 70 4 2 3" xfId="20744" xr:uid="{00000000-0005-0000-0000-000008510000}"/>
    <cellStyle name="Normal 70 4 2 4" xfId="20745" xr:uid="{00000000-0005-0000-0000-000009510000}"/>
    <cellStyle name="Normal 70 4 3" xfId="20746" xr:uid="{00000000-0005-0000-0000-00000A510000}"/>
    <cellStyle name="Normal 70 4 3 2" xfId="20747" xr:uid="{00000000-0005-0000-0000-00000B510000}"/>
    <cellStyle name="Normal 70 4 4" xfId="20748" xr:uid="{00000000-0005-0000-0000-00000C510000}"/>
    <cellStyle name="Normal 70 4 5" xfId="20749" xr:uid="{00000000-0005-0000-0000-00000D510000}"/>
    <cellStyle name="Normal 70 5" xfId="20750" xr:uid="{00000000-0005-0000-0000-00000E510000}"/>
    <cellStyle name="Normal 70 5 2" xfId="20751" xr:uid="{00000000-0005-0000-0000-00000F510000}"/>
    <cellStyle name="Normal 70 5 2 2" xfId="20752" xr:uid="{00000000-0005-0000-0000-000010510000}"/>
    <cellStyle name="Normal 70 5 3" xfId="20753" xr:uid="{00000000-0005-0000-0000-000011510000}"/>
    <cellStyle name="Normal 70 5 4" xfId="20754" xr:uid="{00000000-0005-0000-0000-000012510000}"/>
    <cellStyle name="Normal 70 6" xfId="20755" xr:uid="{00000000-0005-0000-0000-000013510000}"/>
    <cellStyle name="Normal 70 6 2" xfId="20756" xr:uid="{00000000-0005-0000-0000-000014510000}"/>
    <cellStyle name="Normal 70 6 3" xfId="20757" xr:uid="{00000000-0005-0000-0000-000015510000}"/>
    <cellStyle name="Normal 70 7" xfId="20758" xr:uid="{00000000-0005-0000-0000-000016510000}"/>
    <cellStyle name="Normal 70 7 2" xfId="20759" xr:uid="{00000000-0005-0000-0000-000017510000}"/>
    <cellStyle name="Normal 70 8" xfId="20760" xr:uid="{00000000-0005-0000-0000-000018510000}"/>
    <cellStyle name="Normal 70 9" xfId="20761" xr:uid="{00000000-0005-0000-0000-000019510000}"/>
    <cellStyle name="Normal 70_COMGAS" xfId="20762" xr:uid="{00000000-0005-0000-0000-00001A510000}"/>
    <cellStyle name="Normal 71" xfId="20763" xr:uid="{00000000-0005-0000-0000-00001B510000}"/>
    <cellStyle name="Normal 71 2" xfId="20764" xr:uid="{00000000-0005-0000-0000-00001C510000}"/>
    <cellStyle name="Normal 71 2 2" xfId="20765" xr:uid="{00000000-0005-0000-0000-00001D510000}"/>
    <cellStyle name="Normal 71 2 2 2" xfId="20766" xr:uid="{00000000-0005-0000-0000-00001E510000}"/>
    <cellStyle name="Normal 71 2 2 2 2" xfId="20767" xr:uid="{00000000-0005-0000-0000-00001F510000}"/>
    <cellStyle name="Normal 71 2 2 2 2 2" xfId="20768" xr:uid="{00000000-0005-0000-0000-000020510000}"/>
    <cellStyle name="Normal 71 2 2 2 3" xfId="20769" xr:uid="{00000000-0005-0000-0000-000021510000}"/>
    <cellStyle name="Normal 71 2 2 2 4" xfId="20770" xr:uid="{00000000-0005-0000-0000-000022510000}"/>
    <cellStyle name="Normal 71 2 2 3" xfId="20771" xr:uid="{00000000-0005-0000-0000-000023510000}"/>
    <cellStyle name="Normal 71 2 2 3 2" xfId="20772" xr:uid="{00000000-0005-0000-0000-000024510000}"/>
    <cellStyle name="Normal 71 2 2 3 3" xfId="20773" xr:uid="{00000000-0005-0000-0000-000025510000}"/>
    <cellStyle name="Normal 71 2 2 4" xfId="20774" xr:uid="{00000000-0005-0000-0000-000026510000}"/>
    <cellStyle name="Normal 71 2 2 5" xfId="20775" xr:uid="{00000000-0005-0000-0000-000027510000}"/>
    <cellStyle name="Normal 71 2 2 6" xfId="20776" xr:uid="{00000000-0005-0000-0000-000028510000}"/>
    <cellStyle name="Normal 71 2 3" xfId="20777" xr:uid="{00000000-0005-0000-0000-000029510000}"/>
    <cellStyle name="Normal 71 2 3 2" xfId="20778" xr:uid="{00000000-0005-0000-0000-00002A510000}"/>
    <cellStyle name="Normal 71 2 3 2 2" xfId="20779" xr:uid="{00000000-0005-0000-0000-00002B510000}"/>
    <cellStyle name="Normal 71 2 3 2 2 2" xfId="20780" xr:uid="{00000000-0005-0000-0000-00002C510000}"/>
    <cellStyle name="Normal 71 2 3 2 3" xfId="20781" xr:uid="{00000000-0005-0000-0000-00002D510000}"/>
    <cellStyle name="Normal 71 2 3 2 4" xfId="20782" xr:uid="{00000000-0005-0000-0000-00002E510000}"/>
    <cellStyle name="Normal 71 2 3 3" xfId="20783" xr:uid="{00000000-0005-0000-0000-00002F510000}"/>
    <cellStyle name="Normal 71 2 3 3 2" xfId="20784" xr:uid="{00000000-0005-0000-0000-000030510000}"/>
    <cellStyle name="Normal 71 2 3 4" xfId="20785" xr:uid="{00000000-0005-0000-0000-000031510000}"/>
    <cellStyle name="Normal 71 2 3 5" xfId="20786" xr:uid="{00000000-0005-0000-0000-000032510000}"/>
    <cellStyle name="Normal 71 2 4" xfId="20787" xr:uid="{00000000-0005-0000-0000-000033510000}"/>
    <cellStyle name="Normal 71 2 4 2" xfId="20788" xr:uid="{00000000-0005-0000-0000-000034510000}"/>
    <cellStyle name="Normal 71 2 4 2 2" xfId="20789" xr:uid="{00000000-0005-0000-0000-000035510000}"/>
    <cellStyle name="Normal 71 2 4 3" xfId="20790" xr:uid="{00000000-0005-0000-0000-000036510000}"/>
    <cellStyle name="Normal 71 2 4 4" xfId="20791" xr:uid="{00000000-0005-0000-0000-000037510000}"/>
    <cellStyle name="Normal 71 2 5" xfId="20792" xr:uid="{00000000-0005-0000-0000-000038510000}"/>
    <cellStyle name="Normal 71 2 5 2" xfId="20793" xr:uid="{00000000-0005-0000-0000-000039510000}"/>
    <cellStyle name="Normal 71 2 5 3" xfId="20794" xr:uid="{00000000-0005-0000-0000-00003A510000}"/>
    <cellStyle name="Normal 71 2 6" xfId="20795" xr:uid="{00000000-0005-0000-0000-00003B510000}"/>
    <cellStyle name="Normal 71 2 6 2" xfId="20796" xr:uid="{00000000-0005-0000-0000-00003C510000}"/>
    <cellStyle name="Normal 71 2 7" xfId="20797" xr:uid="{00000000-0005-0000-0000-00003D510000}"/>
    <cellStyle name="Normal 71 2 8" xfId="20798" xr:uid="{00000000-0005-0000-0000-00003E510000}"/>
    <cellStyle name="Normal 71 3" xfId="20799" xr:uid="{00000000-0005-0000-0000-00003F510000}"/>
    <cellStyle name="Normal 71 3 2" xfId="20800" xr:uid="{00000000-0005-0000-0000-000040510000}"/>
    <cellStyle name="Normal 71 3 2 2" xfId="20801" xr:uid="{00000000-0005-0000-0000-000041510000}"/>
    <cellStyle name="Normal 71 3 2 2 2" xfId="20802" xr:uid="{00000000-0005-0000-0000-000042510000}"/>
    <cellStyle name="Normal 71 3 2 3" xfId="20803" xr:uid="{00000000-0005-0000-0000-000043510000}"/>
    <cellStyle name="Normal 71 3 2 4" xfId="20804" xr:uid="{00000000-0005-0000-0000-000044510000}"/>
    <cellStyle name="Normal 71 3 3" xfId="20805" xr:uid="{00000000-0005-0000-0000-000045510000}"/>
    <cellStyle name="Normal 71 3 3 2" xfId="20806" xr:uid="{00000000-0005-0000-0000-000046510000}"/>
    <cellStyle name="Normal 71 3 3 3" xfId="20807" xr:uid="{00000000-0005-0000-0000-000047510000}"/>
    <cellStyle name="Normal 71 3 4" xfId="20808" xr:uid="{00000000-0005-0000-0000-000048510000}"/>
    <cellStyle name="Normal 71 3 5" xfId="20809" xr:uid="{00000000-0005-0000-0000-000049510000}"/>
    <cellStyle name="Normal 71 3 6" xfId="20810" xr:uid="{00000000-0005-0000-0000-00004A510000}"/>
    <cellStyle name="Normal 71 4" xfId="20811" xr:uid="{00000000-0005-0000-0000-00004B510000}"/>
    <cellStyle name="Normal 71 4 2" xfId="20812" xr:uid="{00000000-0005-0000-0000-00004C510000}"/>
    <cellStyle name="Normal 71 4 2 2" xfId="20813" xr:uid="{00000000-0005-0000-0000-00004D510000}"/>
    <cellStyle name="Normal 71 4 2 2 2" xfId="20814" xr:uid="{00000000-0005-0000-0000-00004E510000}"/>
    <cellStyle name="Normal 71 4 2 3" xfId="20815" xr:uid="{00000000-0005-0000-0000-00004F510000}"/>
    <cellStyle name="Normal 71 4 2 4" xfId="20816" xr:uid="{00000000-0005-0000-0000-000050510000}"/>
    <cellStyle name="Normal 71 4 3" xfId="20817" xr:uid="{00000000-0005-0000-0000-000051510000}"/>
    <cellStyle name="Normal 71 4 3 2" xfId="20818" xr:uid="{00000000-0005-0000-0000-000052510000}"/>
    <cellStyle name="Normal 71 4 4" xfId="20819" xr:uid="{00000000-0005-0000-0000-000053510000}"/>
    <cellStyle name="Normal 71 4 5" xfId="20820" xr:uid="{00000000-0005-0000-0000-000054510000}"/>
    <cellStyle name="Normal 71 5" xfId="20821" xr:uid="{00000000-0005-0000-0000-000055510000}"/>
    <cellStyle name="Normal 71 5 2" xfId="20822" xr:uid="{00000000-0005-0000-0000-000056510000}"/>
    <cellStyle name="Normal 71 5 2 2" xfId="20823" xr:uid="{00000000-0005-0000-0000-000057510000}"/>
    <cellStyle name="Normal 71 5 3" xfId="20824" xr:uid="{00000000-0005-0000-0000-000058510000}"/>
    <cellStyle name="Normal 71 5 4" xfId="20825" xr:uid="{00000000-0005-0000-0000-000059510000}"/>
    <cellStyle name="Normal 71 6" xfId="20826" xr:uid="{00000000-0005-0000-0000-00005A510000}"/>
    <cellStyle name="Normal 71 6 2" xfId="20827" xr:uid="{00000000-0005-0000-0000-00005B510000}"/>
    <cellStyle name="Normal 71 6 3" xfId="20828" xr:uid="{00000000-0005-0000-0000-00005C510000}"/>
    <cellStyle name="Normal 71 7" xfId="20829" xr:uid="{00000000-0005-0000-0000-00005D510000}"/>
    <cellStyle name="Normal 71 7 2" xfId="20830" xr:uid="{00000000-0005-0000-0000-00005E510000}"/>
    <cellStyle name="Normal 71 8" xfId="20831" xr:uid="{00000000-0005-0000-0000-00005F510000}"/>
    <cellStyle name="Normal 71 9" xfId="20832" xr:uid="{00000000-0005-0000-0000-000060510000}"/>
    <cellStyle name="Normal 72" xfId="20833" xr:uid="{00000000-0005-0000-0000-000061510000}"/>
    <cellStyle name="Normal 72 2" xfId="20834" xr:uid="{00000000-0005-0000-0000-000062510000}"/>
    <cellStyle name="Normal 72 2 2" xfId="20835" xr:uid="{00000000-0005-0000-0000-000063510000}"/>
    <cellStyle name="Normal 72 2 2 2" xfId="20836" xr:uid="{00000000-0005-0000-0000-000064510000}"/>
    <cellStyle name="Normal 72 2 2 2 2" xfId="20837" xr:uid="{00000000-0005-0000-0000-000065510000}"/>
    <cellStyle name="Normal 72 2 2 2 2 2" xfId="20838" xr:uid="{00000000-0005-0000-0000-000066510000}"/>
    <cellStyle name="Normal 72 2 2 2 3" xfId="20839" xr:uid="{00000000-0005-0000-0000-000067510000}"/>
    <cellStyle name="Normal 72 2 2 2 4" xfId="20840" xr:uid="{00000000-0005-0000-0000-000068510000}"/>
    <cellStyle name="Normal 72 2 2 3" xfId="20841" xr:uid="{00000000-0005-0000-0000-000069510000}"/>
    <cellStyle name="Normal 72 2 2 3 2" xfId="20842" xr:uid="{00000000-0005-0000-0000-00006A510000}"/>
    <cellStyle name="Normal 72 2 2 3 3" xfId="20843" xr:uid="{00000000-0005-0000-0000-00006B510000}"/>
    <cellStyle name="Normal 72 2 2 4" xfId="20844" xr:uid="{00000000-0005-0000-0000-00006C510000}"/>
    <cellStyle name="Normal 72 2 2 5" xfId="20845" xr:uid="{00000000-0005-0000-0000-00006D510000}"/>
    <cellStyle name="Normal 72 2 2 6" xfId="20846" xr:uid="{00000000-0005-0000-0000-00006E510000}"/>
    <cellStyle name="Normal 72 2 3" xfId="20847" xr:uid="{00000000-0005-0000-0000-00006F510000}"/>
    <cellStyle name="Normal 72 2 3 2" xfId="20848" xr:uid="{00000000-0005-0000-0000-000070510000}"/>
    <cellStyle name="Normal 72 2 3 2 2" xfId="20849" xr:uid="{00000000-0005-0000-0000-000071510000}"/>
    <cellStyle name="Normal 72 2 3 2 2 2" xfId="20850" xr:uid="{00000000-0005-0000-0000-000072510000}"/>
    <cellStyle name="Normal 72 2 3 2 3" xfId="20851" xr:uid="{00000000-0005-0000-0000-000073510000}"/>
    <cellStyle name="Normal 72 2 3 2 4" xfId="20852" xr:uid="{00000000-0005-0000-0000-000074510000}"/>
    <cellStyle name="Normal 72 2 3 3" xfId="20853" xr:uid="{00000000-0005-0000-0000-000075510000}"/>
    <cellStyle name="Normal 72 2 3 3 2" xfId="20854" xr:uid="{00000000-0005-0000-0000-000076510000}"/>
    <cellStyle name="Normal 72 2 3 4" xfId="20855" xr:uid="{00000000-0005-0000-0000-000077510000}"/>
    <cellStyle name="Normal 72 2 3 5" xfId="20856" xr:uid="{00000000-0005-0000-0000-000078510000}"/>
    <cellStyle name="Normal 72 2 4" xfId="20857" xr:uid="{00000000-0005-0000-0000-000079510000}"/>
    <cellStyle name="Normal 72 2 4 2" xfId="20858" xr:uid="{00000000-0005-0000-0000-00007A510000}"/>
    <cellStyle name="Normal 72 2 4 2 2" xfId="20859" xr:uid="{00000000-0005-0000-0000-00007B510000}"/>
    <cellStyle name="Normal 72 2 4 3" xfId="20860" xr:uid="{00000000-0005-0000-0000-00007C510000}"/>
    <cellStyle name="Normal 72 2 4 4" xfId="20861" xr:uid="{00000000-0005-0000-0000-00007D510000}"/>
    <cellStyle name="Normal 72 2 5" xfId="20862" xr:uid="{00000000-0005-0000-0000-00007E510000}"/>
    <cellStyle name="Normal 72 2 5 2" xfId="20863" xr:uid="{00000000-0005-0000-0000-00007F510000}"/>
    <cellStyle name="Normal 72 2 5 3" xfId="20864" xr:uid="{00000000-0005-0000-0000-000080510000}"/>
    <cellStyle name="Normal 72 2 6" xfId="20865" xr:uid="{00000000-0005-0000-0000-000081510000}"/>
    <cellStyle name="Normal 72 2 6 2" xfId="20866" xr:uid="{00000000-0005-0000-0000-000082510000}"/>
    <cellStyle name="Normal 72 2 7" xfId="20867" xr:uid="{00000000-0005-0000-0000-000083510000}"/>
    <cellStyle name="Normal 72 2 8" xfId="20868" xr:uid="{00000000-0005-0000-0000-000084510000}"/>
    <cellStyle name="Normal 72 3" xfId="20869" xr:uid="{00000000-0005-0000-0000-000085510000}"/>
    <cellStyle name="Normal 72 3 2" xfId="20870" xr:uid="{00000000-0005-0000-0000-000086510000}"/>
    <cellStyle name="Normal 72 3 2 2" xfId="20871" xr:uid="{00000000-0005-0000-0000-000087510000}"/>
    <cellStyle name="Normal 72 3 2 2 2" xfId="20872" xr:uid="{00000000-0005-0000-0000-000088510000}"/>
    <cellStyle name="Normal 72 3 2 3" xfId="20873" xr:uid="{00000000-0005-0000-0000-000089510000}"/>
    <cellStyle name="Normal 72 3 2 4" xfId="20874" xr:uid="{00000000-0005-0000-0000-00008A510000}"/>
    <cellStyle name="Normal 72 3 3" xfId="20875" xr:uid="{00000000-0005-0000-0000-00008B510000}"/>
    <cellStyle name="Normal 72 3 3 2" xfId="20876" xr:uid="{00000000-0005-0000-0000-00008C510000}"/>
    <cellStyle name="Normal 72 3 3 3" xfId="20877" xr:uid="{00000000-0005-0000-0000-00008D510000}"/>
    <cellStyle name="Normal 72 3 4" xfId="20878" xr:uid="{00000000-0005-0000-0000-00008E510000}"/>
    <cellStyle name="Normal 72 3 5" xfId="20879" xr:uid="{00000000-0005-0000-0000-00008F510000}"/>
    <cellStyle name="Normal 72 3 6" xfId="20880" xr:uid="{00000000-0005-0000-0000-000090510000}"/>
    <cellStyle name="Normal 72 4" xfId="20881" xr:uid="{00000000-0005-0000-0000-000091510000}"/>
    <cellStyle name="Normal 72 4 2" xfId="20882" xr:uid="{00000000-0005-0000-0000-000092510000}"/>
    <cellStyle name="Normal 72 4 2 2" xfId="20883" xr:uid="{00000000-0005-0000-0000-000093510000}"/>
    <cellStyle name="Normal 72 4 2 2 2" xfId="20884" xr:uid="{00000000-0005-0000-0000-000094510000}"/>
    <cellStyle name="Normal 72 4 2 3" xfId="20885" xr:uid="{00000000-0005-0000-0000-000095510000}"/>
    <cellStyle name="Normal 72 4 2 4" xfId="20886" xr:uid="{00000000-0005-0000-0000-000096510000}"/>
    <cellStyle name="Normal 72 4 3" xfId="20887" xr:uid="{00000000-0005-0000-0000-000097510000}"/>
    <cellStyle name="Normal 72 4 3 2" xfId="20888" xr:uid="{00000000-0005-0000-0000-000098510000}"/>
    <cellStyle name="Normal 72 4 4" xfId="20889" xr:uid="{00000000-0005-0000-0000-000099510000}"/>
    <cellStyle name="Normal 72 4 5" xfId="20890" xr:uid="{00000000-0005-0000-0000-00009A510000}"/>
    <cellStyle name="Normal 72 5" xfId="20891" xr:uid="{00000000-0005-0000-0000-00009B510000}"/>
    <cellStyle name="Normal 72 5 2" xfId="20892" xr:uid="{00000000-0005-0000-0000-00009C510000}"/>
    <cellStyle name="Normal 72 5 2 2" xfId="20893" xr:uid="{00000000-0005-0000-0000-00009D510000}"/>
    <cellStyle name="Normal 72 5 3" xfId="20894" xr:uid="{00000000-0005-0000-0000-00009E510000}"/>
    <cellStyle name="Normal 72 5 4" xfId="20895" xr:uid="{00000000-0005-0000-0000-00009F510000}"/>
    <cellStyle name="Normal 72 6" xfId="20896" xr:uid="{00000000-0005-0000-0000-0000A0510000}"/>
    <cellStyle name="Normal 72 6 2" xfId="20897" xr:uid="{00000000-0005-0000-0000-0000A1510000}"/>
    <cellStyle name="Normal 72 6 3" xfId="20898" xr:uid="{00000000-0005-0000-0000-0000A2510000}"/>
    <cellStyle name="Normal 72 7" xfId="20899" xr:uid="{00000000-0005-0000-0000-0000A3510000}"/>
    <cellStyle name="Normal 72 7 2" xfId="20900" xr:uid="{00000000-0005-0000-0000-0000A4510000}"/>
    <cellStyle name="Normal 72 8" xfId="20901" xr:uid="{00000000-0005-0000-0000-0000A5510000}"/>
    <cellStyle name="Normal 72 9" xfId="20902" xr:uid="{00000000-0005-0000-0000-0000A6510000}"/>
    <cellStyle name="Normal 73" xfId="20903" xr:uid="{00000000-0005-0000-0000-0000A7510000}"/>
    <cellStyle name="Normal 73 2" xfId="20904" xr:uid="{00000000-0005-0000-0000-0000A8510000}"/>
    <cellStyle name="Normal 73 2 2" xfId="20905" xr:uid="{00000000-0005-0000-0000-0000A9510000}"/>
    <cellStyle name="Normal 73 2 2 2" xfId="20906" xr:uid="{00000000-0005-0000-0000-0000AA510000}"/>
    <cellStyle name="Normal 73 2 2 2 2" xfId="20907" xr:uid="{00000000-0005-0000-0000-0000AB510000}"/>
    <cellStyle name="Normal 73 2 2 2 2 2" xfId="20908" xr:uid="{00000000-0005-0000-0000-0000AC510000}"/>
    <cellStyle name="Normal 73 2 2 2 3" xfId="20909" xr:uid="{00000000-0005-0000-0000-0000AD510000}"/>
    <cellStyle name="Normal 73 2 2 2 4" xfId="20910" xr:uid="{00000000-0005-0000-0000-0000AE510000}"/>
    <cellStyle name="Normal 73 2 2 3" xfId="20911" xr:uid="{00000000-0005-0000-0000-0000AF510000}"/>
    <cellStyle name="Normal 73 2 2 3 2" xfId="20912" xr:uid="{00000000-0005-0000-0000-0000B0510000}"/>
    <cellStyle name="Normal 73 2 2 3 3" xfId="20913" xr:uid="{00000000-0005-0000-0000-0000B1510000}"/>
    <cellStyle name="Normal 73 2 2 4" xfId="20914" xr:uid="{00000000-0005-0000-0000-0000B2510000}"/>
    <cellStyle name="Normal 73 2 2 5" xfId="20915" xr:uid="{00000000-0005-0000-0000-0000B3510000}"/>
    <cellStyle name="Normal 73 2 2 6" xfId="20916" xr:uid="{00000000-0005-0000-0000-0000B4510000}"/>
    <cellStyle name="Normal 73 2 3" xfId="20917" xr:uid="{00000000-0005-0000-0000-0000B5510000}"/>
    <cellStyle name="Normal 73 2 3 2" xfId="20918" xr:uid="{00000000-0005-0000-0000-0000B6510000}"/>
    <cellStyle name="Normal 73 2 3 2 2" xfId="20919" xr:uid="{00000000-0005-0000-0000-0000B7510000}"/>
    <cellStyle name="Normal 73 2 3 2 2 2" xfId="20920" xr:uid="{00000000-0005-0000-0000-0000B8510000}"/>
    <cellStyle name="Normal 73 2 3 2 3" xfId="20921" xr:uid="{00000000-0005-0000-0000-0000B9510000}"/>
    <cellStyle name="Normal 73 2 3 2 4" xfId="20922" xr:uid="{00000000-0005-0000-0000-0000BA510000}"/>
    <cellStyle name="Normal 73 2 3 3" xfId="20923" xr:uid="{00000000-0005-0000-0000-0000BB510000}"/>
    <cellStyle name="Normal 73 2 3 3 2" xfId="20924" xr:uid="{00000000-0005-0000-0000-0000BC510000}"/>
    <cellStyle name="Normal 73 2 3 4" xfId="20925" xr:uid="{00000000-0005-0000-0000-0000BD510000}"/>
    <cellStyle name="Normal 73 2 3 5" xfId="20926" xr:uid="{00000000-0005-0000-0000-0000BE510000}"/>
    <cellStyle name="Normal 73 2 4" xfId="20927" xr:uid="{00000000-0005-0000-0000-0000BF510000}"/>
    <cellStyle name="Normal 73 2 4 2" xfId="20928" xr:uid="{00000000-0005-0000-0000-0000C0510000}"/>
    <cellStyle name="Normal 73 2 4 2 2" xfId="20929" xr:uid="{00000000-0005-0000-0000-0000C1510000}"/>
    <cellStyle name="Normal 73 2 4 3" xfId="20930" xr:uid="{00000000-0005-0000-0000-0000C2510000}"/>
    <cellStyle name="Normal 73 2 4 4" xfId="20931" xr:uid="{00000000-0005-0000-0000-0000C3510000}"/>
    <cellStyle name="Normal 73 2 5" xfId="20932" xr:uid="{00000000-0005-0000-0000-0000C4510000}"/>
    <cellStyle name="Normal 73 2 5 2" xfId="20933" xr:uid="{00000000-0005-0000-0000-0000C5510000}"/>
    <cellStyle name="Normal 73 2 5 3" xfId="20934" xr:uid="{00000000-0005-0000-0000-0000C6510000}"/>
    <cellStyle name="Normal 73 2 6" xfId="20935" xr:uid="{00000000-0005-0000-0000-0000C7510000}"/>
    <cellStyle name="Normal 73 2 6 2" xfId="20936" xr:uid="{00000000-0005-0000-0000-0000C8510000}"/>
    <cellStyle name="Normal 73 2 7" xfId="20937" xr:uid="{00000000-0005-0000-0000-0000C9510000}"/>
    <cellStyle name="Normal 73 2 8" xfId="20938" xr:uid="{00000000-0005-0000-0000-0000CA510000}"/>
    <cellStyle name="Normal 73 3" xfId="20939" xr:uid="{00000000-0005-0000-0000-0000CB510000}"/>
    <cellStyle name="Normal 73 3 2" xfId="20940" xr:uid="{00000000-0005-0000-0000-0000CC510000}"/>
    <cellStyle name="Normal 73 3 2 2" xfId="20941" xr:uid="{00000000-0005-0000-0000-0000CD510000}"/>
    <cellStyle name="Normal 73 3 2 2 2" xfId="20942" xr:uid="{00000000-0005-0000-0000-0000CE510000}"/>
    <cellStyle name="Normal 73 3 2 3" xfId="20943" xr:uid="{00000000-0005-0000-0000-0000CF510000}"/>
    <cellStyle name="Normal 73 3 2 4" xfId="20944" xr:uid="{00000000-0005-0000-0000-0000D0510000}"/>
    <cellStyle name="Normal 73 3 3" xfId="20945" xr:uid="{00000000-0005-0000-0000-0000D1510000}"/>
    <cellStyle name="Normal 73 3 3 2" xfId="20946" xr:uid="{00000000-0005-0000-0000-0000D2510000}"/>
    <cellStyle name="Normal 73 3 3 3" xfId="20947" xr:uid="{00000000-0005-0000-0000-0000D3510000}"/>
    <cellStyle name="Normal 73 3 4" xfId="20948" xr:uid="{00000000-0005-0000-0000-0000D4510000}"/>
    <cellStyle name="Normal 73 3 5" xfId="20949" xr:uid="{00000000-0005-0000-0000-0000D5510000}"/>
    <cellStyle name="Normal 73 3 6" xfId="20950" xr:uid="{00000000-0005-0000-0000-0000D6510000}"/>
    <cellStyle name="Normal 73 4" xfId="20951" xr:uid="{00000000-0005-0000-0000-0000D7510000}"/>
    <cellStyle name="Normal 73 4 2" xfId="20952" xr:uid="{00000000-0005-0000-0000-0000D8510000}"/>
    <cellStyle name="Normal 73 4 2 2" xfId="20953" xr:uid="{00000000-0005-0000-0000-0000D9510000}"/>
    <cellStyle name="Normal 73 4 2 2 2" xfId="20954" xr:uid="{00000000-0005-0000-0000-0000DA510000}"/>
    <cellStyle name="Normal 73 4 2 3" xfId="20955" xr:uid="{00000000-0005-0000-0000-0000DB510000}"/>
    <cellStyle name="Normal 73 4 2 4" xfId="20956" xr:uid="{00000000-0005-0000-0000-0000DC510000}"/>
    <cellStyle name="Normal 73 4 3" xfId="20957" xr:uid="{00000000-0005-0000-0000-0000DD510000}"/>
    <cellStyle name="Normal 73 4 3 2" xfId="20958" xr:uid="{00000000-0005-0000-0000-0000DE510000}"/>
    <cellStyle name="Normal 73 4 4" xfId="20959" xr:uid="{00000000-0005-0000-0000-0000DF510000}"/>
    <cellStyle name="Normal 73 4 5" xfId="20960" xr:uid="{00000000-0005-0000-0000-0000E0510000}"/>
    <cellStyle name="Normal 73 5" xfId="20961" xr:uid="{00000000-0005-0000-0000-0000E1510000}"/>
    <cellStyle name="Normal 73 5 2" xfId="20962" xr:uid="{00000000-0005-0000-0000-0000E2510000}"/>
    <cellStyle name="Normal 73 5 2 2" xfId="20963" xr:uid="{00000000-0005-0000-0000-0000E3510000}"/>
    <cellStyle name="Normal 73 5 3" xfId="20964" xr:uid="{00000000-0005-0000-0000-0000E4510000}"/>
    <cellStyle name="Normal 73 5 4" xfId="20965" xr:uid="{00000000-0005-0000-0000-0000E5510000}"/>
    <cellStyle name="Normal 73 6" xfId="20966" xr:uid="{00000000-0005-0000-0000-0000E6510000}"/>
    <cellStyle name="Normal 73 6 2" xfId="20967" xr:uid="{00000000-0005-0000-0000-0000E7510000}"/>
    <cellStyle name="Normal 73 6 3" xfId="20968" xr:uid="{00000000-0005-0000-0000-0000E8510000}"/>
    <cellStyle name="Normal 73 7" xfId="20969" xr:uid="{00000000-0005-0000-0000-0000E9510000}"/>
    <cellStyle name="Normal 73 7 2" xfId="20970" xr:uid="{00000000-0005-0000-0000-0000EA510000}"/>
    <cellStyle name="Normal 73 8" xfId="20971" xr:uid="{00000000-0005-0000-0000-0000EB510000}"/>
    <cellStyle name="Normal 73 9" xfId="20972" xr:uid="{00000000-0005-0000-0000-0000EC510000}"/>
    <cellStyle name="Normal 74" xfId="20973" xr:uid="{00000000-0005-0000-0000-0000ED510000}"/>
    <cellStyle name="Normal 74 2" xfId="20974" xr:uid="{00000000-0005-0000-0000-0000EE510000}"/>
    <cellStyle name="Normal 74 2 2" xfId="20975" xr:uid="{00000000-0005-0000-0000-0000EF510000}"/>
    <cellStyle name="Normal 74 2 2 2" xfId="20976" xr:uid="{00000000-0005-0000-0000-0000F0510000}"/>
    <cellStyle name="Normal 74 2 2 2 2" xfId="20977" xr:uid="{00000000-0005-0000-0000-0000F1510000}"/>
    <cellStyle name="Normal 74 2 2 2 2 2" xfId="20978" xr:uid="{00000000-0005-0000-0000-0000F2510000}"/>
    <cellStyle name="Normal 74 2 2 2 3" xfId="20979" xr:uid="{00000000-0005-0000-0000-0000F3510000}"/>
    <cellStyle name="Normal 74 2 2 2 4" xfId="20980" xr:uid="{00000000-0005-0000-0000-0000F4510000}"/>
    <cellStyle name="Normal 74 2 2 3" xfId="20981" xr:uid="{00000000-0005-0000-0000-0000F5510000}"/>
    <cellStyle name="Normal 74 2 2 3 2" xfId="20982" xr:uid="{00000000-0005-0000-0000-0000F6510000}"/>
    <cellStyle name="Normal 74 2 2 3 3" xfId="20983" xr:uid="{00000000-0005-0000-0000-0000F7510000}"/>
    <cellStyle name="Normal 74 2 2 4" xfId="20984" xr:uid="{00000000-0005-0000-0000-0000F8510000}"/>
    <cellStyle name="Normal 74 2 2 5" xfId="20985" xr:uid="{00000000-0005-0000-0000-0000F9510000}"/>
    <cellStyle name="Normal 74 2 2 6" xfId="20986" xr:uid="{00000000-0005-0000-0000-0000FA510000}"/>
    <cellStyle name="Normal 74 2 3" xfId="20987" xr:uid="{00000000-0005-0000-0000-0000FB510000}"/>
    <cellStyle name="Normal 74 2 3 2" xfId="20988" xr:uid="{00000000-0005-0000-0000-0000FC510000}"/>
    <cellStyle name="Normal 74 2 3 2 2" xfId="20989" xr:uid="{00000000-0005-0000-0000-0000FD510000}"/>
    <cellStyle name="Normal 74 2 3 2 2 2" xfId="20990" xr:uid="{00000000-0005-0000-0000-0000FE510000}"/>
    <cellStyle name="Normal 74 2 3 2 3" xfId="20991" xr:uid="{00000000-0005-0000-0000-0000FF510000}"/>
    <cellStyle name="Normal 74 2 3 2 4" xfId="20992" xr:uid="{00000000-0005-0000-0000-000000520000}"/>
    <cellStyle name="Normal 74 2 3 3" xfId="20993" xr:uid="{00000000-0005-0000-0000-000001520000}"/>
    <cellStyle name="Normal 74 2 3 3 2" xfId="20994" xr:uid="{00000000-0005-0000-0000-000002520000}"/>
    <cellStyle name="Normal 74 2 3 4" xfId="20995" xr:uid="{00000000-0005-0000-0000-000003520000}"/>
    <cellStyle name="Normal 74 2 3 5" xfId="20996" xr:uid="{00000000-0005-0000-0000-000004520000}"/>
    <cellStyle name="Normal 74 2 4" xfId="20997" xr:uid="{00000000-0005-0000-0000-000005520000}"/>
    <cellStyle name="Normal 74 2 4 2" xfId="20998" xr:uid="{00000000-0005-0000-0000-000006520000}"/>
    <cellStyle name="Normal 74 2 4 2 2" xfId="20999" xr:uid="{00000000-0005-0000-0000-000007520000}"/>
    <cellStyle name="Normal 74 2 4 3" xfId="21000" xr:uid="{00000000-0005-0000-0000-000008520000}"/>
    <cellStyle name="Normal 74 2 4 4" xfId="21001" xr:uid="{00000000-0005-0000-0000-000009520000}"/>
    <cellStyle name="Normal 74 2 5" xfId="21002" xr:uid="{00000000-0005-0000-0000-00000A520000}"/>
    <cellStyle name="Normal 74 2 5 2" xfId="21003" xr:uid="{00000000-0005-0000-0000-00000B520000}"/>
    <cellStyle name="Normal 74 2 5 3" xfId="21004" xr:uid="{00000000-0005-0000-0000-00000C520000}"/>
    <cellStyle name="Normal 74 2 6" xfId="21005" xr:uid="{00000000-0005-0000-0000-00000D520000}"/>
    <cellStyle name="Normal 74 2 6 2" xfId="21006" xr:uid="{00000000-0005-0000-0000-00000E520000}"/>
    <cellStyle name="Normal 74 2 7" xfId="21007" xr:uid="{00000000-0005-0000-0000-00000F520000}"/>
    <cellStyle name="Normal 74 2 8" xfId="21008" xr:uid="{00000000-0005-0000-0000-000010520000}"/>
    <cellStyle name="Normal 74 3" xfId="21009" xr:uid="{00000000-0005-0000-0000-000011520000}"/>
    <cellStyle name="Normal 74 3 2" xfId="21010" xr:uid="{00000000-0005-0000-0000-000012520000}"/>
    <cellStyle name="Normal 74 3 2 2" xfId="21011" xr:uid="{00000000-0005-0000-0000-000013520000}"/>
    <cellStyle name="Normal 74 3 2 2 2" xfId="21012" xr:uid="{00000000-0005-0000-0000-000014520000}"/>
    <cellStyle name="Normal 74 3 2 3" xfId="21013" xr:uid="{00000000-0005-0000-0000-000015520000}"/>
    <cellStyle name="Normal 74 3 2 4" xfId="21014" xr:uid="{00000000-0005-0000-0000-000016520000}"/>
    <cellStyle name="Normal 74 3 3" xfId="21015" xr:uid="{00000000-0005-0000-0000-000017520000}"/>
    <cellStyle name="Normal 74 3 3 2" xfId="21016" xr:uid="{00000000-0005-0000-0000-000018520000}"/>
    <cellStyle name="Normal 74 3 3 3" xfId="21017" xr:uid="{00000000-0005-0000-0000-000019520000}"/>
    <cellStyle name="Normal 74 3 4" xfId="21018" xr:uid="{00000000-0005-0000-0000-00001A520000}"/>
    <cellStyle name="Normal 74 3 5" xfId="21019" xr:uid="{00000000-0005-0000-0000-00001B520000}"/>
    <cellStyle name="Normal 74 3 6" xfId="21020" xr:uid="{00000000-0005-0000-0000-00001C520000}"/>
    <cellStyle name="Normal 74 4" xfId="21021" xr:uid="{00000000-0005-0000-0000-00001D520000}"/>
    <cellStyle name="Normal 74 4 2" xfId="21022" xr:uid="{00000000-0005-0000-0000-00001E520000}"/>
    <cellStyle name="Normal 74 4 2 2" xfId="21023" xr:uid="{00000000-0005-0000-0000-00001F520000}"/>
    <cellStyle name="Normal 74 4 2 2 2" xfId="21024" xr:uid="{00000000-0005-0000-0000-000020520000}"/>
    <cellStyle name="Normal 74 4 2 3" xfId="21025" xr:uid="{00000000-0005-0000-0000-000021520000}"/>
    <cellStyle name="Normal 74 4 2 4" xfId="21026" xr:uid="{00000000-0005-0000-0000-000022520000}"/>
    <cellStyle name="Normal 74 4 3" xfId="21027" xr:uid="{00000000-0005-0000-0000-000023520000}"/>
    <cellStyle name="Normal 74 4 3 2" xfId="21028" xr:uid="{00000000-0005-0000-0000-000024520000}"/>
    <cellStyle name="Normal 74 4 4" xfId="21029" xr:uid="{00000000-0005-0000-0000-000025520000}"/>
    <cellStyle name="Normal 74 4 5" xfId="21030" xr:uid="{00000000-0005-0000-0000-000026520000}"/>
    <cellStyle name="Normal 74 5" xfId="21031" xr:uid="{00000000-0005-0000-0000-000027520000}"/>
    <cellStyle name="Normal 74 5 2" xfId="21032" xr:uid="{00000000-0005-0000-0000-000028520000}"/>
    <cellStyle name="Normal 74 5 2 2" xfId="21033" xr:uid="{00000000-0005-0000-0000-000029520000}"/>
    <cellStyle name="Normal 74 5 3" xfId="21034" xr:uid="{00000000-0005-0000-0000-00002A520000}"/>
    <cellStyle name="Normal 74 5 4" xfId="21035" xr:uid="{00000000-0005-0000-0000-00002B520000}"/>
    <cellStyle name="Normal 74 6" xfId="21036" xr:uid="{00000000-0005-0000-0000-00002C520000}"/>
    <cellStyle name="Normal 74 6 2" xfId="21037" xr:uid="{00000000-0005-0000-0000-00002D520000}"/>
    <cellStyle name="Normal 74 6 3" xfId="21038" xr:uid="{00000000-0005-0000-0000-00002E520000}"/>
    <cellStyle name="Normal 74 7" xfId="21039" xr:uid="{00000000-0005-0000-0000-00002F520000}"/>
    <cellStyle name="Normal 74 7 2" xfId="21040" xr:uid="{00000000-0005-0000-0000-000030520000}"/>
    <cellStyle name="Normal 74 8" xfId="21041" xr:uid="{00000000-0005-0000-0000-000031520000}"/>
    <cellStyle name="Normal 74 9" xfId="21042" xr:uid="{00000000-0005-0000-0000-000032520000}"/>
    <cellStyle name="Normal 75" xfId="21043" xr:uid="{00000000-0005-0000-0000-000033520000}"/>
    <cellStyle name="Normal 75 2" xfId="21044" xr:uid="{00000000-0005-0000-0000-000034520000}"/>
    <cellStyle name="Normal 75 2 2" xfId="21045" xr:uid="{00000000-0005-0000-0000-000035520000}"/>
    <cellStyle name="Normal 75 2 2 2" xfId="21046" xr:uid="{00000000-0005-0000-0000-000036520000}"/>
    <cellStyle name="Normal 75 2 2 2 2" xfId="21047" xr:uid="{00000000-0005-0000-0000-000037520000}"/>
    <cellStyle name="Normal 75 2 2 2 2 2" xfId="21048" xr:uid="{00000000-0005-0000-0000-000038520000}"/>
    <cellStyle name="Normal 75 2 2 2 3" xfId="21049" xr:uid="{00000000-0005-0000-0000-000039520000}"/>
    <cellStyle name="Normal 75 2 2 2 4" xfId="21050" xr:uid="{00000000-0005-0000-0000-00003A520000}"/>
    <cellStyle name="Normal 75 2 2 3" xfId="21051" xr:uid="{00000000-0005-0000-0000-00003B520000}"/>
    <cellStyle name="Normal 75 2 2 3 2" xfId="21052" xr:uid="{00000000-0005-0000-0000-00003C520000}"/>
    <cellStyle name="Normal 75 2 2 3 3" xfId="21053" xr:uid="{00000000-0005-0000-0000-00003D520000}"/>
    <cellStyle name="Normal 75 2 2 4" xfId="21054" xr:uid="{00000000-0005-0000-0000-00003E520000}"/>
    <cellStyle name="Normal 75 2 2 5" xfId="21055" xr:uid="{00000000-0005-0000-0000-00003F520000}"/>
    <cellStyle name="Normal 75 2 2 6" xfId="21056" xr:uid="{00000000-0005-0000-0000-000040520000}"/>
    <cellStyle name="Normal 75 2 3" xfId="21057" xr:uid="{00000000-0005-0000-0000-000041520000}"/>
    <cellStyle name="Normal 75 2 3 2" xfId="21058" xr:uid="{00000000-0005-0000-0000-000042520000}"/>
    <cellStyle name="Normal 75 2 3 2 2" xfId="21059" xr:uid="{00000000-0005-0000-0000-000043520000}"/>
    <cellStyle name="Normal 75 2 3 2 2 2" xfId="21060" xr:uid="{00000000-0005-0000-0000-000044520000}"/>
    <cellStyle name="Normal 75 2 3 2 3" xfId="21061" xr:uid="{00000000-0005-0000-0000-000045520000}"/>
    <cellStyle name="Normal 75 2 3 2 4" xfId="21062" xr:uid="{00000000-0005-0000-0000-000046520000}"/>
    <cellStyle name="Normal 75 2 3 3" xfId="21063" xr:uid="{00000000-0005-0000-0000-000047520000}"/>
    <cellStyle name="Normal 75 2 3 3 2" xfId="21064" xr:uid="{00000000-0005-0000-0000-000048520000}"/>
    <cellStyle name="Normal 75 2 3 4" xfId="21065" xr:uid="{00000000-0005-0000-0000-000049520000}"/>
    <cellStyle name="Normal 75 2 3 5" xfId="21066" xr:uid="{00000000-0005-0000-0000-00004A520000}"/>
    <cellStyle name="Normal 75 2 4" xfId="21067" xr:uid="{00000000-0005-0000-0000-00004B520000}"/>
    <cellStyle name="Normal 75 2 4 2" xfId="21068" xr:uid="{00000000-0005-0000-0000-00004C520000}"/>
    <cellStyle name="Normal 75 2 4 2 2" xfId="21069" xr:uid="{00000000-0005-0000-0000-00004D520000}"/>
    <cellStyle name="Normal 75 2 4 3" xfId="21070" xr:uid="{00000000-0005-0000-0000-00004E520000}"/>
    <cellStyle name="Normal 75 2 4 4" xfId="21071" xr:uid="{00000000-0005-0000-0000-00004F520000}"/>
    <cellStyle name="Normal 75 2 5" xfId="21072" xr:uid="{00000000-0005-0000-0000-000050520000}"/>
    <cellStyle name="Normal 75 2 5 2" xfId="21073" xr:uid="{00000000-0005-0000-0000-000051520000}"/>
    <cellStyle name="Normal 75 2 5 3" xfId="21074" xr:uid="{00000000-0005-0000-0000-000052520000}"/>
    <cellStyle name="Normal 75 2 6" xfId="21075" xr:uid="{00000000-0005-0000-0000-000053520000}"/>
    <cellStyle name="Normal 75 2 6 2" xfId="21076" xr:uid="{00000000-0005-0000-0000-000054520000}"/>
    <cellStyle name="Normal 75 2 7" xfId="21077" xr:uid="{00000000-0005-0000-0000-000055520000}"/>
    <cellStyle name="Normal 75 2 8" xfId="21078" xr:uid="{00000000-0005-0000-0000-000056520000}"/>
    <cellStyle name="Normal 75 3" xfId="21079" xr:uid="{00000000-0005-0000-0000-000057520000}"/>
    <cellStyle name="Normal 75 3 2" xfId="21080" xr:uid="{00000000-0005-0000-0000-000058520000}"/>
    <cellStyle name="Normal 75 3 2 2" xfId="21081" xr:uid="{00000000-0005-0000-0000-000059520000}"/>
    <cellStyle name="Normal 75 3 2 2 2" xfId="21082" xr:uid="{00000000-0005-0000-0000-00005A520000}"/>
    <cellStyle name="Normal 75 3 2 3" xfId="21083" xr:uid="{00000000-0005-0000-0000-00005B520000}"/>
    <cellStyle name="Normal 75 3 2 4" xfId="21084" xr:uid="{00000000-0005-0000-0000-00005C520000}"/>
    <cellStyle name="Normal 75 3 3" xfId="21085" xr:uid="{00000000-0005-0000-0000-00005D520000}"/>
    <cellStyle name="Normal 75 3 3 2" xfId="21086" xr:uid="{00000000-0005-0000-0000-00005E520000}"/>
    <cellStyle name="Normal 75 3 3 3" xfId="21087" xr:uid="{00000000-0005-0000-0000-00005F520000}"/>
    <cellStyle name="Normal 75 3 4" xfId="21088" xr:uid="{00000000-0005-0000-0000-000060520000}"/>
    <cellStyle name="Normal 75 3 5" xfId="21089" xr:uid="{00000000-0005-0000-0000-000061520000}"/>
    <cellStyle name="Normal 75 3 6" xfId="21090" xr:uid="{00000000-0005-0000-0000-000062520000}"/>
    <cellStyle name="Normal 75 4" xfId="21091" xr:uid="{00000000-0005-0000-0000-000063520000}"/>
    <cellStyle name="Normal 75 4 2" xfId="21092" xr:uid="{00000000-0005-0000-0000-000064520000}"/>
    <cellStyle name="Normal 75 4 2 2" xfId="21093" xr:uid="{00000000-0005-0000-0000-000065520000}"/>
    <cellStyle name="Normal 75 4 2 2 2" xfId="21094" xr:uid="{00000000-0005-0000-0000-000066520000}"/>
    <cellStyle name="Normal 75 4 2 3" xfId="21095" xr:uid="{00000000-0005-0000-0000-000067520000}"/>
    <cellStyle name="Normal 75 4 2 4" xfId="21096" xr:uid="{00000000-0005-0000-0000-000068520000}"/>
    <cellStyle name="Normal 75 4 3" xfId="21097" xr:uid="{00000000-0005-0000-0000-000069520000}"/>
    <cellStyle name="Normal 75 4 3 2" xfId="21098" xr:uid="{00000000-0005-0000-0000-00006A520000}"/>
    <cellStyle name="Normal 75 4 4" xfId="21099" xr:uid="{00000000-0005-0000-0000-00006B520000}"/>
    <cellStyle name="Normal 75 4 5" xfId="21100" xr:uid="{00000000-0005-0000-0000-00006C520000}"/>
    <cellStyle name="Normal 75 5" xfId="21101" xr:uid="{00000000-0005-0000-0000-00006D520000}"/>
    <cellStyle name="Normal 75 5 2" xfId="21102" xr:uid="{00000000-0005-0000-0000-00006E520000}"/>
    <cellStyle name="Normal 75 5 2 2" xfId="21103" xr:uid="{00000000-0005-0000-0000-00006F520000}"/>
    <cellStyle name="Normal 75 5 3" xfId="21104" xr:uid="{00000000-0005-0000-0000-000070520000}"/>
    <cellStyle name="Normal 75 5 4" xfId="21105" xr:uid="{00000000-0005-0000-0000-000071520000}"/>
    <cellStyle name="Normal 75 6" xfId="21106" xr:uid="{00000000-0005-0000-0000-000072520000}"/>
    <cellStyle name="Normal 75 6 2" xfId="21107" xr:uid="{00000000-0005-0000-0000-000073520000}"/>
    <cellStyle name="Normal 75 6 3" xfId="21108" xr:uid="{00000000-0005-0000-0000-000074520000}"/>
    <cellStyle name="Normal 75 7" xfId="21109" xr:uid="{00000000-0005-0000-0000-000075520000}"/>
    <cellStyle name="Normal 75 7 2" xfId="21110" xr:uid="{00000000-0005-0000-0000-000076520000}"/>
    <cellStyle name="Normal 75 8" xfId="21111" xr:uid="{00000000-0005-0000-0000-000077520000}"/>
    <cellStyle name="Normal 75 9" xfId="21112" xr:uid="{00000000-0005-0000-0000-000078520000}"/>
    <cellStyle name="Normal 76" xfId="21113" xr:uid="{00000000-0005-0000-0000-000079520000}"/>
    <cellStyle name="Normal 76 2" xfId="21114" xr:uid="{00000000-0005-0000-0000-00007A520000}"/>
    <cellStyle name="Normal 76 2 2" xfId="21115" xr:uid="{00000000-0005-0000-0000-00007B520000}"/>
    <cellStyle name="Normal 76 2 2 2" xfId="21116" xr:uid="{00000000-0005-0000-0000-00007C520000}"/>
    <cellStyle name="Normal 76 2 2 2 2" xfId="21117" xr:uid="{00000000-0005-0000-0000-00007D520000}"/>
    <cellStyle name="Normal 76 2 2 2 2 2" xfId="21118" xr:uid="{00000000-0005-0000-0000-00007E520000}"/>
    <cellStyle name="Normal 76 2 2 2 3" xfId="21119" xr:uid="{00000000-0005-0000-0000-00007F520000}"/>
    <cellStyle name="Normal 76 2 2 2 4" xfId="21120" xr:uid="{00000000-0005-0000-0000-000080520000}"/>
    <cellStyle name="Normal 76 2 2 3" xfId="21121" xr:uid="{00000000-0005-0000-0000-000081520000}"/>
    <cellStyle name="Normal 76 2 2 3 2" xfId="21122" xr:uid="{00000000-0005-0000-0000-000082520000}"/>
    <cellStyle name="Normal 76 2 2 3 3" xfId="21123" xr:uid="{00000000-0005-0000-0000-000083520000}"/>
    <cellStyle name="Normal 76 2 2 4" xfId="21124" xr:uid="{00000000-0005-0000-0000-000084520000}"/>
    <cellStyle name="Normal 76 2 2 5" xfId="21125" xr:uid="{00000000-0005-0000-0000-000085520000}"/>
    <cellStyle name="Normal 76 2 2 6" xfId="21126" xr:uid="{00000000-0005-0000-0000-000086520000}"/>
    <cellStyle name="Normal 76 2 3" xfId="21127" xr:uid="{00000000-0005-0000-0000-000087520000}"/>
    <cellStyle name="Normal 76 2 3 2" xfId="21128" xr:uid="{00000000-0005-0000-0000-000088520000}"/>
    <cellStyle name="Normal 76 2 3 2 2" xfId="21129" xr:uid="{00000000-0005-0000-0000-000089520000}"/>
    <cellStyle name="Normal 76 2 3 2 2 2" xfId="21130" xr:uid="{00000000-0005-0000-0000-00008A520000}"/>
    <cellStyle name="Normal 76 2 3 2 3" xfId="21131" xr:uid="{00000000-0005-0000-0000-00008B520000}"/>
    <cellStyle name="Normal 76 2 3 2 4" xfId="21132" xr:uid="{00000000-0005-0000-0000-00008C520000}"/>
    <cellStyle name="Normal 76 2 3 3" xfId="21133" xr:uid="{00000000-0005-0000-0000-00008D520000}"/>
    <cellStyle name="Normal 76 2 3 3 2" xfId="21134" xr:uid="{00000000-0005-0000-0000-00008E520000}"/>
    <cellStyle name="Normal 76 2 3 4" xfId="21135" xr:uid="{00000000-0005-0000-0000-00008F520000}"/>
    <cellStyle name="Normal 76 2 3 5" xfId="21136" xr:uid="{00000000-0005-0000-0000-000090520000}"/>
    <cellStyle name="Normal 76 2 4" xfId="21137" xr:uid="{00000000-0005-0000-0000-000091520000}"/>
    <cellStyle name="Normal 76 2 4 2" xfId="21138" xr:uid="{00000000-0005-0000-0000-000092520000}"/>
    <cellStyle name="Normal 76 2 4 2 2" xfId="21139" xr:uid="{00000000-0005-0000-0000-000093520000}"/>
    <cellStyle name="Normal 76 2 4 3" xfId="21140" xr:uid="{00000000-0005-0000-0000-000094520000}"/>
    <cellStyle name="Normal 76 2 4 4" xfId="21141" xr:uid="{00000000-0005-0000-0000-000095520000}"/>
    <cellStyle name="Normal 76 2 5" xfId="21142" xr:uid="{00000000-0005-0000-0000-000096520000}"/>
    <cellStyle name="Normal 76 2 5 2" xfId="21143" xr:uid="{00000000-0005-0000-0000-000097520000}"/>
    <cellStyle name="Normal 76 2 5 3" xfId="21144" xr:uid="{00000000-0005-0000-0000-000098520000}"/>
    <cellStyle name="Normal 76 2 6" xfId="21145" xr:uid="{00000000-0005-0000-0000-000099520000}"/>
    <cellStyle name="Normal 76 2 6 2" xfId="21146" xr:uid="{00000000-0005-0000-0000-00009A520000}"/>
    <cellStyle name="Normal 76 2 7" xfId="21147" xr:uid="{00000000-0005-0000-0000-00009B520000}"/>
    <cellStyle name="Normal 76 2 8" xfId="21148" xr:uid="{00000000-0005-0000-0000-00009C520000}"/>
    <cellStyle name="Normal 76 3" xfId="21149" xr:uid="{00000000-0005-0000-0000-00009D520000}"/>
    <cellStyle name="Normal 76 3 2" xfId="21150" xr:uid="{00000000-0005-0000-0000-00009E520000}"/>
    <cellStyle name="Normal 76 3 2 2" xfId="21151" xr:uid="{00000000-0005-0000-0000-00009F520000}"/>
    <cellStyle name="Normal 76 3 2 2 2" xfId="21152" xr:uid="{00000000-0005-0000-0000-0000A0520000}"/>
    <cellStyle name="Normal 76 3 2 3" xfId="21153" xr:uid="{00000000-0005-0000-0000-0000A1520000}"/>
    <cellStyle name="Normal 76 3 2 4" xfId="21154" xr:uid="{00000000-0005-0000-0000-0000A2520000}"/>
    <cellStyle name="Normal 76 3 3" xfId="21155" xr:uid="{00000000-0005-0000-0000-0000A3520000}"/>
    <cellStyle name="Normal 76 3 3 2" xfId="21156" xr:uid="{00000000-0005-0000-0000-0000A4520000}"/>
    <cellStyle name="Normal 76 3 3 3" xfId="21157" xr:uid="{00000000-0005-0000-0000-0000A5520000}"/>
    <cellStyle name="Normal 76 3 4" xfId="21158" xr:uid="{00000000-0005-0000-0000-0000A6520000}"/>
    <cellStyle name="Normal 76 3 5" xfId="21159" xr:uid="{00000000-0005-0000-0000-0000A7520000}"/>
    <cellStyle name="Normal 76 3 6" xfId="21160" xr:uid="{00000000-0005-0000-0000-0000A8520000}"/>
    <cellStyle name="Normal 76 4" xfId="21161" xr:uid="{00000000-0005-0000-0000-0000A9520000}"/>
    <cellStyle name="Normal 76 4 2" xfId="21162" xr:uid="{00000000-0005-0000-0000-0000AA520000}"/>
    <cellStyle name="Normal 76 4 2 2" xfId="21163" xr:uid="{00000000-0005-0000-0000-0000AB520000}"/>
    <cellStyle name="Normal 76 4 2 2 2" xfId="21164" xr:uid="{00000000-0005-0000-0000-0000AC520000}"/>
    <cellStyle name="Normal 76 4 2 3" xfId="21165" xr:uid="{00000000-0005-0000-0000-0000AD520000}"/>
    <cellStyle name="Normal 76 4 2 4" xfId="21166" xr:uid="{00000000-0005-0000-0000-0000AE520000}"/>
    <cellStyle name="Normal 76 4 3" xfId="21167" xr:uid="{00000000-0005-0000-0000-0000AF520000}"/>
    <cellStyle name="Normal 76 4 3 2" xfId="21168" xr:uid="{00000000-0005-0000-0000-0000B0520000}"/>
    <cellStyle name="Normal 76 4 4" xfId="21169" xr:uid="{00000000-0005-0000-0000-0000B1520000}"/>
    <cellStyle name="Normal 76 4 5" xfId="21170" xr:uid="{00000000-0005-0000-0000-0000B2520000}"/>
    <cellStyle name="Normal 76 5" xfId="21171" xr:uid="{00000000-0005-0000-0000-0000B3520000}"/>
    <cellStyle name="Normal 76 5 2" xfId="21172" xr:uid="{00000000-0005-0000-0000-0000B4520000}"/>
    <cellStyle name="Normal 76 5 2 2" xfId="21173" xr:uid="{00000000-0005-0000-0000-0000B5520000}"/>
    <cellStyle name="Normal 76 5 3" xfId="21174" xr:uid="{00000000-0005-0000-0000-0000B6520000}"/>
    <cellStyle name="Normal 76 5 4" xfId="21175" xr:uid="{00000000-0005-0000-0000-0000B7520000}"/>
    <cellStyle name="Normal 76 6" xfId="21176" xr:uid="{00000000-0005-0000-0000-0000B8520000}"/>
    <cellStyle name="Normal 76 6 2" xfId="21177" xr:uid="{00000000-0005-0000-0000-0000B9520000}"/>
    <cellStyle name="Normal 76 6 3" xfId="21178" xr:uid="{00000000-0005-0000-0000-0000BA520000}"/>
    <cellStyle name="Normal 76 7" xfId="21179" xr:uid="{00000000-0005-0000-0000-0000BB520000}"/>
    <cellStyle name="Normal 76 7 2" xfId="21180" xr:uid="{00000000-0005-0000-0000-0000BC520000}"/>
    <cellStyle name="Normal 76 8" xfId="21181" xr:uid="{00000000-0005-0000-0000-0000BD520000}"/>
    <cellStyle name="Normal 76 9" xfId="21182" xr:uid="{00000000-0005-0000-0000-0000BE520000}"/>
    <cellStyle name="Normal 77" xfId="21183" xr:uid="{00000000-0005-0000-0000-0000BF520000}"/>
    <cellStyle name="Normal 77 2" xfId="21184" xr:uid="{00000000-0005-0000-0000-0000C0520000}"/>
    <cellStyle name="Normal 77 2 2" xfId="21185" xr:uid="{00000000-0005-0000-0000-0000C1520000}"/>
    <cellStyle name="Normal 77 2 2 2" xfId="21186" xr:uid="{00000000-0005-0000-0000-0000C2520000}"/>
    <cellStyle name="Normal 77 2 2 2 2" xfId="21187" xr:uid="{00000000-0005-0000-0000-0000C3520000}"/>
    <cellStyle name="Normal 77 2 2 2 2 2" xfId="21188" xr:uid="{00000000-0005-0000-0000-0000C4520000}"/>
    <cellStyle name="Normal 77 2 2 2 3" xfId="21189" xr:uid="{00000000-0005-0000-0000-0000C5520000}"/>
    <cellStyle name="Normal 77 2 2 2 4" xfId="21190" xr:uid="{00000000-0005-0000-0000-0000C6520000}"/>
    <cellStyle name="Normal 77 2 2 3" xfId="21191" xr:uid="{00000000-0005-0000-0000-0000C7520000}"/>
    <cellStyle name="Normal 77 2 2 3 2" xfId="21192" xr:uid="{00000000-0005-0000-0000-0000C8520000}"/>
    <cellStyle name="Normal 77 2 2 3 3" xfId="21193" xr:uid="{00000000-0005-0000-0000-0000C9520000}"/>
    <cellStyle name="Normal 77 2 2 4" xfId="21194" xr:uid="{00000000-0005-0000-0000-0000CA520000}"/>
    <cellStyle name="Normal 77 2 2 5" xfId="21195" xr:uid="{00000000-0005-0000-0000-0000CB520000}"/>
    <cellStyle name="Normal 77 2 2 6" xfId="21196" xr:uid="{00000000-0005-0000-0000-0000CC520000}"/>
    <cellStyle name="Normal 77 2 3" xfId="21197" xr:uid="{00000000-0005-0000-0000-0000CD520000}"/>
    <cellStyle name="Normal 77 2 3 2" xfId="21198" xr:uid="{00000000-0005-0000-0000-0000CE520000}"/>
    <cellStyle name="Normal 77 2 3 2 2" xfId="21199" xr:uid="{00000000-0005-0000-0000-0000CF520000}"/>
    <cellStyle name="Normal 77 2 3 2 2 2" xfId="21200" xr:uid="{00000000-0005-0000-0000-0000D0520000}"/>
    <cellStyle name="Normal 77 2 3 2 3" xfId="21201" xr:uid="{00000000-0005-0000-0000-0000D1520000}"/>
    <cellStyle name="Normal 77 2 3 2 4" xfId="21202" xr:uid="{00000000-0005-0000-0000-0000D2520000}"/>
    <cellStyle name="Normal 77 2 3 3" xfId="21203" xr:uid="{00000000-0005-0000-0000-0000D3520000}"/>
    <cellStyle name="Normal 77 2 3 3 2" xfId="21204" xr:uid="{00000000-0005-0000-0000-0000D4520000}"/>
    <cellStyle name="Normal 77 2 3 4" xfId="21205" xr:uid="{00000000-0005-0000-0000-0000D5520000}"/>
    <cellStyle name="Normal 77 2 3 5" xfId="21206" xr:uid="{00000000-0005-0000-0000-0000D6520000}"/>
    <cellStyle name="Normal 77 2 4" xfId="21207" xr:uid="{00000000-0005-0000-0000-0000D7520000}"/>
    <cellStyle name="Normal 77 2 4 2" xfId="21208" xr:uid="{00000000-0005-0000-0000-0000D8520000}"/>
    <cellStyle name="Normal 77 2 4 2 2" xfId="21209" xr:uid="{00000000-0005-0000-0000-0000D9520000}"/>
    <cellStyle name="Normal 77 2 4 3" xfId="21210" xr:uid="{00000000-0005-0000-0000-0000DA520000}"/>
    <cellStyle name="Normal 77 2 4 4" xfId="21211" xr:uid="{00000000-0005-0000-0000-0000DB520000}"/>
    <cellStyle name="Normal 77 2 5" xfId="21212" xr:uid="{00000000-0005-0000-0000-0000DC520000}"/>
    <cellStyle name="Normal 77 2 5 2" xfId="21213" xr:uid="{00000000-0005-0000-0000-0000DD520000}"/>
    <cellStyle name="Normal 77 2 5 3" xfId="21214" xr:uid="{00000000-0005-0000-0000-0000DE520000}"/>
    <cellStyle name="Normal 77 2 6" xfId="21215" xr:uid="{00000000-0005-0000-0000-0000DF520000}"/>
    <cellStyle name="Normal 77 2 6 2" xfId="21216" xr:uid="{00000000-0005-0000-0000-0000E0520000}"/>
    <cellStyle name="Normal 77 2 7" xfId="21217" xr:uid="{00000000-0005-0000-0000-0000E1520000}"/>
    <cellStyle name="Normal 77 2 8" xfId="21218" xr:uid="{00000000-0005-0000-0000-0000E2520000}"/>
    <cellStyle name="Normal 77 3" xfId="21219" xr:uid="{00000000-0005-0000-0000-0000E3520000}"/>
    <cellStyle name="Normal 77 3 2" xfId="21220" xr:uid="{00000000-0005-0000-0000-0000E4520000}"/>
    <cellStyle name="Normal 77 3 2 2" xfId="21221" xr:uid="{00000000-0005-0000-0000-0000E5520000}"/>
    <cellStyle name="Normal 77 3 2 2 2" xfId="21222" xr:uid="{00000000-0005-0000-0000-0000E6520000}"/>
    <cellStyle name="Normal 77 3 2 3" xfId="21223" xr:uid="{00000000-0005-0000-0000-0000E7520000}"/>
    <cellStyle name="Normal 77 3 2 4" xfId="21224" xr:uid="{00000000-0005-0000-0000-0000E8520000}"/>
    <cellStyle name="Normal 77 3 3" xfId="21225" xr:uid="{00000000-0005-0000-0000-0000E9520000}"/>
    <cellStyle name="Normal 77 3 3 2" xfId="21226" xr:uid="{00000000-0005-0000-0000-0000EA520000}"/>
    <cellStyle name="Normal 77 3 3 3" xfId="21227" xr:uid="{00000000-0005-0000-0000-0000EB520000}"/>
    <cellStyle name="Normal 77 3 4" xfId="21228" xr:uid="{00000000-0005-0000-0000-0000EC520000}"/>
    <cellStyle name="Normal 77 3 5" xfId="21229" xr:uid="{00000000-0005-0000-0000-0000ED520000}"/>
    <cellStyle name="Normal 77 3 6" xfId="21230" xr:uid="{00000000-0005-0000-0000-0000EE520000}"/>
    <cellStyle name="Normal 77 4" xfId="21231" xr:uid="{00000000-0005-0000-0000-0000EF520000}"/>
    <cellStyle name="Normal 77 4 2" xfId="21232" xr:uid="{00000000-0005-0000-0000-0000F0520000}"/>
    <cellStyle name="Normal 77 4 2 2" xfId="21233" xr:uid="{00000000-0005-0000-0000-0000F1520000}"/>
    <cellStyle name="Normal 77 4 2 2 2" xfId="21234" xr:uid="{00000000-0005-0000-0000-0000F2520000}"/>
    <cellStyle name="Normal 77 4 2 3" xfId="21235" xr:uid="{00000000-0005-0000-0000-0000F3520000}"/>
    <cellStyle name="Normal 77 4 2 4" xfId="21236" xr:uid="{00000000-0005-0000-0000-0000F4520000}"/>
    <cellStyle name="Normal 77 4 3" xfId="21237" xr:uid="{00000000-0005-0000-0000-0000F5520000}"/>
    <cellStyle name="Normal 77 4 3 2" xfId="21238" xr:uid="{00000000-0005-0000-0000-0000F6520000}"/>
    <cellStyle name="Normal 77 4 4" xfId="21239" xr:uid="{00000000-0005-0000-0000-0000F7520000}"/>
    <cellStyle name="Normal 77 4 5" xfId="21240" xr:uid="{00000000-0005-0000-0000-0000F8520000}"/>
    <cellStyle name="Normal 77 5" xfId="21241" xr:uid="{00000000-0005-0000-0000-0000F9520000}"/>
    <cellStyle name="Normal 77 5 2" xfId="21242" xr:uid="{00000000-0005-0000-0000-0000FA520000}"/>
    <cellStyle name="Normal 77 5 2 2" xfId="21243" xr:uid="{00000000-0005-0000-0000-0000FB520000}"/>
    <cellStyle name="Normal 77 5 3" xfId="21244" xr:uid="{00000000-0005-0000-0000-0000FC520000}"/>
    <cellStyle name="Normal 77 5 4" xfId="21245" xr:uid="{00000000-0005-0000-0000-0000FD520000}"/>
    <cellStyle name="Normal 77 6" xfId="21246" xr:uid="{00000000-0005-0000-0000-0000FE520000}"/>
    <cellStyle name="Normal 77 6 2" xfId="21247" xr:uid="{00000000-0005-0000-0000-0000FF520000}"/>
    <cellStyle name="Normal 77 6 3" xfId="21248" xr:uid="{00000000-0005-0000-0000-000000530000}"/>
    <cellStyle name="Normal 77 7" xfId="21249" xr:uid="{00000000-0005-0000-0000-000001530000}"/>
    <cellStyle name="Normal 77 7 2" xfId="21250" xr:uid="{00000000-0005-0000-0000-000002530000}"/>
    <cellStyle name="Normal 77 8" xfId="21251" xr:uid="{00000000-0005-0000-0000-000003530000}"/>
    <cellStyle name="Normal 77 9" xfId="21252" xr:uid="{00000000-0005-0000-0000-000004530000}"/>
    <cellStyle name="Normal 78" xfId="21253" xr:uid="{00000000-0005-0000-0000-000005530000}"/>
    <cellStyle name="Normal 78 2" xfId="21254" xr:uid="{00000000-0005-0000-0000-000006530000}"/>
    <cellStyle name="Normal 78 2 2" xfId="21255" xr:uid="{00000000-0005-0000-0000-000007530000}"/>
    <cellStyle name="Normal 78 2 2 2" xfId="21256" xr:uid="{00000000-0005-0000-0000-000008530000}"/>
    <cellStyle name="Normal 78 2 2 2 2" xfId="21257" xr:uid="{00000000-0005-0000-0000-000009530000}"/>
    <cellStyle name="Normal 78 2 2 2 2 2" xfId="21258" xr:uid="{00000000-0005-0000-0000-00000A530000}"/>
    <cellStyle name="Normal 78 2 2 2 3" xfId="21259" xr:uid="{00000000-0005-0000-0000-00000B530000}"/>
    <cellStyle name="Normal 78 2 2 2 4" xfId="21260" xr:uid="{00000000-0005-0000-0000-00000C530000}"/>
    <cellStyle name="Normal 78 2 2 3" xfId="21261" xr:uid="{00000000-0005-0000-0000-00000D530000}"/>
    <cellStyle name="Normal 78 2 2 3 2" xfId="21262" xr:uid="{00000000-0005-0000-0000-00000E530000}"/>
    <cellStyle name="Normal 78 2 2 3 3" xfId="21263" xr:uid="{00000000-0005-0000-0000-00000F530000}"/>
    <cellStyle name="Normal 78 2 2 4" xfId="21264" xr:uid="{00000000-0005-0000-0000-000010530000}"/>
    <cellStyle name="Normal 78 2 2 5" xfId="21265" xr:uid="{00000000-0005-0000-0000-000011530000}"/>
    <cellStyle name="Normal 78 2 2 6" xfId="21266" xr:uid="{00000000-0005-0000-0000-000012530000}"/>
    <cellStyle name="Normal 78 2 3" xfId="21267" xr:uid="{00000000-0005-0000-0000-000013530000}"/>
    <cellStyle name="Normal 78 2 3 2" xfId="21268" xr:uid="{00000000-0005-0000-0000-000014530000}"/>
    <cellStyle name="Normal 78 2 3 2 2" xfId="21269" xr:uid="{00000000-0005-0000-0000-000015530000}"/>
    <cellStyle name="Normal 78 2 3 2 2 2" xfId="21270" xr:uid="{00000000-0005-0000-0000-000016530000}"/>
    <cellStyle name="Normal 78 2 3 2 3" xfId="21271" xr:uid="{00000000-0005-0000-0000-000017530000}"/>
    <cellStyle name="Normal 78 2 3 2 4" xfId="21272" xr:uid="{00000000-0005-0000-0000-000018530000}"/>
    <cellStyle name="Normal 78 2 3 3" xfId="21273" xr:uid="{00000000-0005-0000-0000-000019530000}"/>
    <cellStyle name="Normal 78 2 3 3 2" xfId="21274" xr:uid="{00000000-0005-0000-0000-00001A530000}"/>
    <cellStyle name="Normal 78 2 3 4" xfId="21275" xr:uid="{00000000-0005-0000-0000-00001B530000}"/>
    <cellStyle name="Normal 78 2 3 5" xfId="21276" xr:uid="{00000000-0005-0000-0000-00001C530000}"/>
    <cellStyle name="Normal 78 2 4" xfId="21277" xr:uid="{00000000-0005-0000-0000-00001D530000}"/>
    <cellStyle name="Normal 78 2 4 2" xfId="21278" xr:uid="{00000000-0005-0000-0000-00001E530000}"/>
    <cellStyle name="Normal 78 2 4 2 2" xfId="21279" xr:uid="{00000000-0005-0000-0000-00001F530000}"/>
    <cellStyle name="Normal 78 2 4 3" xfId="21280" xr:uid="{00000000-0005-0000-0000-000020530000}"/>
    <cellStyle name="Normal 78 2 4 4" xfId="21281" xr:uid="{00000000-0005-0000-0000-000021530000}"/>
    <cellStyle name="Normal 78 2 5" xfId="21282" xr:uid="{00000000-0005-0000-0000-000022530000}"/>
    <cellStyle name="Normal 78 2 5 2" xfId="21283" xr:uid="{00000000-0005-0000-0000-000023530000}"/>
    <cellStyle name="Normal 78 2 5 3" xfId="21284" xr:uid="{00000000-0005-0000-0000-000024530000}"/>
    <cellStyle name="Normal 78 2 6" xfId="21285" xr:uid="{00000000-0005-0000-0000-000025530000}"/>
    <cellStyle name="Normal 78 2 6 2" xfId="21286" xr:uid="{00000000-0005-0000-0000-000026530000}"/>
    <cellStyle name="Normal 78 2 7" xfId="21287" xr:uid="{00000000-0005-0000-0000-000027530000}"/>
    <cellStyle name="Normal 78 2 8" xfId="21288" xr:uid="{00000000-0005-0000-0000-000028530000}"/>
    <cellStyle name="Normal 78 3" xfId="21289" xr:uid="{00000000-0005-0000-0000-000029530000}"/>
    <cellStyle name="Normal 78 3 2" xfId="21290" xr:uid="{00000000-0005-0000-0000-00002A530000}"/>
    <cellStyle name="Normal 78 3 2 2" xfId="21291" xr:uid="{00000000-0005-0000-0000-00002B530000}"/>
    <cellStyle name="Normal 78 3 2 2 2" xfId="21292" xr:uid="{00000000-0005-0000-0000-00002C530000}"/>
    <cellStyle name="Normal 78 3 2 3" xfId="21293" xr:uid="{00000000-0005-0000-0000-00002D530000}"/>
    <cellStyle name="Normal 78 3 2 4" xfId="21294" xr:uid="{00000000-0005-0000-0000-00002E530000}"/>
    <cellStyle name="Normal 78 3 3" xfId="21295" xr:uid="{00000000-0005-0000-0000-00002F530000}"/>
    <cellStyle name="Normal 78 3 3 2" xfId="21296" xr:uid="{00000000-0005-0000-0000-000030530000}"/>
    <cellStyle name="Normal 78 3 3 3" xfId="21297" xr:uid="{00000000-0005-0000-0000-000031530000}"/>
    <cellStyle name="Normal 78 3 4" xfId="21298" xr:uid="{00000000-0005-0000-0000-000032530000}"/>
    <cellStyle name="Normal 78 3 5" xfId="21299" xr:uid="{00000000-0005-0000-0000-000033530000}"/>
    <cellStyle name="Normal 78 3 6" xfId="21300" xr:uid="{00000000-0005-0000-0000-000034530000}"/>
    <cellStyle name="Normal 78 4" xfId="21301" xr:uid="{00000000-0005-0000-0000-000035530000}"/>
    <cellStyle name="Normal 78 4 2" xfId="21302" xr:uid="{00000000-0005-0000-0000-000036530000}"/>
    <cellStyle name="Normal 78 4 2 2" xfId="21303" xr:uid="{00000000-0005-0000-0000-000037530000}"/>
    <cellStyle name="Normal 78 4 2 2 2" xfId="21304" xr:uid="{00000000-0005-0000-0000-000038530000}"/>
    <cellStyle name="Normal 78 4 2 3" xfId="21305" xr:uid="{00000000-0005-0000-0000-000039530000}"/>
    <cellStyle name="Normal 78 4 2 4" xfId="21306" xr:uid="{00000000-0005-0000-0000-00003A530000}"/>
    <cellStyle name="Normal 78 4 3" xfId="21307" xr:uid="{00000000-0005-0000-0000-00003B530000}"/>
    <cellStyle name="Normal 78 4 3 2" xfId="21308" xr:uid="{00000000-0005-0000-0000-00003C530000}"/>
    <cellStyle name="Normal 78 4 4" xfId="21309" xr:uid="{00000000-0005-0000-0000-00003D530000}"/>
    <cellStyle name="Normal 78 4 5" xfId="21310" xr:uid="{00000000-0005-0000-0000-00003E530000}"/>
    <cellStyle name="Normal 78 5" xfId="21311" xr:uid="{00000000-0005-0000-0000-00003F530000}"/>
    <cellStyle name="Normal 78 5 2" xfId="21312" xr:uid="{00000000-0005-0000-0000-000040530000}"/>
    <cellStyle name="Normal 78 5 2 2" xfId="21313" xr:uid="{00000000-0005-0000-0000-000041530000}"/>
    <cellStyle name="Normal 78 5 3" xfId="21314" xr:uid="{00000000-0005-0000-0000-000042530000}"/>
    <cellStyle name="Normal 78 5 4" xfId="21315" xr:uid="{00000000-0005-0000-0000-000043530000}"/>
    <cellStyle name="Normal 78 6" xfId="21316" xr:uid="{00000000-0005-0000-0000-000044530000}"/>
    <cellStyle name="Normal 78 6 2" xfId="21317" xr:uid="{00000000-0005-0000-0000-000045530000}"/>
    <cellStyle name="Normal 78 6 3" xfId="21318" xr:uid="{00000000-0005-0000-0000-000046530000}"/>
    <cellStyle name="Normal 78 7" xfId="21319" xr:uid="{00000000-0005-0000-0000-000047530000}"/>
    <cellStyle name="Normal 78 7 2" xfId="21320" xr:uid="{00000000-0005-0000-0000-000048530000}"/>
    <cellStyle name="Normal 78 8" xfId="21321" xr:uid="{00000000-0005-0000-0000-000049530000}"/>
    <cellStyle name="Normal 78 9" xfId="21322" xr:uid="{00000000-0005-0000-0000-00004A530000}"/>
    <cellStyle name="Normal 79" xfId="21323" xr:uid="{00000000-0005-0000-0000-00004B530000}"/>
    <cellStyle name="Normal 79 2" xfId="21324" xr:uid="{00000000-0005-0000-0000-00004C530000}"/>
    <cellStyle name="Normal 79 2 2" xfId="21325" xr:uid="{00000000-0005-0000-0000-00004D530000}"/>
    <cellStyle name="Normal 79 2 2 2" xfId="21326" xr:uid="{00000000-0005-0000-0000-00004E530000}"/>
    <cellStyle name="Normal 79 2 2 2 2" xfId="21327" xr:uid="{00000000-0005-0000-0000-00004F530000}"/>
    <cellStyle name="Normal 79 2 2 2 2 2" xfId="21328" xr:uid="{00000000-0005-0000-0000-000050530000}"/>
    <cellStyle name="Normal 79 2 2 2 3" xfId="21329" xr:uid="{00000000-0005-0000-0000-000051530000}"/>
    <cellStyle name="Normal 79 2 2 2 4" xfId="21330" xr:uid="{00000000-0005-0000-0000-000052530000}"/>
    <cellStyle name="Normal 79 2 2 3" xfId="21331" xr:uid="{00000000-0005-0000-0000-000053530000}"/>
    <cellStyle name="Normal 79 2 2 3 2" xfId="21332" xr:uid="{00000000-0005-0000-0000-000054530000}"/>
    <cellStyle name="Normal 79 2 2 3 3" xfId="21333" xr:uid="{00000000-0005-0000-0000-000055530000}"/>
    <cellStyle name="Normal 79 2 2 4" xfId="21334" xr:uid="{00000000-0005-0000-0000-000056530000}"/>
    <cellStyle name="Normal 79 2 2 5" xfId="21335" xr:uid="{00000000-0005-0000-0000-000057530000}"/>
    <cellStyle name="Normal 79 2 2 6" xfId="21336" xr:uid="{00000000-0005-0000-0000-000058530000}"/>
    <cellStyle name="Normal 79 2 3" xfId="21337" xr:uid="{00000000-0005-0000-0000-000059530000}"/>
    <cellStyle name="Normal 79 2 3 2" xfId="21338" xr:uid="{00000000-0005-0000-0000-00005A530000}"/>
    <cellStyle name="Normal 79 2 3 2 2" xfId="21339" xr:uid="{00000000-0005-0000-0000-00005B530000}"/>
    <cellStyle name="Normal 79 2 3 2 2 2" xfId="21340" xr:uid="{00000000-0005-0000-0000-00005C530000}"/>
    <cellStyle name="Normal 79 2 3 2 3" xfId="21341" xr:uid="{00000000-0005-0000-0000-00005D530000}"/>
    <cellStyle name="Normal 79 2 3 2 4" xfId="21342" xr:uid="{00000000-0005-0000-0000-00005E530000}"/>
    <cellStyle name="Normal 79 2 3 3" xfId="21343" xr:uid="{00000000-0005-0000-0000-00005F530000}"/>
    <cellStyle name="Normal 79 2 3 3 2" xfId="21344" xr:uid="{00000000-0005-0000-0000-000060530000}"/>
    <cellStyle name="Normal 79 2 3 4" xfId="21345" xr:uid="{00000000-0005-0000-0000-000061530000}"/>
    <cellStyle name="Normal 79 2 3 5" xfId="21346" xr:uid="{00000000-0005-0000-0000-000062530000}"/>
    <cellStyle name="Normal 79 2 4" xfId="21347" xr:uid="{00000000-0005-0000-0000-000063530000}"/>
    <cellStyle name="Normal 79 2 4 2" xfId="21348" xr:uid="{00000000-0005-0000-0000-000064530000}"/>
    <cellStyle name="Normal 79 2 4 2 2" xfId="21349" xr:uid="{00000000-0005-0000-0000-000065530000}"/>
    <cellStyle name="Normal 79 2 4 3" xfId="21350" xr:uid="{00000000-0005-0000-0000-000066530000}"/>
    <cellStyle name="Normal 79 2 4 4" xfId="21351" xr:uid="{00000000-0005-0000-0000-000067530000}"/>
    <cellStyle name="Normal 79 2 5" xfId="21352" xr:uid="{00000000-0005-0000-0000-000068530000}"/>
    <cellStyle name="Normal 79 2 5 2" xfId="21353" xr:uid="{00000000-0005-0000-0000-000069530000}"/>
    <cellStyle name="Normal 79 2 5 3" xfId="21354" xr:uid="{00000000-0005-0000-0000-00006A530000}"/>
    <cellStyle name="Normal 79 2 6" xfId="21355" xr:uid="{00000000-0005-0000-0000-00006B530000}"/>
    <cellStyle name="Normal 79 2 6 2" xfId="21356" xr:uid="{00000000-0005-0000-0000-00006C530000}"/>
    <cellStyle name="Normal 79 2 7" xfId="21357" xr:uid="{00000000-0005-0000-0000-00006D530000}"/>
    <cellStyle name="Normal 79 2 8" xfId="21358" xr:uid="{00000000-0005-0000-0000-00006E530000}"/>
    <cellStyle name="Normal 79 3" xfId="21359" xr:uid="{00000000-0005-0000-0000-00006F530000}"/>
    <cellStyle name="Normal 79 3 2" xfId="21360" xr:uid="{00000000-0005-0000-0000-000070530000}"/>
    <cellStyle name="Normal 79 3 2 2" xfId="21361" xr:uid="{00000000-0005-0000-0000-000071530000}"/>
    <cellStyle name="Normal 79 3 2 2 2" xfId="21362" xr:uid="{00000000-0005-0000-0000-000072530000}"/>
    <cellStyle name="Normal 79 3 2 3" xfId="21363" xr:uid="{00000000-0005-0000-0000-000073530000}"/>
    <cellStyle name="Normal 79 3 2 4" xfId="21364" xr:uid="{00000000-0005-0000-0000-000074530000}"/>
    <cellStyle name="Normal 79 3 3" xfId="21365" xr:uid="{00000000-0005-0000-0000-000075530000}"/>
    <cellStyle name="Normal 79 3 3 2" xfId="21366" xr:uid="{00000000-0005-0000-0000-000076530000}"/>
    <cellStyle name="Normal 79 3 3 3" xfId="21367" xr:uid="{00000000-0005-0000-0000-000077530000}"/>
    <cellStyle name="Normal 79 3 4" xfId="21368" xr:uid="{00000000-0005-0000-0000-000078530000}"/>
    <cellStyle name="Normal 79 3 5" xfId="21369" xr:uid="{00000000-0005-0000-0000-000079530000}"/>
    <cellStyle name="Normal 79 3 6" xfId="21370" xr:uid="{00000000-0005-0000-0000-00007A530000}"/>
    <cellStyle name="Normal 79 4" xfId="21371" xr:uid="{00000000-0005-0000-0000-00007B530000}"/>
    <cellStyle name="Normal 79 4 2" xfId="21372" xr:uid="{00000000-0005-0000-0000-00007C530000}"/>
    <cellStyle name="Normal 79 4 2 2" xfId="21373" xr:uid="{00000000-0005-0000-0000-00007D530000}"/>
    <cellStyle name="Normal 79 4 2 2 2" xfId="21374" xr:uid="{00000000-0005-0000-0000-00007E530000}"/>
    <cellStyle name="Normal 79 4 2 3" xfId="21375" xr:uid="{00000000-0005-0000-0000-00007F530000}"/>
    <cellStyle name="Normal 79 4 2 4" xfId="21376" xr:uid="{00000000-0005-0000-0000-000080530000}"/>
    <cellStyle name="Normal 79 4 3" xfId="21377" xr:uid="{00000000-0005-0000-0000-000081530000}"/>
    <cellStyle name="Normal 79 4 3 2" xfId="21378" xr:uid="{00000000-0005-0000-0000-000082530000}"/>
    <cellStyle name="Normal 79 4 4" xfId="21379" xr:uid="{00000000-0005-0000-0000-000083530000}"/>
    <cellStyle name="Normal 79 4 5" xfId="21380" xr:uid="{00000000-0005-0000-0000-000084530000}"/>
    <cellStyle name="Normal 79 5" xfId="21381" xr:uid="{00000000-0005-0000-0000-000085530000}"/>
    <cellStyle name="Normal 79 5 2" xfId="21382" xr:uid="{00000000-0005-0000-0000-000086530000}"/>
    <cellStyle name="Normal 79 5 2 2" xfId="21383" xr:uid="{00000000-0005-0000-0000-000087530000}"/>
    <cellStyle name="Normal 79 5 3" xfId="21384" xr:uid="{00000000-0005-0000-0000-000088530000}"/>
    <cellStyle name="Normal 79 5 4" xfId="21385" xr:uid="{00000000-0005-0000-0000-000089530000}"/>
    <cellStyle name="Normal 79 6" xfId="21386" xr:uid="{00000000-0005-0000-0000-00008A530000}"/>
    <cellStyle name="Normal 79 6 2" xfId="21387" xr:uid="{00000000-0005-0000-0000-00008B530000}"/>
    <cellStyle name="Normal 79 6 3" xfId="21388" xr:uid="{00000000-0005-0000-0000-00008C530000}"/>
    <cellStyle name="Normal 79 7" xfId="21389" xr:uid="{00000000-0005-0000-0000-00008D530000}"/>
    <cellStyle name="Normal 79 7 2" xfId="21390" xr:uid="{00000000-0005-0000-0000-00008E530000}"/>
    <cellStyle name="Normal 79 8" xfId="21391" xr:uid="{00000000-0005-0000-0000-00008F530000}"/>
    <cellStyle name="Normal 79 9" xfId="21392" xr:uid="{00000000-0005-0000-0000-000090530000}"/>
    <cellStyle name="Normal 8" xfId="21393" xr:uid="{00000000-0005-0000-0000-000091530000}"/>
    <cellStyle name="Normal 8 10" xfId="21394" xr:uid="{00000000-0005-0000-0000-000092530000}"/>
    <cellStyle name="Normal 8 11" xfId="21395" xr:uid="{00000000-0005-0000-0000-000093530000}"/>
    <cellStyle name="Normal 8 2" xfId="21396" xr:uid="{00000000-0005-0000-0000-000094530000}"/>
    <cellStyle name="Normal 8 2 2" xfId="21397" xr:uid="{00000000-0005-0000-0000-000095530000}"/>
    <cellStyle name="Normal 8 2 2 2" xfId="21398" xr:uid="{00000000-0005-0000-0000-000096530000}"/>
    <cellStyle name="Normal 8 2 2_15-FINANCEIRAS" xfId="21399" xr:uid="{00000000-0005-0000-0000-000097530000}"/>
    <cellStyle name="Normal 8 2 3" xfId="21400" xr:uid="{00000000-0005-0000-0000-000098530000}"/>
    <cellStyle name="Normal 8 2 3 2" xfId="21401" xr:uid="{00000000-0005-0000-0000-000099530000}"/>
    <cellStyle name="Normal 8 2 3_15-FINANCEIRAS" xfId="21402" xr:uid="{00000000-0005-0000-0000-00009A530000}"/>
    <cellStyle name="Normal 8 2 4" xfId="21403" xr:uid="{00000000-0005-0000-0000-00009B530000}"/>
    <cellStyle name="Normal 8 2 5" xfId="21404" xr:uid="{00000000-0005-0000-0000-00009C530000}"/>
    <cellStyle name="Normal 8 2 6" xfId="21405" xr:uid="{00000000-0005-0000-0000-00009D530000}"/>
    <cellStyle name="Normal 8 2_13-Endividamento" xfId="21406" xr:uid="{00000000-0005-0000-0000-00009E530000}"/>
    <cellStyle name="Normal 8 3" xfId="21407" xr:uid="{00000000-0005-0000-0000-00009F530000}"/>
    <cellStyle name="Normal 8 3 2" xfId="21408" xr:uid="{00000000-0005-0000-0000-0000A0530000}"/>
    <cellStyle name="Normal 8 3 3" xfId="21409" xr:uid="{00000000-0005-0000-0000-0000A1530000}"/>
    <cellStyle name="Normal 8 3 4" xfId="21410" xr:uid="{00000000-0005-0000-0000-0000A2530000}"/>
    <cellStyle name="Normal 8 3 5" xfId="21411" xr:uid="{00000000-0005-0000-0000-0000A3530000}"/>
    <cellStyle name="Normal 8 3_15-FINANCEIRAS" xfId="21412" xr:uid="{00000000-0005-0000-0000-0000A4530000}"/>
    <cellStyle name="Normal 8 4" xfId="21413" xr:uid="{00000000-0005-0000-0000-0000A5530000}"/>
    <cellStyle name="Normal 8 4 2" xfId="21414" xr:uid="{00000000-0005-0000-0000-0000A6530000}"/>
    <cellStyle name="Normal 8 4_15-FINANCEIRAS" xfId="21415" xr:uid="{00000000-0005-0000-0000-0000A7530000}"/>
    <cellStyle name="Normal 8 5" xfId="21416" xr:uid="{00000000-0005-0000-0000-0000A8530000}"/>
    <cellStyle name="Normal 8 5 2" xfId="21417" xr:uid="{00000000-0005-0000-0000-0000A9530000}"/>
    <cellStyle name="Normal 8 5_15-FINANCEIRAS" xfId="21418" xr:uid="{00000000-0005-0000-0000-0000AA530000}"/>
    <cellStyle name="Normal 8 6" xfId="21419" xr:uid="{00000000-0005-0000-0000-0000AB530000}"/>
    <cellStyle name="Normal 8 7" xfId="21420" xr:uid="{00000000-0005-0000-0000-0000AC530000}"/>
    <cellStyle name="Normal 8 8" xfId="21421" xr:uid="{00000000-0005-0000-0000-0000AD530000}"/>
    <cellStyle name="Normal 8 9" xfId="21422" xr:uid="{00000000-0005-0000-0000-0000AE530000}"/>
    <cellStyle name="Normal 8_1.1 - Apuração IRPJ_CSLL - 2100 - 2012_MAI_V1" xfId="21423" xr:uid="{00000000-0005-0000-0000-0000AF530000}"/>
    <cellStyle name="Normal 80" xfId="21424" xr:uid="{00000000-0005-0000-0000-0000B0530000}"/>
    <cellStyle name="Normal 80 2" xfId="21425" xr:uid="{00000000-0005-0000-0000-0000B1530000}"/>
    <cellStyle name="Normal 80 2 2" xfId="21426" xr:uid="{00000000-0005-0000-0000-0000B2530000}"/>
    <cellStyle name="Normal 80 2 2 2" xfId="21427" xr:uid="{00000000-0005-0000-0000-0000B3530000}"/>
    <cellStyle name="Normal 80 2 2 2 2" xfId="21428" xr:uid="{00000000-0005-0000-0000-0000B4530000}"/>
    <cellStyle name="Normal 80 2 2 2 2 2" xfId="21429" xr:uid="{00000000-0005-0000-0000-0000B5530000}"/>
    <cellStyle name="Normal 80 2 2 2 3" xfId="21430" xr:uid="{00000000-0005-0000-0000-0000B6530000}"/>
    <cellStyle name="Normal 80 2 2 2 4" xfId="21431" xr:uid="{00000000-0005-0000-0000-0000B7530000}"/>
    <cellStyle name="Normal 80 2 2 3" xfId="21432" xr:uid="{00000000-0005-0000-0000-0000B8530000}"/>
    <cellStyle name="Normal 80 2 2 3 2" xfId="21433" xr:uid="{00000000-0005-0000-0000-0000B9530000}"/>
    <cellStyle name="Normal 80 2 2 3 3" xfId="21434" xr:uid="{00000000-0005-0000-0000-0000BA530000}"/>
    <cellStyle name="Normal 80 2 2 4" xfId="21435" xr:uid="{00000000-0005-0000-0000-0000BB530000}"/>
    <cellStyle name="Normal 80 2 2 5" xfId="21436" xr:uid="{00000000-0005-0000-0000-0000BC530000}"/>
    <cellStyle name="Normal 80 2 2 6" xfId="21437" xr:uid="{00000000-0005-0000-0000-0000BD530000}"/>
    <cellStyle name="Normal 80 2 3" xfId="21438" xr:uid="{00000000-0005-0000-0000-0000BE530000}"/>
    <cellStyle name="Normal 80 2 3 2" xfId="21439" xr:uid="{00000000-0005-0000-0000-0000BF530000}"/>
    <cellStyle name="Normal 80 2 3 2 2" xfId="21440" xr:uid="{00000000-0005-0000-0000-0000C0530000}"/>
    <cellStyle name="Normal 80 2 3 2 2 2" xfId="21441" xr:uid="{00000000-0005-0000-0000-0000C1530000}"/>
    <cellStyle name="Normal 80 2 3 2 3" xfId="21442" xr:uid="{00000000-0005-0000-0000-0000C2530000}"/>
    <cellStyle name="Normal 80 2 3 2 4" xfId="21443" xr:uid="{00000000-0005-0000-0000-0000C3530000}"/>
    <cellStyle name="Normal 80 2 3 3" xfId="21444" xr:uid="{00000000-0005-0000-0000-0000C4530000}"/>
    <cellStyle name="Normal 80 2 3 3 2" xfId="21445" xr:uid="{00000000-0005-0000-0000-0000C5530000}"/>
    <cellStyle name="Normal 80 2 3 4" xfId="21446" xr:uid="{00000000-0005-0000-0000-0000C6530000}"/>
    <cellStyle name="Normal 80 2 3 5" xfId="21447" xr:uid="{00000000-0005-0000-0000-0000C7530000}"/>
    <cellStyle name="Normal 80 2 4" xfId="21448" xr:uid="{00000000-0005-0000-0000-0000C8530000}"/>
    <cellStyle name="Normal 80 2 4 2" xfId="21449" xr:uid="{00000000-0005-0000-0000-0000C9530000}"/>
    <cellStyle name="Normal 80 2 4 2 2" xfId="21450" xr:uid="{00000000-0005-0000-0000-0000CA530000}"/>
    <cellStyle name="Normal 80 2 4 3" xfId="21451" xr:uid="{00000000-0005-0000-0000-0000CB530000}"/>
    <cellStyle name="Normal 80 2 4 4" xfId="21452" xr:uid="{00000000-0005-0000-0000-0000CC530000}"/>
    <cellStyle name="Normal 80 2 5" xfId="21453" xr:uid="{00000000-0005-0000-0000-0000CD530000}"/>
    <cellStyle name="Normal 80 2 5 2" xfId="21454" xr:uid="{00000000-0005-0000-0000-0000CE530000}"/>
    <cellStyle name="Normal 80 2 5 3" xfId="21455" xr:uid="{00000000-0005-0000-0000-0000CF530000}"/>
    <cellStyle name="Normal 80 2 6" xfId="21456" xr:uid="{00000000-0005-0000-0000-0000D0530000}"/>
    <cellStyle name="Normal 80 2 6 2" xfId="21457" xr:uid="{00000000-0005-0000-0000-0000D1530000}"/>
    <cellStyle name="Normal 80 2 7" xfId="21458" xr:uid="{00000000-0005-0000-0000-0000D2530000}"/>
    <cellStyle name="Normal 80 2 8" xfId="21459" xr:uid="{00000000-0005-0000-0000-0000D3530000}"/>
    <cellStyle name="Normal 80 3" xfId="21460" xr:uid="{00000000-0005-0000-0000-0000D4530000}"/>
    <cellStyle name="Normal 80 3 2" xfId="21461" xr:uid="{00000000-0005-0000-0000-0000D5530000}"/>
    <cellStyle name="Normal 80 3 2 2" xfId="21462" xr:uid="{00000000-0005-0000-0000-0000D6530000}"/>
    <cellStyle name="Normal 80 3 2 2 2" xfId="21463" xr:uid="{00000000-0005-0000-0000-0000D7530000}"/>
    <cellStyle name="Normal 80 3 2 3" xfId="21464" xr:uid="{00000000-0005-0000-0000-0000D8530000}"/>
    <cellStyle name="Normal 80 3 2 4" xfId="21465" xr:uid="{00000000-0005-0000-0000-0000D9530000}"/>
    <cellStyle name="Normal 80 3 3" xfId="21466" xr:uid="{00000000-0005-0000-0000-0000DA530000}"/>
    <cellStyle name="Normal 80 3 3 2" xfId="21467" xr:uid="{00000000-0005-0000-0000-0000DB530000}"/>
    <cellStyle name="Normal 80 3 3 3" xfId="21468" xr:uid="{00000000-0005-0000-0000-0000DC530000}"/>
    <cellStyle name="Normal 80 3 4" xfId="21469" xr:uid="{00000000-0005-0000-0000-0000DD530000}"/>
    <cellStyle name="Normal 80 3 5" xfId="21470" xr:uid="{00000000-0005-0000-0000-0000DE530000}"/>
    <cellStyle name="Normal 80 3 6" xfId="21471" xr:uid="{00000000-0005-0000-0000-0000DF530000}"/>
    <cellStyle name="Normal 80 4" xfId="21472" xr:uid="{00000000-0005-0000-0000-0000E0530000}"/>
    <cellStyle name="Normal 80 4 2" xfId="21473" xr:uid="{00000000-0005-0000-0000-0000E1530000}"/>
    <cellStyle name="Normal 80 4 2 2" xfId="21474" xr:uid="{00000000-0005-0000-0000-0000E2530000}"/>
    <cellStyle name="Normal 80 4 2 2 2" xfId="21475" xr:uid="{00000000-0005-0000-0000-0000E3530000}"/>
    <cellStyle name="Normal 80 4 2 3" xfId="21476" xr:uid="{00000000-0005-0000-0000-0000E4530000}"/>
    <cellStyle name="Normal 80 4 2 4" xfId="21477" xr:uid="{00000000-0005-0000-0000-0000E5530000}"/>
    <cellStyle name="Normal 80 4 3" xfId="21478" xr:uid="{00000000-0005-0000-0000-0000E6530000}"/>
    <cellStyle name="Normal 80 4 3 2" xfId="21479" xr:uid="{00000000-0005-0000-0000-0000E7530000}"/>
    <cellStyle name="Normal 80 4 4" xfId="21480" xr:uid="{00000000-0005-0000-0000-0000E8530000}"/>
    <cellStyle name="Normal 80 4 5" xfId="21481" xr:uid="{00000000-0005-0000-0000-0000E9530000}"/>
    <cellStyle name="Normal 80 5" xfId="21482" xr:uid="{00000000-0005-0000-0000-0000EA530000}"/>
    <cellStyle name="Normal 80 5 2" xfId="21483" xr:uid="{00000000-0005-0000-0000-0000EB530000}"/>
    <cellStyle name="Normal 80 5 2 2" xfId="21484" xr:uid="{00000000-0005-0000-0000-0000EC530000}"/>
    <cellStyle name="Normal 80 5 3" xfId="21485" xr:uid="{00000000-0005-0000-0000-0000ED530000}"/>
    <cellStyle name="Normal 80 5 4" xfId="21486" xr:uid="{00000000-0005-0000-0000-0000EE530000}"/>
    <cellStyle name="Normal 80 6" xfId="21487" xr:uid="{00000000-0005-0000-0000-0000EF530000}"/>
    <cellStyle name="Normal 80 6 2" xfId="21488" xr:uid="{00000000-0005-0000-0000-0000F0530000}"/>
    <cellStyle name="Normal 80 6 3" xfId="21489" xr:uid="{00000000-0005-0000-0000-0000F1530000}"/>
    <cellStyle name="Normal 80 7" xfId="21490" xr:uid="{00000000-0005-0000-0000-0000F2530000}"/>
    <cellStyle name="Normal 80 7 2" xfId="21491" xr:uid="{00000000-0005-0000-0000-0000F3530000}"/>
    <cellStyle name="Normal 80 8" xfId="21492" xr:uid="{00000000-0005-0000-0000-0000F4530000}"/>
    <cellStyle name="Normal 80 9" xfId="21493" xr:uid="{00000000-0005-0000-0000-0000F5530000}"/>
    <cellStyle name="Normal 81" xfId="21494" xr:uid="{00000000-0005-0000-0000-0000F6530000}"/>
    <cellStyle name="Normal 81 2" xfId="21495" xr:uid="{00000000-0005-0000-0000-0000F7530000}"/>
    <cellStyle name="Normal 81 2 2" xfId="21496" xr:uid="{00000000-0005-0000-0000-0000F8530000}"/>
    <cellStyle name="Normal 81 2 2 2" xfId="21497" xr:uid="{00000000-0005-0000-0000-0000F9530000}"/>
    <cellStyle name="Normal 81 2 2 2 2" xfId="21498" xr:uid="{00000000-0005-0000-0000-0000FA530000}"/>
    <cellStyle name="Normal 81 2 2 2 2 2" xfId="21499" xr:uid="{00000000-0005-0000-0000-0000FB530000}"/>
    <cellStyle name="Normal 81 2 2 2 3" xfId="21500" xr:uid="{00000000-0005-0000-0000-0000FC530000}"/>
    <cellStyle name="Normal 81 2 2 2 4" xfId="21501" xr:uid="{00000000-0005-0000-0000-0000FD530000}"/>
    <cellStyle name="Normal 81 2 2 3" xfId="21502" xr:uid="{00000000-0005-0000-0000-0000FE530000}"/>
    <cellStyle name="Normal 81 2 2 3 2" xfId="21503" xr:uid="{00000000-0005-0000-0000-0000FF530000}"/>
    <cellStyle name="Normal 81 2 2 3 3" xfId="21504" xr:uid="{00000000-0005-0000-0000-000000540000}"/>
    <cellStyle name="Normal 81 2 2 4" xfId="21505" xr:uid="{00000000-0005-0000-0000-000001540000}"/>
    <cellStyle name="Normal 81 2 2 5" xfId="21506" xr:uid="{00000000-0005-0000-0000-000002540000}"/>
    <cellStyle name="Normal 81 2 2 6" xfId="21507" xr:uid="{00000000-0005-0000-0000-000003540000}"/>
    <cellStyle name="Normal 81 2 3" xfId="21508" xr:uid="{00000000-0005-0000-0000-000004540000}"/>
    <cellStyle name="Normal 81 2 3 2" xfId="21509" xr:uid="{00000000-0005-0000-0000-000005540000}"/>
    <cellStyle name="Normal 81 2 3 2 2" xfId="21510" xr:uid="{00000000-0005-0000-0000-000006540000}"/>
    <cellStyle name="Normal 81 2 3 2 2 2" xfId="21511" xr:uid="{00000000-0005-0000-0000-000007540000}"/>
    <cellStyle name="Normal 81 2 3 2 3" xfId="21512" xr:uid="{00000000-0005-0000-0000-000008540000}"/>
    <cellStyle name="Normal 81 2 3 2 4" xfId="21513" xr:uid="{00000000-0005-0000-0000-000009540000}"/>
    <cellStyle name="Normal 81 2 3 3" xfId="21514" xr:uid="{00000000-0005-0000-0000-00000A540000}"/>
    <cellStyle name="Normal 81 2 3 3 2" xfId="21515" xr:uid="{00000000-0005-0000-0000-00000B540000}"/>
    <cellStyle name="Normal 81 2 3 4" xfId="21516" xr:uid="{00000000-0005-0000-0000-00000C540000}"/>
    <cellStyle name="Normal 81 2 3 5" xfId="21517" xr:uid="{00000000-0005-0000-0000-00000D540000}"/>
    <cellStyle name="Normal 81 2 4" xfId="21518" xr:uid="{00000000-0005-0000-0000-00000E540000}"/>
    <cellStyle name="Normal 81 2 4 2" xfId="21519" xr:uid="{00000000-0005-0000-0000-00000F540000}"/>
    <cellStyle name="Normal 81 2 4 2 2" xfId="21520" xr:uid="{00000000-0005-0000-0000-000010540000}"/>
    <cellStyle name="Normal 81 2 4 3" xfId="21521" xr:uid="{00000000-0005-0000-0000-000011540000}"/>
    <cellStyle name="Normal 81 2 4 4" xfId="21522" xr:uid="{00000000-0005-0000-0000-000012540000}"/>
    <cellStyle name="Normal 81 2 5" xfId="21523" xr:uid="{00000000-0005-0000-0000-000013540000}"/>
    <cellStyle name="Normal 81 2 5 2" xfId="21524" xr:uid="{00000000-0005-0000-0000-000014540000}"/>
    <cellStyle name="Normal 81 2 5 3" xfId="21525" xr:uid="{00000000-0005-0000-0000-000015540000}"/>
    <cellStyle name="Normal 81 2 6" xfId="21526" xr:uid="{00000000-0005-0000-0000-000016540000}"/>
    <cellStyle name="Normal 81 2 6 2" xfId="21527" xr:uid="{00000000-0005-0000-0000-000017540000}"/>
    <cellStyle name="Normal 81 2 7" xfId="21528" xr:uid="{00000000-0005-0000-0000-000018540000}"/>
    <cellStyle name="Normal 81 2 8" xfId="21529" xr:uid="{00000000-0005-0000-0000-000019540000}"/>
    <cellStyle name="Normal 81 3" xfId="21530" xr:uid="{00000000-0005-0000-0000-00001A540000}"/>
    <cellStyle name="Normal 81 3 2" xfId="21531" xr:uid="{00000000-0005-0000-0000-00001B540000}"/>
    <cellStyle name="Normal 81 3 2 2" xfId="21532" xr:uid="{00000000-0005-0000-0000-00001C540000}"/>
    <cellStyle name="Normal 81 3 2 2 2" xfId="21533" xr:uid="{00000000-0005-0000-0000-00001D540000}"/>
    <cellStyle name="Normal 81 3 2 3" xfId="21534" xr:uid="{00000000-0005-0000-0000-00001E540000}"/>
    <cellStyle name="Normal 81 3 2 4" xfId="21535" xr:uid="{00000000-0005-0000-0000-00001F540000}"/>
    <cellStyle name="Normal 81 3 3" xfId="21536" xr:uid="{00000000-0005-0000-0000-000020540000}"/>
    <cellStyle name="Normal 81 3 3 2" xfId="21537" xr:uid="{00000000-0005-0000-0000-000021540000}"/>
    <cellStyle name="Normal 81 3 3 3" xfId="21538" xr:uid="{00000000-0005-0000-0000-000022540000}"/>
    <cellStyle name="Normal 81 3 4" xfId="21539" xr:uid="{00000000-0005-0000-0000-000023540000}"/>
    <cellStyle name="Normal 81 3 5" xfId="21540" xr:uid="{00000000-0005-0000-0000-000024540000}"/>
    <cellStyle name="Normal 81 3 6" xfId="21541" xr:uid="{00000000-0005-0000-0000-000025540000}"/>
    <cellStyle name="Normal 81 4" xfId="21542" xr:uid="{00000000-0005-0000-0000-000026540000}"/>
    <cellStyle name="Normal 81 4 2" xfId="21543" xr:uid="{00000000-0005-0000-0000-000027540000}"/>
    <cellStyle name="Normal 81 4 2 2" xfId="21544" xr:uid="{00000000-0005-0000-0000-000028540000}"/>
    <cellStyle name="Normal 81 4 2 2 2" xfId="21545" xr:uid="{00000000-0005-0000-0000-000029540000}"/>
    <cellStyle name="Normal 81 4 2 3" xfId="21546" xr:uid="{00000000-0005-0000-0000-00002A540000}"/>
    <cellStyle name="Normal 81 4 2 4" xfId="21547" xr:uid="{00000000-0005-0000-0000-00002B540000}"/>
    <cellStyle name="Normal 81 4 3" xfId="21548" xr:uid="{00000000-0005-0000-0000-00002C540000}"/>
    <cellStyle name="Normal 81 4 3 2" xfId="21549" xr:uid="{00000000-0005-0000-0000-00002D540000}"/>
    <cellStyle name="Normal 81 4 4" xfId="21550" xr:uid="{00000000-0005-0000-0000-00002E540000}"/>
    <cellStyle name="Normal 81 4 5" xfId="21551" xr:uid="{00000000-0005-0000-0000-00002F540000}"/>
    <cellStyle name="Normal 81 5" xfId="21552" xr:uid="{00000000-0005-0000-0000-000030540000}"/>
    <cellStyle name="Normal 81 5 2" xfId="21553" xr:uid="{00000000-0005-0000-0000-000031540000}"/>
    <cellStyle name="Normal 81 5 2 2" xfId="21554" xr:uid="{00000000-0005-0000-0000-000032540000}"/>
    <cellStyle name="Normal 81 5 3" xfId="21555" xr:uid="{00000000-0005-0000-0000-000033540000}"/>
    <cellStyle name="Normal 81 5 4" xfId="21556" xr:uid="{00000000-0005-0000-0000-000034540000}"/>
    <cellStyle name="Normal 81 6" xfId="21557" xr:uid="{00000000-0005-0000-0000-000035540000}"/>
    <cellStyle name="Normal 81 6 2" xfId="21558" xr:uid="{00000000-0005-0000-0000-000036540000}"/>
    <cellStyle name="Normal 81 6 3" xfId="21559" xr:uid="{00000000-0005-0000-0000-000037540000}"/>
    <cellStyle name="Normal 81 7" xfId="21560" xr:uid="{00000000-0005-0000-0000-000038540000}"/>
    <cellStyle name="Normal 81 7 2" xfId="21561" xr:uid="{00000000-0005-0000-0000-000039540000}"/>
    <cellStyle name="Normal 81 8" xfId="21562" xr:uid="{00000000-0005-0000-0000-00003A540000}"/>
    <cellStyle name="Normal 81 9" xfId="21563" xr:uid="{00000000-0005-0000-0000-00003B540000}"/>
    <cellStyle name="Normal 82" xfId="21564" xr:uid="{00000000-0005-0000-0000-00003C540000}"/>
    <cellStyle name="Normal 82 2" xfId="21565" xr:uid="{00000000-0005-0000-0000-00003D540000}"/>
    <cellStyle name="Normal 82 2 2" xfId="21566" xr:uid="{00000000-0005-0000-0000-00003E540000}"/>
    <cellStyle name="Normal 82 2 2 2" xfId="21567" xr:uid="{00000000-0005-0000-0000-00003F540000}"/>
    <cellStyle name="Normal 82 2 2 2 2" xfId="21568" xr:uid="{00000000-0005-0000-0000-000040540000}"/>
    <cellStyle name="Normal 82 2 2 2 2 2" xfId="21569" xr:uid="{00000000-0005-0000-0000-000041540000}"/>
    <cellStyle name="Normal 82 2 2 2 3" xfId="21570" xr:uid="{00000000-0005-0000-0000-000042540000}"/>
    <cellStyle name="Normal 82 2 2 2 4" xfId="21571" xr:uid="{00000000-0005-0000-0000-000043540000}"/>
    <cellStyle name="Normal 82 2 2 3" xfId="21572" xr:uid="{00000000-0005-0000-0000-000044540000}"/>
    <cellStyle name="Normal 82 2 2 3 2" xfId="21573" xr:uid="{00000000-0005-0000-0000-000045540000}"/>
    <cellStyle name="Normal 82 2 2 3 3" xfId="21574" xr:uid="{00000000-0005-0000-0000-000046540000}"/>
    <cellStyle name="Normal 82 2 2 4" xfId="21575" xr:uid="{00000000-0005-0000-0000-000047540000}"/>
    <cellStyle name="Normal 82 2 2 5" xfId="21576" xr:uid="{00000000-0005-0000-0000-000048540000}"/>
    <cellStyle name="Normal 82 2 2 6" xfId="21577" xr:uid="{00000000-0005-0000-0000-000049540000}"/>
    <cellStyle name="Normal 82 2 3" xfId="21578" xr:uid="{00000000-0005-0000-0000-00004A540000}"/>
    <cellStyle name="Normal 82 2 3 2" xfId="21579" xr:uid="{00000000-0005-0000-0000-00004B540000}"/>
    <cellStyle name="Normal 82 2 3 2 2" xfId="21580" xr:uid="{00000000-0005-0000-0000-00004C540000}"/>
    <cellStyle name="Normal 82 2 3 2 2 2" xfId="21581" xr:uid="{00000000-0005-0000-0000-00004D540000}"/>
    <cellStyle name="Normal 82 2 3 2 3" xfId="21582" xr:uid="{00000000-0005-0000-0000-00004E540000}"/>
    <cellStyle name="Normal 82 2 3 2 4" xfId="21583" xr:uid="{00000000-0005-0000-0000-00004F540000}"/>
    <cellStyle name="Normal 82 2 3 3" xfId="21584" xr:uid="{00000000-0005-0000-0000-000050540000}"/>
    <cellStyle name="Normal 82 2 3 3 2" xfId="21585" xr:uid="{00000000-0005-0000-0000-000051540000}"/>
    <cellStyle name="Normal 82 2 3 4" xfId="21586" xr:uid="{00000000-0005-0000-0000-000052540000}"/>
    <cellStyle name="Normal 82 2 3 5" xfId="21587" xr:uid="{00000000-0005-0000-0000-000053540000}"/>
    <cellStyle name="Normal 82 2 4" xfId="21588" xr:uid="{00000000-0005-0000-0000-000054540000}"/>
    <cellStyle name="Normal 82 2 4 2" xfId="21589" xr:uid="{00000000-0005-0000-0000-000055540000}"/>
    <cellStyle name="Normal 82 2 4 2 2" xfId="21590" xr:uid="{00000000-0005-0000-0000-000056540000}"/>
    <cellStyle name="Normal 82 2 4 3" xfId="21591" xr:uid="{00000000-0005-0000-0000-000057540000}"/>
    <cellStyle name="Normal 82 2 4 4" xfId="21592" xr:uid="{00000000-0005-0000-0000-000058540000}"/>
    <cellStyle name="Normal 82 2 5" xfId="21593" xr:uid="{00000000-0005-0000-0000-000059540000}"/>
    <cellStyle name="Normal 82 2 5 2" xfId="21594" xr:uid="{00000000-0005-0000-0000-00005A540000}"/>
    <cellStyle name="Normal 82 2 5 3" xfId="21595" xr:uid="{00000000-0005-0000-0000-00005B540000}"/>
    <cellStyle name="Normal 82 2 6" xfId="21596" xr:uid="{00000000-0005-0000-0000-00005C540000}"/>
    <cellStyle name="Normal 82 2 6 2" xfId="21597" xr:uid="{00000000-0005-0000-0000-00005D540000}"/>
    <cellStyle name="Normal 82 2 7" xfId="21598" xr:uid="{00000000-0005-0000-0000-00005E540000}"/>
    <cellStyle name="Normal 82 2 8" xfId="21599" xr:uid="{00000000-0005-0000-0000-00005F540000}"/>
    <cellStyle name="Normal 82 3" xfId="21600" xr:uid="{00000000-0005-0000-0000-000060540000}"/>
    <cellStyle name="Normal 82 3 2" xfId="21601" xr:uid="{00000000-0005-0000-0000-000061540000}"/>
    <cellStyle name="Normal 82 3 2 2" xfId="21602" xr:uid="{00000000-0005-0000-0000-000062540000}"/>
    <cellStyle name="Normal 82 3 2 2 2" xfId="21603" xr:uid="{00000000-0005-0000-0000-000063540000}"/>
    <cellStyle name="Normal 82 3 2 3" xfId="21604" xr:uid="{00000000-0005-0000-0000-000064540000}"/>
    <cellStyle name="Normal 82 3 2 4" xfId="21605" xr:uid="{00000000-0005-0000-0000-000065540000}"/>
    <cellStyle name="Normal 82 3 3" xfId="21606" xr:uid="{00000000-0005-0000-0000-000066540000}"/>
    <cellStyle name="Normal 82 3 3 2" xfId="21607" xr:uid="{00000000-0005-0000-0000-000067540000}"/>
    <cellStyle name="Normal 82 3 3 3" xfId="21608" xr:uid="{00000000-0005-0000-0000-000068540000}"/>
    <cellStyle name="Normal 82 3 4" xfId="21609" xr:uid="{00000000-0005-0000-0000-000069540000}"/>
    <cellStyle name="Normal 82 3 5" xfId="21610" xr:uid="{00000000-0005-0000-0000-00006A540000}"/>
    <cellStyle name="Normal 82 3 6" xfId="21611" xr:uid="{00000000-0005-0000-0000-00006B540000}"/>
    <cellStyle name="Normal 82 4" xfId="21612" xr:uid="{00000000-0005-0000-0000-00006C540000}"/>
    <cellStyle name="Normal 82 4 2" xfId="21613" xr:uid="{00000000-0005-0000-0000-00006D540000}"/>
    <cellStyle name="Normal 82 4 2 2" xfId="21614" xr:uid="{00000000-0005-0000-0000-00006E540000}"/>
    <cellStyle name="Normal 82 4 2 2 2" xfId="21615" xr:uid="{00000000-0005-0000-0000-00006F540000}"/>
    <cellStyle name="Normal 82 4 2 3" xfId="21616" xr:uid="{00000000-0005-0000-0000-000070540000}"/>
    <cellStyle name="Normal 82 4 2 4" xfId="21617" xr:uid="{00000000-0005-0000-0000-000071540000}"/>
    <cellStyle name="Normal 82 4 3" xfId="21618" xr:uid="{00000000-0005-0000-0000-000072540000}"/>
    <cellStyle name="Normal 82 4 3 2" xfId="21619" xr:uid="{00000000-0005-0000-0000-000073540000}"/>
    <cellStyle name="Normal 82 4 4" xfId="21620" xr:uid="{00000000-0005-0000-0000-000074540000}"/>
    <cellStyle name="Normal 82 4 5" xfId="21621" xr:uid="{00000000-0005-0000-0000-000075540000}"/>
    <cellStyle name="Normal 82 5" xfId="21622" xr:uid="{00000000-0005-0000-0000-000076540000}"/>
    <cellStyle name="Normal 82 5 2" xfId="21623" xr:uid="{00000000-0005-0000-0000-000077540000}"/>
    <cellStyle name="Normal 82 5 2 2" xfId="21624" xr:uid="{00000000-0005-0000-0000-000078540000}"/>
    <cellStyle name="Normal 82 5 3" xfId="21625" xr:uid="{00000000-0005-0000-0000-000079540000}"/>
    <cellStyle name="Normal 82 5 4" xfId="21626" xr:uid="{00000000-0005-0000-0000-00007A540000}"/>
    <cellStyle name="Normal 82 6" xfId="21627" xr:uid="{00000000-0005-0000-0000-00007B540000}"/>
    <cellStyle name="Normal 82 6 2" xfId="21628" xr:uid="{00000000-0005-0000-0000-00007C540000}"/>
    <cellStyle name="Normal 82 6 3" xfId="21629" xr:uid="{00000000-0005-0000-0000-00007D540000}"/>
    <cellStyle name="Normal 82 7" xfId="21630" xr:uid="{00000000-0005-0000-0000-00007E540000}"/>
    <cellStyle name="Normal 82 7 2" xfId="21631" xr:uid="{00000000-0005-0000-0000-00007F540000}"/>
    <cellStyle name="Normal 82 8" xfId="21632" xr:uid="{00000000-0005-0000-0000-000080540000}"/>
    <cellStyle name="Normal 82 9" xfId="21633" xr:uid="{00000000-0005-0000-0000-000081540000}"/>
    <cellStyle name="Normal 83" xfId="21634" xr:uid="{00000000-0005-0000-0000-000082540000}"/>
    <cellStyle name="Normal 83 2" xfId="21635" xr:uid="{00000000-0005-0000-0000-000083540000}"/>
    <cellStyle name="Normal 83 2 2" xfId="21636" xr:uid="{00000000-0005-0000-0000-000084540000}"/>
    <cellStyle name="Normal 83 2 2 2" xfId="21637" xr:uid="{00000000-0005-0000-0000-000085540000}"/>
    <cellStyle name="Normal 83 2 2 2 2" xfId="21638" xr:uid="{00000000-0005-0000-0000-000086540000}"/>
    <cellStyle name="Normal 83 2 2 2 2 2" xfId="21639" xr:uid="{00000000-0005-0000-0000-000087540000}"/>
    <cellStyle name="Normal 83 2 2 2 3" xfId="21640" xr:uid="{00000000-0005-0000-0000-000088540000}"/>
    <cellStyle name="Normal 83 2 2 2 4" xfId="21641" xr:uid="{00000000-0005-0000-0000-000089540000}"/>
    <cellStyle name="Normal 83 2 2 3" xfId="21642" xr:uid="{00000000-0005-0000-0000-00008A540000}"/>
    <cellStyle name="Normal 83 2 2 3 2" xfId="21643" xr:uid="{00000000-0005-0000-0000-00008B540000}"/>
    <cellStyle name="Normal 83 2 2 3 3" xfId="21644" xr:uid="{00000000-0005-0000-0000-00008C540000}"/>
    <cellStyle name="Normal 83 2 2 4" xfId="21645" xr:uid="{00000000-0005-0000-0000-00008D540000}"/>
    <cellStyle name="Normal 83 2 2 5" xfId="21646" xr:uid="{00000000-0005-0000-0000-00008E540000}"/>
    <cellStyle name="Normal 83 2 2 6" xfId="21647" xr:uid="{00000000-0005-0000-0000-00008F540000}"/>
    <cellStyle name="Normal 83 2 3" xfId="21648" xr:uid="{00000000-0005-0000-0000-000090540000}"/>
    <cellStyle name="Normal 83 2 3 2" xfId="21649" xr:uid="{00000000-0005-0000-0000-000091540000}"/>
    <cellStyle name="Normal 83 2 3 2 2" xfId="21650" xr:uid="{00000000-0005-0000-0000-000092540000}"/>
    <cellStyle name="Normal 83 2 3 2 2 2" xfId="21651" xr:uid="{00000000-0005-0000-0000-000093540000}"/>
    <cellStyle name="Normal 83 2 3 2 3" xfId="21652" xr:uid="{00000000-0005-0000-0000-000094540000}"/>
    <cellStyle name="Normal 83 2 3 2 4" xfId="21653" xr:uid="{00000000-0005-0000-0000-000095540000}"/>
    <cellStyle name="Normal 83 2 3 3" xfId="21654" xr:uid="{00000000-0005-0000-0000-000096540000}"/>
    <cellStyle name="Normal 83 2 3 3 2" xfId="21655" xr:uid="{00000000-0005-0000-0000-000097540000}"/>
    <cellStyle name="Normal 83 2 3 4" xfId="21656" xr:uid="{00000000-0005-0000-0000-000098540000}"/>
    <cellStyle name="Normal 83 2 3 5" xfId="21657" xr:uid="{00000000-0005-0000-0000-000099540000}"/>
    <cellStyle name="Normal 83 2 4" xfId="21658" xr:uid="{00000000-0005-0000-0000-00009A540000}"/>
    <cellStyle name="Normal 83 2 4 2" xfId="21659" xr:uid="{00000000-0005-0000-0000-00009B540000}"/>
    <cellStyle name="Normal 83 2 4 2 2" xfId="21660" xr:uid="{00000000-0005-0000-0000-00009C540000}"/>
    <cellStyle name="Normal 83 2 4 3" xfId="21661" xr:uid="{00000000-0005-0000-0000-00009D540000}"/>
    <cellStyle name="Normal 83 2 4 4" xfId="21662" xr:uid="{00000000-0005-0000-0000-00009E540000}"/>
    <cellStyle name="Normal 83 2 5" xfId="21663" xr:uid="{00000000-0005-0000-0000-00009F540000}"/>
    <cellStyle name="Normal 83 2 5 2" xfId="21664" xr:uid="{00000000-0005-0000-0000-0000A0540000}"/>
    <cellStyle name="Normal 83 2 5 3" xfId="21665" xr:uid="{00000000-0005-0000-0000-0000A1540000}"/>
    <cellStyle name="Normal 83 2 6" xfId="21666" xr:uid="{00000000-0005-0000-0000-0000A2540000}"/>
    <cellStyle name="Normal 83 2 6 2" xfId="21667" xr:uid="{00000000-0005-0000-0000-0000A3540000}"/>
    <cellStyle name="Normal 83 2 7" xfId="21668" xr:uid="{00000000-0005-0000-0000-0000A4540000}"/>
    <cellStyle name="Normal 83 2 8" xfId="21669" xr:uid="{00000000-0005-0000-0000-0000A5540000}"/>
    <cellStyle name="Normal 83 3" xfId="21670" xr:uid="{00000000-0005-0000-0000-0000A6540000}"/>
    <cellStyle name="Normal 83 3 2" xfId="21671" xr:uid="{00000000-0005-0000-0000-0000A7540000}"/>
    <cellStyle name="Normal 83 3 2 2" xfId="21672" xr:uid="{00000000-0005-0000-0000-0000A8540000}"/>
    <cellStyle name="Normal 83 3 2 2 2" xfId="21673" xr:uid="{00000000-0005-0000-0000-0000A9540000}"/>
    <cellStyle name="Normal 83 3 2 3" xfId="21674" xr:uid="{00000000-0005-0000-0000-0000AA540000}"/>
    <cellStyle name="Normal 83 3 2 4" xfId="21675" xr:uid="{00000000-0005-0000-0000-0000AB540000}"/>
    <cellStyle name="Normal 83 3 3" xfId="21676" xr:uid="{00000000-0005-0000-0000-0000AC540000}"/>
    <cellStyle name="Normal 83 3 3 2" xfId="21677" xr:uid="{00000000-0005-0000-0000-0000AD540000}"/>
    <cellStyle name="Normal 83 3 3 3" xfId="21678" xr:uid="{00000000-0005-0000-0000-0000AE540000}"/>
    <cellStyle name="Normal 83 3 4" xfId="21679" xr:uid="{00000000-0005-0000-0000-0000AF540000}"/>
    <cellStyle name="Normal 83 3 5" xfId="21680" xr:uid="{00000000-0005-0000-0000-0000B0540000}"/>
    <cellStyle name="Normal 83 3 6" xfId="21681" xr:uid="{00000000-0005-0000-0000-0000B1540000}"/>
    <cellStyle name="Normal 83 4" xfId="21682" xr:uid="{00000000-0005-0000-0000-0000B2540000}"/>
    <cellStyle name="Normal 83 4 2" xfId="21683" xr:uid="{00000000-0005-0000-0000-0000B3540000}"/>
    <cellStyle name="Normal 83 4 2 2" xfId="21684" xr:uid="{00000000-0005-0000-0000-0000B4540000}"/>
    <cellStyle name="Normal 83 4 2 2 2" xfId="21685" xr:uid="{00000000-0005-0000-0000-0000B5540000}"/>
    <cellStyle name="Normal 83 4 2 3" xfId="21686" xr:uid="{00000000-0005-0000-0000-0000B6540000}"/>
    <cellStyle name="Normal 83 4 2 4" xfId="21687" xr:uid="{00000000-0005-0000-0000-0000B7540000}"/>
    <cellStyle name="Normal 83 4 3" xfId="21688" xr:uid="{00000000-0005-0000-0000-0000B8540000}"/>
    <cellStyle name="Normal 83 4 3 2" xfId="21689" xr:uid="{00000000-0005-0000-0000-0000B9540000}"/>
    <cellStyle name="Normal 83 4 4" xfId="21690" xr:uid="{00000000-0005-0000-0000-0000BA540000}"/>
    <cellStyle name="Normal 83 4 5" xfId="21691" xr:uid="{00000000-0005-0000-0000-0000BB540000}"/>
    <cellStyle name="Normal 83 5" xfId="21692" xr:uid="{00000000-0005-0000-0000-0000BC540000}"/>
    <cellStyle name="Normal 83 5 2" xfId="21693" xr:uid="{00000000-0005-0000-0000-0000BD540000}"/>
    <cellStyle name="Normal 83 5 2 2" xfId="21694" xr:uid="{00000000-0005-0000-0000-0000BE540000}"/>
    <cellStyle name="Normal 83 5 3" xfId="21695" xr:uid="{00000000-0005-0000-0000-0000BF540000}"/>
    <cellStyle name="Normal 83 5 4" xfId="21696" xr:uid="{00000000-0005-0000-0000-0000C0540000}"/>
    <cellStyle name="Normal 83 6" xfId="21697" xr:uid="{00000000-0005-0000-0000-0000C1540000}"/>
    <cellStyle name="Normal 83 6 2" xfId="21698" xr:uid="{00000000-0005-0000-0000-0000C2540000}"/>
    <cellStyle name="Normal 83 6 3" xfId="21699" xr:uid="{00000000-0005-0000-0000-0000C3540000}"/>
    <cellStyle name="Normal 83 7" xfId="21700" xr:uid="{00000000-0005-0000-0000-0000C4540000}"/>
    <cellStyle name="Normal 83 7 2" xfId="21701" xr:uid="{00000000-0005-0000-0000-0000C5540000}"/>
    <cellStyle name="Normal 83 8" xfId="21702" xr:uid="{00000000-0005-0000-0000-0000C6540000}"/>
    <cellStyle name="Normal 83 9" xfId="21703" xr:uid="{00000000-0005-0000-0000-0000C7540000}"/>
    <cellStyle name="Normal 84" xfId="21704" xr:uid="{00000000-0005-0000-0000-0000C8540000}"/>
    <cellStyle name="Normal 84 2" xfId="21705" xr:uid="{00000000-0005-0000-0000-0000C9540000}"/>
    <cellStyle name="Normal 84 2 2" xfId="21706" xr:uid="{00000000-0005-0000-0000-0000CA540000}"/>
    <cellStyle name="Normal 84 2 2 2" xfId="21707" xr:uid="{00000000-0005-0000-0000-0000CB540000}"/>
    <cellStyle name="Normal 84 2 2 2 2" xfId="21708" xr:uid="{00000000-0005-0000-0000-0000CC540000}"/>
    <cellStyle name="Normal 84 2 2 2 2 2" xfId="21709" xr:uid="{00000000-0005-0000-0000-0000CD540000}"/>
    <cellStyle name="Normal 84 2 2 2 3" xfId="21710" xr:uid="{00000000-0005-0000-0000-0000CE540000}"/>
    <cellStyle name="Normal 84 2 2 2 4" xfId="21711" xr:uid="{00000000-0005-0000-0000-0000CF540000}"/>
    <cellStyle name="Normal 84 2 2 3" xfId="21712" xr:uid="{00000000-0005-0000-0000-0000D0540000}"/>
    <cellStyle name="Normal 84 2 2 3 2" xfId="21713" xr:uid="{00000000-0005-0000-0000-0000D1540000}"/>
    <cellStyle name="Normal 84 2 2 3 3" xfId="21714" xr:uid="{00000000-0005-0000-0000-0000D2540000}"/>
    <cellStyle name="Normal 84 2 2 4" xfId="21715" xr:uid="{00000000-0005-0000-0000-0000D3540000}"/>
    <cellStyle name="Normal 84 2 2 5" xfId="21716" xr:uid="{00000000-0005-0000-0000-0000D4540000}"/>
    <cellStyle name="Normal 84 2 2 6" xfId="21717" xr:uid="{00000000-0005-0000-0000-0000D5540000}"/>
    <cellStyle name="Normal 84 2 3" xfId="21718" xr:uid="{00000000-0005-0000-0000-0000D6540000}"/>
    <cellStyle name="Normal 84 2 3 2" xfId="21719" xr:uid="{00000000-0005-0000-0000-0000D7540000}"/>
    <cellStyle name="Normal 84 2 3 2 2" xfId="21720" xr:uid="{00000000-0005-0000-0000-0000D8540000}"/>
    <cellStyle name="Normal 84 2 3 2 2 2" xfId="21721" xr:uid="{00000000-0005-0000-0000-0000D9540000}"/>
    <cellStyle name="Normal 84 2 3 2 3" xfId="21722" xr:uid="{00000000-0005-0000-0000-0000DA540000}"/>
    <cellStyle name="Normal 84 2 3 2 4" xfId="21723" xr:uid="{00000000-0005-0000-0000-0000DB540000}"/>
    <cellStyle name="Normal 84 2 3 3" xfId="21724" xr:uid="{00000000-0005-0000-0000-0000DC540000}"/>
    <cellStyle name="Normal 84 2 3 3 2" xfId="21725" xr:uid="{00000000-0005-0000-0000-0000DD540000}"/>
    <cellStyle name="Normal 84 2 3 4" xfId="21726" xr:uid="{00000000-0005-0000-0000-0000DE540000}"/>
    <cellStyle name="Normal 84 2 3 5" xfId="21727" xr:uid="{00000000-0005-0000-0000-0000DF540000}"/>
    <cellStyle name="Normal 84 2 4" xfId="21728" xr:uid="{00000000-0005-0000-0000-0000E0540000}"/>
    <cellStyle name="Normal 84 2 4 2" xfId="21729" xr:uid="{00000000-0005-0000-0000-0000E1540000}"/>
    <cellStyle name="Normal 84 2 4 2 2" xfId="21730" xr:uid="{00000000-0005-0000-0000-0000E2540000}"/>
    <cellStyle name="Normal 84 2 4 3" xfId="21731" xr:uid="{00000000-0005-0000-0000-0000E3540000}"/>
    <cellStyle name="Normal 84 2 4 4" xfId="21732" xr:uid="{00000000-0005-0000-0000-0000E4540000}"/>
    <cellStyle name="Normal 84 2 5" xfId="21733" xr:uid="{00000000-0005-0000-0000-0000E5540000}"/>
    <cellStyle name="Normal 84 2 5 2" xfId="21734" xr:uid="{00000000-0005-0000-0000-0000E6540000}"/>
    <cellStyle name="Normal 84 2 5 3" xfId="21735" xr:uid="{00000000-0005-0000-0000-0000E7540000}"/>
    <cellStyle name="Normal 84 2 6" xfId="21736" xr:uid="{00000000-0005-0000-0000-0000E8540000}"/>
    <cellStyle name="Normal 84 2 6 2" xfId="21737" xr:uid="{00000000-0005-0000-0000-0000E9540000}"/>
    <cellStyle name="Normal 84 2 7" xfId="21738" xr:uid="{00000000-0005-0000-0000-0000EA540000}"/>
    <cellStyle name="Normal 84 2 8" xfId="21739" xr:uid="{00000000-0005-0000-0000-0000EB540000}"/>
    <cellStyle name="Normal 84 3" xfId="21740" xr:uid="{00000000-0005-0000-0000-0000EC540000}"/>
    <cellStyle name="Normal 84 3 2" xfId="21741" xr:uid="{00000000-0005-0000-0000-0000ED540000}"/>
    <cellStyle name="Normal 84 3 2 2" xfId="21742" xr:uid="{00000000-0005-0000-0000-0000EE540000}"/>
    <cellStyle name="Normal 84 3 2 2 2" xfId="21743" xr:uid="{00000000-0005-0000-0000-0000EF540000}"/>
    <cellStyle name="Normal 84 3 2 3" xfId="21744" xr:uid="{00000000-0005-0000-0000-0000F0540000}"/>
    <cellStyle name="Normal 84 3 2 4" xfId="21745" xr:uid="{00000000-0005-0000-0000-0000F1540000}"/>
    <cellStyle name="Normal 84 3 3" xfId="21746" xr:uid="{00000000-0005-0000-0000-0000F2540000}"/>
    <cellStyle name="Normal 84 3 3 2" xfId="21747" xr:uid="{00000000-0005-0000-0000-0000F3540000}"/>
    <cellStyle name="Normal 84 3 3 3" xfId="21748" xr:uid="{00000000-0005-0000-0000-0000F4540000}"/>
    <cellStyle name="Normal 84 3 4" xfId="21749" xr:uid="{00000000-0005-0000-0000-0000F5540000}"/>
    <cellStyle name="Normal 84 3 5" xfId="21750" xr:uid="{00000000-0005-0000-0000-0000F6540000}"/>
    <cellStyle name="Normal 84 3 6" xfId="21751" xr:uid="{00000000-0005-0000-0000-0000F7540000}"/>
    <cellStyle name="Normal 84 4" xfId="21752" xr:uid="{00000000-0005-0000-0000-0000F8540000}"/>
    <cellStyle name="Normal 84 4 2" xfId="21753" xr:uid="{00000000-0005-0000-0000-0000F9540000}"/>
    <cellStyle name="Normal 84 4 2 2" xfId="21754" xr:uid="{00000000-0005-0000-0000-0000FA540000}"/>
    <cellStyle name="Normal 84 4 2 2 2" xfId="21755" xr:uid="{00000000-0005-0000-0000-0000FB540000}"/>
    <cellStyle name="Normal 84 4 2 3" xfId="21756" xr:uid="{00000000-0005-0000-0000-0000FC540000}"/>
    <cellStyle name="Normal 84 4 2 4" xfId="21757" xr:uid="{00000000-0005-0000-0000-0000FD540000}"/>
    <cellStyle name="Normal 84 4 3" xfId="21758" xr:uid="{00000000-0005-0000-0000-0000FE540000}"/>
    <cellStyle name="Normal 84 4 3 2" xfId="21759" xr:uid="{00000000-0005-0000-0000-0000FF540000}"/>
    <cellStyle name="Normal 84 4 4" xfId="21760" xr:uid="{00000000-0005-0000-0000-000000550000}"/>
    <cellStyle name="Normal 84 4 5" xfId="21761" xr:uid="{00000000-0005-0000-0000-000001550000}"/>
    <cellStyle name="Normal 84 5" xfId="21762" xr:uid="{00000000-0005-0000-0000-000002550000}"/>
    <cellStyle name="Normal 84 5 2" xfId="21763" xr:uid="{00000000-0005-0000-0000-000003550000}"/>
    <cellStyle name="Normal 84 5 2 2" xfId="21764" xr:uid="{00000000-0005-0000-0000-000004550000}"/>
    <cellStyle name="Normal 84 5 3" xfId="21765" xr:uid="{00000000-0005-0000-0000-000005550000}"/>
    <cellStyle name="Normal 84 5 4" xfId="21766" xr:uid="{00000000-0005-0000-0000-000006550000}"/>
    <cellStyle name="Normal 84 6" xfId="21767" xr:uid="{00000000-0005-0000-0000-000007550000}"/>
    <cellStyle name="Normal 84 6 2" xfId="21768" xr:uid="{00000000-0005-0000-0000-000008550000}"/>
    <cellStyle name="Normal 84 6 3" xfId="21769" xr:uid="{00000000-0005-0000-0000-000009550000}"/>
    <cellStyle name="Normal 84 7" xfId="21770" xr:uid="{00000000-0005-0000-0000-00000A550000}"/>
    <cellStyle name="Normal 84 7 2" xfId="21771" xr:uid="{00000000-0005-0000-0000-00000B550000}"/>
    <cellStyle name="Normal 84 8" xfId="21772" xr:uid="{00000000-0005-0000-0000-00000C550000}"/>
    <cellStyle name="Normal 84 9" xfId="21773" xr:uid="{00000000-0005-0000-0000-00000D550000}"/>
    <cellStyle name="Normal 85" xfId="21774" xr:uid="{00000000-0005-0000-0000-00000E550000}"/>
    <cellStyle name="Normal 85 2" xfId="21775" xr:uid="{00000000-0005-0000-0000-00000F550000}"/>
    <cellStyle name="Normal 85 2 2" xfId="21776" xr:uid="{00000000-0005-0000-0000-000010550000}"/>
    <cellStyle name="Normal 85 2 2 2" xfId="21777" xr:uid="{00000000-0005-0000-0000-000011550000}"/>
    <cellStyle name="Normal 85 2 2 2 2" xfId="21778" xr:uid="{00000000-0005-0000-0000-000012550000}"/>
    <cellStyle name="Normal 85 2 2 2 2 2" xfId="21779" xr:uid="{00000000-0005-0000-0000-000013550000}"/>
    <cellStyle name="Normal 85 2 2 2 3" xfId="21780" xr:uid="{00000000-0005-0000-0000-000014550000}"/>
    <cellStyle name="Normal 85 2 2 2 4" xfId="21781" xr:uid="{00000000-0005-0000-0000-000015550000}"/>
    <cellStyle name="Normal 85 2 2 3" xfId="21782" xr:uid="{00000000-0005-0000-0000-000016550000}"/>
    <cellStyle name="Normal 85 2 2 3 2" xfId="21783" xr:uid="{00000000-0005-0000-0000-000017550000}"/>
    <cellStyle name="Normal 85 2 2 3 3" xfId="21784" xr:uid="{00000000-0005-0000-0000-000018550000}"/>
    <cellStyle name="Normal 85 2 2 4" xfId="21785" xr:uid="{00000000-0005-0000-0000-000019550000}"/>
    <cellStyle name="Normal 85 2 2 5" xfId="21786" xr:uid="{00000000-0005-0000-0000-00001A550000}"/>
    <cellStyle name="Normal 85 2 2 6" xfId="21787" xr:uid="{00000000-0005-0000-0000-00001B550000}"/>
    <cellStyle name="Normal 85 2 3" xfId="21788" xr:uid="{00000000-0005-0000-0000-00001C550000}"/>
    <cellStyle name="Normal 85 2 3 2" xfId="21789" xr:uid="{00000000-0005-0000-0000-00001D550000}"/>
    <cellStyle name="Normal 85 2 3 2 2" xfId="21790" xr:uid="{00000000-0005-0000-0000-00001E550000}"/>
    <cellStyle name="Normal 85 2 3 2 2 2" xfId="21791" xr:uid="{00000000-0005-0000-0000-00001F550000}"/>
    <cellStyle name="Normal 85 2 3 2 3" xfId="21792" xr:uid="{00000000-0005-0000-0000-000020550000}"/>
    <cellStyle name="Normal 85 2 3 2 4" xfId="21793" xr:uid="{00000000-0005-0000-0000-000021550000}"/>
    <cellStyle name="Normal 85 2 3 3" xfId="21794" xr:uid="{00000000-0005-0000-0000-000022550000}"/>
    <cellStyle name="Normal 85 2 3 3 2" xfId="21795" xr:uid="{00000000-0005-0000-0000-000023550000}"/>
    <cellStyle name="Normal 85 2 3 4" xfId="21796" xr:uid="{00000000-0005-0000-0000-000024550000}"/>
    <cellStyle name="Normal 85 2 3 5" xfId="21797" xr:uid="{00000000-0005-0000-0000-000025550000}"/>
    <cellStyle name="Normal 85 2 4" xfId="21798" xr:uid="{00000000-0005-0000-0000-000026550000}"/>
    <cellStyle name="Normal 85 2 4 2" xfId="21799" xr:uid="{00000000-0005-0000-0000-000027550000}"/>
    <cellStyle name="Normal 85 2 4 2 2" xfId="21800" xr:uid="{00000000-0005-0000-0000-000028550000}"/>
    <cellStyle name="Normal 85 2 4 3" xfId="21801" xr:uid="{00000000-0005-0000-0000-000029550000}"/>
    <cellStyle name="Normal 85 2 4 4" xfId="21802" xr:uid="{00000000-0005-0000-0000-00002A550000}"/>
    <cellStyle name="Normal 85 2 5" xfId="21803" xr:uid="{00000000-0005-0000-0000-00002B550000}"/>
    <cellStyle name="Normal 85 2 5 2" xfId="21804" xr:uid="{00000000-0005-0000-0000-00002C550000}"/>
    <cellStyle name="Normal 85 2 5 3" xfId="21805" xr:uid="{00000000-0005-0000-0000-00002D550000}"/>
    <cellStyle name="Normal 85 2 6" xfId="21806" xr:uid="{00000000-0005-0000-0000-00002E550000}"/>
    <cellStyle name="Normal 85 2 6 2" xfId="21807" xr:uid="{00000000-0005-0000-0000-00002F550000}"/>
    <cellStyle name="Normal 85 2 7" xfId="21808" xr:uid="{00000000-0005-0000-0000-000030550000}"/>
    <cellStyle name="Normal 85 2 8" xfId="21809" xr:uid="{00000000-0005-0000-0000-000031550000}"/>
    <cellStyle name="Normal 85 3" xfId="21810" xr:uid="{00000000-0005-0000-0000-000032550000}"/>
    <cellStyle name="Normal 85 3 2" xfId="21811" xr:uid="{00000000-0005-0000-0000-000033550000}"/>
    <cellStyle name="Normal 85 3 2 2" xfId="21812" xr:uid="{00000000-0005-0000-0000-000034550000}"/>
    <cellStyle name="Normal 85 3 2 2 2" xfId="21813" xr:uid="{00000000-0005-0000-0000-000035550000}"/>
    <cellStyle name="Normal 85 3 2 3" xfId="21814" xr:uid="{00000000-0005-0000-0000-000036550000}"/>
    <cellStyle name="Normal 85 3 2 4" xfId="21815" xr:uid="{00000000-0005-0000-0000-000037550000}"/>
    <cellStyle name="Normal 85 3 3" xfId="21816" xr:uid="{00000000-0005-0000-0000-000038550000}"/>
    <cellStyle name="Normal 85 3 3 2" xfId="21817" xr:uid="{00000000-0005-0000-0000-000039550000}"/>
    <cellStyle name="Normal 85 3 3 3" xfId="21818" xr:uid="{00000000-0005-0000-0000-00003A550000}"/>
    <cellStyle name="Normal 85 3 4" xfId="21819" xr:uid="{00000000-0005-0000-0000-00003B550000}"/>
    <cellStyle name="Normal 85 3 5" xfId="21820" xr:uid="{00000000-0005-0000-0000-00003C550000}"/>
    <cellStyle name="Normal 85 3 6" xfId="21821" xr:uid="{00000000-0005-0000-0000-00003D550000}"/>
    <cellStyle name="Normal 85 4" xfId="21822" xr:uid="{00000000-0005-0000-0000-00003E550000}"/>
    <cellStyle name="Normal 85 4 2" xfId="21823" xr:uid="{00000000-0005-0000-0000-00003F550000}"/>
    <cellStyle name="Normal 85 4 2 2" xfId="21824" xr:uid="{00000000-0005-0000-0000-000040550000}"/>
    <cellStyle name="Normal 85 4 2 2 2" xfId="21825" xr:uid="{00000000-0005-0000-0000-000041550000}"/>
    <cellStyle name="Normal 85 4 2 3" xfId="21826" xr:uid="{00000000-0005-0000-0000-000042550000}"/>
    <cellStyle name="Normal 85 4 2 4" xfId="21827" xr:uid="{00000000-0005-0000-0000-000043550000}"/>
    <cellStyle name="Normal 85 4 3" xfId="21828" xr:uid="{00000000-0005-0000-0000-000044550000}"/>
    <cellStyle name="Normal 85 4 3 2" xfId="21829" xr:uid="{00000000-0005-0000-0000-000045550000}"/>
    <cellStyle name="Normal 85 4 4" xfId="21830" xr:uid="{00000000-0005-0000-0000-000046550000}"/>
    <cellStyle name="Normal 85 4 5" xfId="21831" xr:uid="{00000000-0005-0000-0000-000047550000}"/>
    <cellStyle name="Normal 85 5" xfId="21832" xr:uid="{00000000-0005-0000-0000-000048550000}"/>
    <cellStyle name="Normal 85 5 2" xfId="21833" xr:uid="{00000000-0005-0000-0000-000049550000}"/>
    <cellStyle name="Normal 85 5 2 2" xfId="21834" xr:uid="{00000000-0005-0000-0000-00004A550000}"/>
    <cellStyle name="Normal 85 5 3" xfId="21835" xr:uid="{00000000-0005-0000-0000-00004B550000}"/>
    <cellStyle name="Normal 85 5 4" xfId="21836" xr:uid="{00000000-0005-0000-0000-00004C550000}"/>
    <cellStyle name="Normal 85 6" xfId="21837" xr:uid="{00000000-0005-0000-0000-00004D550000}"/>
    <cellStyle name="Normal 85 6 2" xfId="21838" xr:uid="{00000000-0005-0000-0000-00004E550000}"/>
    <cellStyle name="Normal 85 6 3" xfId="21839" xr:uid="{00000000-0005-0000-0000-00004F550000}"/>
    <cellStyle name="Normal 85 7" xfId="21840" xr:uid="{00000000-0005-0000-0000-000050550000}"/>
    <cellStyle name="Normal 85 7 2" xfId="21841" xr:uid="{00000000-0005-0000-0000-000051550000}"/>
    <cellStyle name="Normal 85 8" xfId="21842" xr:uid="{00000000-0005-0000-0000-000052550000}"/>
    <cellStyle name="Normal 85 9" xfId="21843" xr:uid="{00000000-0005-0000-0000-000053550000}"/>
    <cellStyle name="Normal 86" xfId="21844" xr:uid="{00000000-0005-0000-0000-000054550000}"/>
    <cellStyle name="Normal 86 2" xfId="21845" xr:uid="{00000000-0005-0000-0000-000055550000}"/>
    <cellStyle name="Normal 86 2 2" xfId="21846" xr:uid="{00000000-0005-0000-0000-000056550000}"/>
    <cellStyle name="Normal 86 2 2 2" xfId="21847" xr:uid="{00000000-0005-0000-0000-000057550000}"/>
    <cellStyle name="Normal 86 2 2 2 2" xfId="21848" xr:uid="{00000000-0005-0000-0000-000058550000}"/>
    <cellStyle name="Normal 86 2 2 2 2 2" xfId="21849" xr:uid="{00000000-0005-0000-0000-000059550000}"/>
    <cellStyle name="Normal 86 2 2 2 3" xfId="21850" xr:uid="{00000000-0005-0000-0000-00005A550000}"/>
    <cellStyle name="Normal 86 2 2 2 4" xfId="21851" xr:uid="{00000000-0005-0000-0000-00005B550000}"/>
    <cellStyle name="Normal 86 2 2 3" xfId="21852" xr:uid="{00000000-0005-0000-0000-00005C550000}"/>
    <cellStyle name="Normal 86 2 2 3 2" xfId="21853" xr:uid="{00000000-0005-0000-0000-00005D550000}"/>
    <cellStyle name="Normal 86 2 2 3 3" xfId="21854" xr:uid="{00000000-0005-0000-0000-00005E550000}"/>
    <cellStyle name="Normal 86 2 2 4" xfId="21855" xr:uid="{00000000-0005-0000-0000-00005F550000}"/>
    <cellStyle name="Normal 86 2 2 5" xfId="21856" xr:uid="{00000000-0005-0000-0000-000060550000}"/>
    <cellStyle name="Normal 86 2 2 6" xfId="21857" xr:uid="{00000000-0005-0000-0000-000061550000}"/>
    <cellStyle name="Normal 86 2 3" xfId="21858" xr:uid="{00000000-0005-0000-0000-000062550000}"/>
    <cellStyle name="Normal 86 2 3 2" xfId="21859" xr:uid="{00000000-0005-0000-0000-000063550000}"/>
    <cellStyle name="Normal 86 2 3 2 2" xfId="21860" xr:uid="{00000000-0005-0000-0000-000064550000}"/>
    <cellStyle name="Normal 86 2 3 2 2 2" xfId="21861" xr:uid="{00000000-0005-0000-0000-000065550000}"/>
    <cellStyle name="Normal 86 2 3 2 3" xfId="21862" xr:uid="{00000000-0005-0000-0000-000066550000}"/>
    <cellStyle name="Normal 86 2 3 2 4" xfId="21863" xr:uid="{00000000-0005-0000-0000-000067550000}"/>
    <cellStyle name="Normal 86 2 3 3" xfId="21864" xr:uid="{00000000-0005-0000-0000-000068550000}"/>
    <cellStyle name="Normal 86 2 3 3 2" xfId="21865" xr:uid="{00000000-0005-0000-0000-000069550000}"/>
    <cellStyle name="Normal 86 2 3 4" xfId="21866" xr:uid="{00000000-0005-0000-0000-00006A550000}"/>
    <cellStyle name="Normal 86 2 3 5" xfId="21867" xr:uid="{00000000-0005-0000-0000-00006B550000}"/>
    <cellStyle name="Normal 86 2 4" xfId="21868" xr:uid="{00000000-0005-0000-0000-00006C550000}"/>
    <cellStyle name="Normal 86 2 4 2" xfId="21869" xr:uid="{00000000-0005-0000-0000-00006D550000}"/>
    <cellStyle name="Normal 86 2 4 2 2" xfId="21870" xr:uid="{00000000-0005-0000-0000-00006E550000}"/>
    <cellStyle name="Normal 86 2 4 3" xfId="21871" xr:uid="{00000000-0005-0000-0000-00006F550000}"/>
    <cellStyle name="Normal 86 2 4 4" xfId="21872" xr:uid="{00000000-0005-0000-0000-000070550000}"/>
    <cellStyle name="Normal 86 2 5" xfId="21873" xr:uid="{00000000-0005-0000-0000-000071550000}"/>
    <cellStyle name="Normal 86 2 5 2" xfId="21874" xr:uid="{00000000-0005-0000-0000-000072550000}"/>
    <cellStyle name="Normal 86 2 5 3" xfId="21875" xr:uid="{00000000-0005-0000-0000-000073550000}"/>
    <cellStyle name="Normal 86 2 6" xfId="21876" xr:uid="{00000000-0005-0000-0000-000074550000}"/>
    <cellStyle name="Normal 86 2 6 2" xfId="21877" xr:uid="{00000000-0005-0000-0000-000075550000}"/>
    <cellStyle name="Normal 86 2 7" xfId="21878" xr:uid="{00000000-0005-0000-0000-000076550000}"/>
    <cellStyle name="Normal 86 2 8" xfId="21879" xr:uid="{00000000-0005-0000-0000-000077550000}"/>
    <cellStyle name="Normal 86 3" xfId="21880" xr:uid="{00000000-0005-0000-0000-000078550000}"/>
    <cellStyle name="Normal 86 3 2" xfId="21881" xr:uid="{00000000-0005-0000-0000-000079550000}"/>
    <cellStyle name="Normal 86 3 2 2" xfId="21882" xr:uid="{00000000-0005-0000-0000-00007A550000}"/>
    <cellStyle name="Normal 86 3 2 2 2" xfId="21883" xr:uid="{00000000-0005-0000-0000-00007B550000}"/>
    <cellStyle name="Normal 86 3 2 3" xfId="21884" xr:uid="{00000000-0005-0000-0000-00007C550000}"/>
    <cellStyle name="Normal 86 3 2 4" xfId="21885" xr:uid="{00000000-0005-0000-0000-00007D550000}"/>
    <cellStyle name="Normal 86 3 3" xfId="21886" xr:uid="{00000000-0005-0000-0000-00007E550000}"/>
    <cellStyle name="Normal 86 3 3 2" xfId="21887" xr:uid="{00000000-0005-0000-0000-00007F550000}"/>
    <cellStyle name="Normal 86 3 3 3" xfId="21888" xr:uid="{00000000-0005-0000-0000-000080550000}"/>
    <cellStyle name="Normal 86 3 4" xfId="21889" xr:uid="{00000000-0005-0000-0000-000081550000}"/>
    <cellStyle name="Normal 86 3 5" xfId="21890" xr:uid="{00000000-0005-0000-0000-000082550000}"/>
    <cellStyle name="Normal 86 3 6" xfId="21891" xr:uid="{00000000-0005-0000-0000-000083550000}"/>
    <cellStyle name="Normal 86 4" xfId="21892" xr:uid="{00000000-0005-0000-0000-000084550000}"/>
    <cellStyle name="Normal 86 4 2" xfId="21893" xr:uid="{00000000-0005-0000-0000-000085550000}"/>
    <cellStyle name="Normal 86 4 2 2" xfId="21894" xr:uid="{00000000-0005-0000-0000-000086550000}"/>
    <cellStyle name="Normal 86 4 2 2 2" xfId="21895" xr:uid="{00000000-0005-0000-0000-000087550000}"/>
    <cellStyle name="Normal 86 4 2 3" xfId="21896" xr:uid="{00000000-0005-0000-0000-000088550000}"/>
    <cellStyle name="Normal 86 4 2 4" xfId="21897" xr:uid="{00000000-0005-0000-0000-000089550000}"/>
    <cellStyle name="Normal 86 4 3" xfId="21898" xr:uid="{00000000-0005-0000-0000-00008A550000}"/>
    <cellStyle name="Normal 86 4 3 2" xfId="21899" xr:uid="{00000000-0005-0000-0000-00008B550000}"/>
    <cellStyle name="Normal 86 4 4" xfId="21900" xr:uid="{00000000-0005-0000-0000-00008C550000}"/>
    <cellStyle name="Normal 86 4 5" xfId="21901" xr:uid="{00000000-0005-0000-0000-00008D550000}"/>
    <cellStyle name="Normal 86 5" xfId="21902" xr:uid="{00000000-0005-0000-0000-00008E550000}"/>
    <cellStyle name="Normal 86 5 2" xfId="21903" xr:uid="{00000000-0005-0000-0000-00008F550000}"/>
    <cellStyle name="Normal 86 5 2 2" xfId="21904" xr:uid="{00000000-0005-0000-0000-000090550000}"/>
    <cellStyle name="Normal 86 5 3" xfId="21905" xr:uid="{00000000-0005-0000-0000-000091550000}"/>
    <cellStyle name="Normal 86 5 4" xfId="21906" xr:uid="{00000000-0005-0000-0000-000092550000}"/>
    <cellStyle name="Normal 86 6" xfId="21907" xr:uid="{00000000-0005-0000-0000-000093550000}"/>
    <cellStyle name="Normal 86 6 2" xfId="21908" xr:uid="{00000000-0005-0000-0000-000094550000}"/>
    <cellStyle name="Normal 86 6 3" xfId="21909" xr:uid="{00000000-0005-0000-0000-000095550000}"/>
    <cellStyle name="Normal 86 7" xfId="21910" xr:uid="{00000000-0005-0000-0000-000096550000}"/>
    <cellStyle name="Normal 86 7 2" xfId="21911" xr:uid="{00000000-0005-0000-0000-000097550000}"/>
    <cellStyle name="Normal 86 8" xfId="21912" xr:uid="{00000000-0005-0000-0000-000098550000}"/>
    <cellStyle name="Normal 86 9" xfId="21913" xr:uid="{00000000-0005-0000-0000-000099550000}"/>
    <cellStyle name="Normal 87" xfId="21914" xr:uid="{00000000-0005-0000-0000-00009A550000}"/>
    <cellStyle name="Normal 87 2" xfId="21915" xr:uid="{00000000-0005-0000-0000-00009B550000}"/>
    <cellStyle name="Normal 87 2 2" xfId="21916" xr:uid="{00000000-0005-0000-0000-00009C550000}"/>
    <cellStyle name="Normal 87 2 2 2" xfId="21917" xr:uid="{00000000-0005-0000-0000-00009D550000}"/>
    <cellStyle name="Normal 87 2 2 2 2" xfId="21918" xr:uid="{00000000-0005-0000-0000-00009E550000}"/>
    <cellStyle name="Normal 87 2 2 2 2 2" xfId="21919" xr:uid="{00000000-0005-0000-0000-00009F550000}"/>
    <cellStyle name="Normal 87 2 2 2 3" xfId="21920" xr:uid="{00000000-0005-0000-0000-0000A0550000}"/>
    <cellStyle name="Normal 87 2 2 2 4" xfId="21921" xr:uid="{00000000-0005-0000-0000-0000A1550000}"/>
    <cellStyle name="Normal 87 2 2 3" xfId="21922" xr:uid="{00000000-0005-0000-0000-0000A2550000}"/>
    <cellStyle name="Normal 87 2 2 3 2" xfId="21923" xr:uid="{00000000-0005-0000-0000-0000A3550000}"/>
    <cellStyle name="Normal 87 2 2 3 3" xfId="21924" xr:uid="{00000000-0005-0000-0000-0000A4550000}"/>
    <cellStyle name="Normal 87 2 2 4" xfId="21925" xr:uid="{00000000-0005-0000-0000-0000A5550000}"/>
    <cellStyle name="Normal 87 2 2 5" xfId="21926" xr:uid="{00000000-0005-0000-0000-0000A6550000}"/>
    <cellStyle name="Normal 87 2 2 6" xfId="21927" xr:uid="{00000000-0005-0000-0000-0000A7550000}"/>
    <cellStyle name="Normal 87 2 3" xfId="21928" xr:uid="{00000000-0005-0000-0000-0000A8550000}"/>
    <cellStyle name="Normal 87 2 3 2" xfId="21929" xr:uid="{00000000-0005-0000-0000-0000A9550000}"/>
    <cellStyle name="Normal 87 2 3 2 2" xfId="21930" xr:uid="{00000000-0005-0000-0000-0000AA550000}"/>
    <cellStyle name="Normal 87 2 3 2 2 2" xfId="21931" xr:uid="{00000000-0005-0000-0000-0000AB550000}"/>
    <cellStyle name="Normal 87 2 3 2 3" xfId="21932" xr:uid="{00000000-0005-0000-0000-0000AC550000}"/>
    <cellStyle name="Normal 87 2 3 2 4" xfId="21933" xr:uid="{00000000-0005-0000-0000-0000AD550000}"/>
    <cellStyle name="Normal 87 2 3 3" xfId="21934" xr:uid="{00000000-0005-0000-0000-0000AE550000}"/>
    <cellStyle name="Normal 87 2 3 3 2" xfId="21935" xr:uid="{00000000-0005-0000-0000-0000AF550000}"/>
    <cellStyle name="Normal 87 2 3 4" xfId="21936" xr:uid="{00000000-0005-0000-0000-0000B0550000}"/>
    <cellStyle name="Normal 87 2 3 5" xfId="21937" xr:uid="{00000000-0005-0000-0000-0000B1550000}"/>
    <cellStyle name="Normal 87 2 4" xfId="21938" xr:uid="{00000000-0005-0000-0000-0000B2550000}"/>
    <cellStyle name="Normal 87 2 4 2" xfId="21939" xr:uid="{00000000-0005-0000-0000-0000B3550000}"/>
    <cellStyle name="Normal 87 2 4 2 2" xfId="21940" xr:uid="{00000000-0005-0000-0000-0000B4550000}"/>
    <cellStyle name="Normal 87 2 4 3" xfId="21941" xr:uid="{00000000-0005-0000-0000-0000B5550000}"/>
    <cellStyle name="Normal 87 2 4 4" xfId="21942" xr:uid="{00000000-0005-0000-0000-0000B6550000}"/>
    <cellStyle name="Normal 87 2 5" xfId="21943" xr:uid="{00000000-0005-0000-0000-0000B7550000}"/>
    <cellStyle name="Normal 87 2 5 2" xfId="21944" xr:uid="{00000000-0005-0000-0000-0000B8550000}"/>
    <cellStyle name="Normal 87 2 5 3" xfId="21945" xr:uid="{00000000-0005-0000-0000-0000B9550000}"/>
    <cellStyle name="Normal 87 2 6" xfId="21946" xr:uid="{00000000-0005-0000-0000-0000BA550000}"/>
    <cellStyle name="Normal 87 2 6 2" xfId="21947" xr:uid="{00000000-0005-0000-0000-0000BB550000}"/>
    <cellStyle name="Normal 87 2 7" xfId="21948" xr:uid="{00000000-0005-0000-0000-0000BC550000}"/>
    <cellStyle name="Normal 87 2 8" xfId="21949" xr:uid="{00000000-0005-0000-0000-0000BD550000}"/>
    <cellStyle name="Normal 87 3" xfId="21950" xr:uid="{00000000-0005-0000-0000-0000BE550000}"/>
    <cellStyle name="Normal 87 3 2" xfId="21951" xr:uid="{00000000-0005-0000-0000-0000BF550000}"/>
    <cellStyle name="Normal 87 3 2 2" xfId="21952" xr:uid="{00000000-0005-0000-0000-0000C0550000}"/>
    <cellStyle name="Normal 87 3 2 2 2" xfId="21953" xr:uid="{00000000-0005-0000-0000-0000C1550000}"/>
    <cellStyle name="Normal 87 3 2 3" xfId="21954" xr:uid="{00000000-0005-0000-0000-0000C2550000}"/>
    <cellStyle name="Normal 87 3 2 4" xfId="21955" xr:uid="{00000000-0005-0000-0000-0000C3550000}"/>
    <cellStyle name="Normal 87 3 3" xfId="21956" xr:uid="{00000000-0005-0000-0000-0000C4550000}"/>
    <cellStyle name="Normal 87 3 3 2" xfId="21957" xr:uid="{00000000-0005-0000-0000-0000C5550000}"/>
    <cellStyle name="Normal 87 3 3 3" xfId="21958" xr:uid="{00000000-0005-0000-0000-0000C6550000}"/>
    <cellStyle name="Normal 87 3 4" xfId="21959" xr:uid="{00000000-0005-0000-0000-0000C7550000}"/>
    <cellStyle name="Normal 87 3 5" xfId="21960" xr:uid="{00000000-0005-0000-0000-0000C8550000}"/>
    <cellStyle name="Normal 87 3 6" xfId="21961" xr:uid="{00000000-0005-0000-0000-0000C9550000}"/>
    <cellStyle name="Normal 87 4" xfId="21962" xr:uid="{00000000-0005-0000-0000-0000CA550000}"/>
    <cellStyle name="Normal 87 4 2" xfId="21963" xr:uid="{00000000-0005-0000-0000-0000CB550000}"/>
    <cellStyle name="Normal 87 4 2 2" xfId="21964" xr:uid="{00000000-0005-0000-0000-0000CC550000}"/>
    <cellStyle name="Normal 87 4 2 2 2" xfId="21965" xr:uid="{00000000-0005-0000-0000-0000CD550000}"/>
    <cellStyle name="Normal 87 4 2 3" xfId="21966" xr:uid="{00000000-0005-0000-0000-0000CE550000}"/>
    <cellStyle name="Normal 87 4 2 4" xfId="21967" xr:uid="{00000000-0005-0000-0000-0000CF550000}"/>
    <cellStyle name="Normal 87 4 3" xfId="21968" xr:uid="{00000000-0005-0000-0000-0000D0550000}"/>
    <cellStyle name="Normal 87 4 3 2" xfId="21969" xr:uid="{00000000-0005-0000-0000-0000D1550000}"/>
    <cellStyle name="Normal 87 4 4" xfId="21970" xr:uid="{00000000-0005-0000-0000-0000D2550000}"/>
    <cellStyle name="Normal 87 4 5" xfId="21971" xr:uid="{00000000-0005-0000-0000-0000D3550000}"/>
    <cellStyle name="Normal 87 5" xfId="21972" xr:uid="{00000000-0005-0000-0000-0000D4550000}"/>
    <cellStyle name="Normal 87 5 2" xfId="21973" xr:uid="{00000000-0005-0000-0000-0000D5550000}"/>
    <cellStyle name="Normal 87 5 2 2" xfId="21974" xr:uid="{00000000-0005-0000-0000-0000D6550000}"/>
    <cellStyle name="Normal 87 5 3" xfId="21975" xr:uid="{00000000-0005-0000-0000-0000D7550000}"/>
    <cellStyle name="Normal 87 5 4" xfId="21976" xr:uid="{00000000-0005-0000-0000-0000D8550000}"/>
    <cellStyle name="Normal 87 6" xfId="21977" xr:uid="{00000000-0005-0000-0000-0000D9550000}"/>
    <cellStyle name="Normal 87 6 2" xfId="21978" xr:uid="{00000000-0005-0000-0000-0000DA550000}"/>
    <cellStyle name="Normal 87 6 3" xfId="21979" xr:uid="{00000000-0005-0000-0000-0000DB550000}"/>
    <cellStyle name="Normal 87 7" xfId="21980" xr:uid="{00000000-0005-0000-0000-0000DC550000}"/>
    <cellStyle name="Normal 87 7 2" xfId="21981" xr:uid="{00000000-0005-0000-0000-0000DD550000}"/>
    <cellStyle name="Normal 87 8" xfId="21982" xr:uid="{00000000-0005-0000-0000-0000DE550000}"/>
    <cellStyle name="Normal 87 9" xfId="21983" xr:uid="{00000000-0005-0000-0000-0000DF550000}"/>
    <cellStyle name="Normal 88" xfId="21984" xr:uid="{00000000-0005-0000-0000-0000E0550000}"/>
    <cellStyle name="Normal 88 2" xfId="21985" xr:uid="{00000000-0005-0000-0000-0000E1550000}"/>
    <cellStyle name="Normal 88 2 2" xfId="21986" xr:uid="{00000000-0005-0000-0000-0000E2550000}"/>
    <cellStyle name="Normal 88 2 2 2" xfId="21987" xr:uid="{00000000-0005-0000-0000-0000E3550000}"/>
    <cellStyle name="Normal 88 2 2 2 2" xfId="21988" xr:uid="{00000000-0005-0000-0000-0000E4550000}"/>
    <cellStyle name="Normal 88 2 2 2 2 2" xfId="21989" xr:uid="{00000000-0005-0000-0000-0000E5550000}"/>
    <cellStyle name="Normal 88 2 2 2 3" xfId="21990" xr:uid="{00000000-0005-0000-0000-0000E6550000}"/>
    <cellStyle name="Normal 88 2 2 2 4" xfId="21991" xr:uid="{00000000-0005-0000-0000-0000E7550000}"/>
    <cellStyle name="Normal 88 2 2 3" xfId="21992" xr:uid="{00000000-0005-0000-0000-0000E8550000}"/>
    <cellStyle name="Normal 88 2 2 3 2" xfId="21993" xr:uid="{00000000-0005-0000-0000-0000E9550000}"/>
    <cellStyle name="Normal 88 2 2 3 3" xfId="21994" xr:uid="{00000000-0005-0000-0000-0000EA550000}"/>
    <cellStyle name="Normal 88 2 2 4" xfId="21995" xr:uid="{00000000-0005-0000-0000-0000EB550000}"/>
    <cellStyle name="Normal 88 2 2 5" xfId="21996" xr:uid="{00000000-0005-0000-0000-0000EC550000}"/>
    <cellStyle name="Normal 88 2 2 6" xfId="21997" xr:uid="{00000000-0005-0000-0000-0000ED550000}"/>
    <cellStyle name="Normal 88 2 3" xfId="21998" xr:uid="{00000000-0005-0000-0000-0000EE550000}"/>
    <cellStyle name="Normal 88 2 3 2" xfId="21999" xr:uid="{00000000-0005-0000-0000-0000EF550000}"/>
    <cellStyle name="Normal 88 2 3 2 2" xfId="22000" xr:uid="{00000000-0005-0000-0000-0000F0550000}"/>
    <cellStyle name="Normal 88 2 3 2 2 2" xfId="22001" xr:uid="{00000000-0005-0000-0000-0000F1550000}"/>
    <cellStyle name="Normal 88 2 3 2 3" xfId="22002" xr:uid="{00000000-0005-0000-0000-0000F2550000}"/>
    <cellStyle name="Normal 88 2 3 2 4" xfId="22003" xr:uid="{00000000-0005-0000-0000-0000F3550000}"/>
    <cellStyle name="Normal 88 2 3 3" xfId="22004" xr:uid="{00000000-0005-0000-0000-0000F4550000}"/>
    <cellStyle name="Normal 88 2 3 3 2" xfId="22005" xr:uid="{00000000-0005-0000-0000-0000F5550000}"/>
    <cellStyle name="Normal 88 2 3 4" xfId="22006" xr:uid="{00000000-0005-0000-0000-0000F6550000}"/>
    <cellStyle name="Normal 88 2 3 5" xfId="22007" xr:uid="{00000000-0005-0000-0000-0000F7550000}"/>
    <cellStyle name="Normal 88 2 4" xfId="22008" xr:uid="{00000000-0005-0000-0000-0000F8550000}"/>
    <cellStyle name="Normal 88 2 4 2" xfId="22009" xr:uid="{00000000-0005-0000-0000-0000F9550000}"/>
    <cellStyle name="Normal 88 2 4 2 2" xfId="22010" xr:uid="{00000000-0005-0000-0000-0000FA550000}"/>
    <cellStyle name="Normal 88 2 4 3" xfId="22011" xr:uid="{00000000-0005-0000-0000-0000FB550000}"/>
    <cellStyle name="Normal 88 2 4 4" xfId="22012" xr:uid="{00000000-0005-0000-0000-0000FC550000}"/>
    <cellStyle name="Normal 88 2 5" xfId="22013" xr:uid="{00000000-0005-0000-0000-0000FD550000}"/>
    <cellStyle name="Normal 88 2 5 2" xfId="22014" xr:uid="{00000000-0005-0000-0000-0000FE550000}"/>
    <cellStyle name="Normal 88 2 5 3" xfId="22015" xr:uid="{00000000-0005-0000-0000-0000FF550000}"/>
    <cellStyle name="Normal 88 2 6" xfId="22016" xr:uid="{00000000-0005-0000-0000-000000560000}"/>
    <cellStyle name="Normal 88 2 6 2" xfId="22017" xr:uid="{00000000-0005-0000-0000-000001560000}"/>
    <cellStyle name="Normal 88 2 7" xfId="22018" xr:uid="{00000000-0005-0000-0000-000002560000}"/>
    <cellStyle name="Normal 88 2 8" xfId="22019" xr:uid="{00000000-0005-0000-0000-000003560000}"/>
    <cellStyle name="Normal 88 3" xfId="22020" xr:uid="{00000000-0005-0000-0000-000004560000}"/>
    <cellStyle name="Normal 88 3 2" xfId="22021" xr:uid="{00000000-0005-0000-0000-000005560000}"/>
    <cellStyle name="Normal 88 3 2 2" xfId="22022" xr:uid="{00000000-0005-0000-0000-000006560000}"/>
    <cellStyle name="Normal 88 3 2 2 2" xfId="22023" xr:uid="{00000000-0005-0000-0000-000007560000}"/>
    <cellStyle name="Normal 88 3 2 3" xfId="22024" xr:uid="{00000000-0005-0000-0000-000008560000}"/>
    <cellStyle name="Normal 88 3 2 4" xfId="22025" xr:uid="{00000000-0005-0000-0000-000009560000}"/>
    <cellStyle name="Normal 88 3 3" xfId="22026" xr:uid="{00000000-0005-0000-0000-00000A560000}"/>
    <cellStyle name="Normal 88 3 3 2" xfId="22027" xr:uid="{00000000-0005-0000-0000-00000B560000}"/>
    <cellStyle name="Normal 88 3 3 3" xfId="22028" xr:uid="{00000000-0005-0000-0000-00000C560000}"/>
    <cellStyle name="Normal 88 3 4" xfId="22029" xr:uid="{00000000-0005-0000-0000-00000D560000}"/>
    <cellStyle name="Normal 88 3 5" xfId="22030" xr:uid="{00000000-0005-0000-0000-00000E560000}"/>
    <cellStyle name="Normal 88 3 6" xfId="22031" xr:uid="{00000000-0005-0000-0000-00000F560000}"/>
    <cellStyle name="Normal 88 4" xfId="22032" xr:uid="{00000000-0005-0000-0000-000010560000}"/>
    <cellStyle name="Normal 88 4 2" xfId="22033" xr:uid="{00000000-0005-0000-0000-000011560000}"/>
    <cellStyle name="Normal 88 4 2 2" xfId="22034" xr:uid="{00000000-0005-0000-0000-000012560000}"/>
    <cellStyle name="Normal 88 4 2 2 2" xfId="22035" xr:uid="{00000000-0005-0000-0000-000013560000}"/>
    <cellStyle name="Normal 88 4 2 3" xfId="22036" xr:uid="{00000000-0005-0000-0000-000014560000}"/>
    <cellStyle name="Normal 88 4 2 4" xfId="22037" xr:uid="{00000000-0005-0000-0000-000015560000}"/>
    <cellStyle name="Normal 88 4 3" xfId="22038" xr:uid="{00000000-0005-0000-0000-000016560000}"/>
    <cellStyle name="Normal 88 4 3 2" xfId="22039" xr:uid="{00000000-0005-0000-0000-000017560000}"/>
    <cellStyle name="Normal 88 4 4" xfId="22040" xr:uid="{00000000-0005-0000-0000-000018560000}"/>
    <cellStyle name="Normal 88 4 5" xfId="22041" xr:uid="{00000000-0005-0000-0000-000019560000}"/>
    <cellStyle name="Normal 88 5" xfId="22042" xr:uid="{00000000-0005-0000-0000-00001A560000}"/>
    <cellStyle name="Normal 88 5 2" xfId="22043" xr:uid="{00000000-0005-0000-0000-00001B560000}"/>
    <cellStyle name="Normal 88 5 2 2" xfId="22044" xr:uid="{00000000-0005-0000-0000-00001C560000}"/>
    <cellStyle name="Normal 88 5 3" xfId="22045" xr:uid="{00000000-0005-0000-0000-00001D560000}"/>
    <cellStyle name="Normal 88 5 4" xfId="22046" xr:uid="{00000000-0005-0000-0000-00001E560000}"/>
    <cellStyle name="Normal 88 6" xfId="22047" xr:uid="{00000000-0005-0000-0000-00001F560000}"/>
    <cellStyle name="Normal 88 6 2" xfId="22048" xr:uid="{00000000-0005-0000-0000-000020560000}"/>
    <cellStyle name="Normal 88 6 3" xfId="22049" xr:uid="{00000000-0005-0000-0000-000021560000}"/>
    <cellStyle name="Normal 88 7" xfId="22050" xr:uid="{00000000-0005-0000-0000-000022560000}"/>
    <cellStyle name="Normal 88 7 2" xfId="22051" xr:uid="{00000000-0005-0000-0000-000023560000}"/>
    <cellStyle name="Normal 88 8" xfId="22052" xr:uid="{00000000-0005-0000-0000-000024560000}"/>
    <cellStyle name="Normal 88 9" xfId="22053" xr:uid="{00000000-0005-0000-0000-000025560000}"/>
    <cellStyle name="Normal 89" xfId="22054" xr:uid="{00000000-0005-0000-0000-000026560000}"/>
    <cellStyle name="Normal 89 2" xfId="22055" xr:uid="{00000000-0005-0000-0000-000027560000}"/>
    <cellStyle name="Normal 89 2 2" xfId="22056" xr:uid="{00000000-0005-0000-0000-000028560000}"/>
    <cellStyle name="Normal 89 2 2 2" xfId="22057" xr:uid="{00000000-0005-0000-0000-000029560000}"/>
    <cellStyle name="Normal 89 2 2 2 2" xfId="22058" xr:uid="{00000000-0005-0000-0000-00002A560000}"/>
    <cellStyle name="Normal 89 2 2 2 2 2" xfId="22059" xr:uid="{00000000-0005-0000-0000-00002B560000}"/>
    <cellStyle name="Normal 89 2 2 2 3" xfId="22060" xr:uid="{00000000-0005-0000-0000-00002C560000}"/>
    <cellStyle name="Normal 89 2 2 2 4" xfId="22061" xr:uid="{00000000-0005-0000-0000-00002D560000}"/>
    <cellStyle name="Normal 89 2 2 2 5" xfId="22062" xr:uid="{00000000-0005-0000-0000-00002E560000}"/>
    <cellStyle name="Normal 89 2 2 3" xfId="22063" xr:uid="{00000000-0005-0000-0000-00002F560000}"/>
    <cellStyle name="Normal 89 2 2 3 2" xfId="22064" xr:uid="{00000000-0005-0000-0000-000030560000}"/>
    <cellStyle name="Normal 89 2 2 3 3" xfId="22065" xr:uid="{00000000-0005-0000-0000-000031560000}"/>
    <cellStyle name="Normal 89 2 2 4" xfId="22066" xr:uid="{00000000-0005-0000-0000-000032560000}"/>
    <cellStyle name="Normal 89 2 2 5" xfId="22067" xr:uid="{00000000-0005-0000-0000-000033560000}"/>
    <cellStyle name="Normal 89 2 2 6" xfId="22068" xr:uid="{00000000-0005-0000-0000-000034560000}"/>
    <cellStyle name="Normal 89 2 3" xfId="22069" xr:uid="{00000000-0005-0000-0000-000035560000}"/>
    <cellStyle name="Normal 89 2 3 2" xfId="22070" xr:uid="{00000000-0005-0000-0000-000036560000}"/>
    <cellStyle name="Normal 89 2 3 2 2" xfId="22071" xr:uid="{00000000-0005-0000-0000-000037560000}"/>
    <cellStyle name="Normal 89 2 3 2 2 2" xfId="22072" xr:uid="{00000000-0005-0000-0000-000038560000}"/>
    <cellStyle name="Normal 89 2 3 2 3" xfId="22073" xr:uid="{00000000-0005-0000-0000-000039560000}"/>
    <cellStyle name="Normal 89 2 3 2 4" xfId="22074" xr:uid="{00000000-0005-0000-0000-00003A560000}"/>
    <cellStyle name="Normal 89 2 3 3" xfId="22075" xr:uid="{00000000-0005-0000-0000-00003B560000}"/>
    <cellStyle name="Normal 89 2 3 3 2" xfId="22076" xr:uid="{00000000-0005-0000-0000-00003C560000}"/>
    <cellStyle name="Normal 89 2 3 4" xfId="22077" xr:uid="{00000000-0005-0000-0000-00003D560000}"/>
    <cellStyle name="Normal 89 2 3 5" xfId="22078" xr:uid="{00000000-0005-0000-0000-00003E560000}"/>
    <cellStyle name="Normal 89 2 3 6" xfId="22079" xr:uid="{00000000-0005-0000-0000-00003F560000}"/>
    <cellStyle name="Normal 89 2 4" xfId="22080" xr:uid="{00000000-0005-0000-0000-000040560000}"/>
    <cellStyle name="Normal 89 2 4 2" xfId="22081" xr:uid="{00000000-0005-0000-0000-000041560000}"/>
    <cellStyle name="Normal 89 2 4 2 2" xfId="22082" xr:uid="{00000000-0005-0000-0000-000042560000}"/>
    <cellStyle name="Normal 89 2 4 3" xfId="22083" xr:uid="{00000000-0005-0000-0000-000043560000}"/>
    <cellStyle name="Normal 89 2 4 4" xfId="22084" xr:uid="{00000000-0005-0000-0000-000044560000}"/>
    <cellStyle name="Normal 89 2 5" xfId="22085" xr:uid="{00000000-0005-0000-0000-000045560000}"/>
    <cellStyle name="Normal 89 2 5 2" xfId="22086" xr:uid="{00000000-0005-0000-0000-000046560000}"/>
    <cellStyle name="Normal 89 2 5 3" xfId="22087" xr:uid="{00000000-0005-0000-0000-000047560000}"/>
    <cellStyle name="Normal 89 2 6" xfId="22088" xr:uid="{00000000-0005-0000-0000-000048560000}"/>
    <cellStyle name="Normal 89 2 6 2" xfId="22089" xr:uid="{00000000-0005-0000-0000-000049560000}"/>
    <cellStyle name="Normal 89 2 7" xfId="22090" xr:uid="{00000000-0005-0000-0000-00004A560000}"/>
    <cellStyle name="Normal 89 2 8" xfId="22091" xr:uid="{00000000-0005-0000-0000-00004B560000}"/>
    <cellStyle name="Normal 89 3" xfId="22092" xr:uid="{00000000-0005-0000-0000-00004C560000}"/>
    <cellStyle name="Normal 89 3 2" xfId="22093" xr:uid="{00000000-0005-0000-0000-00004D560000}"/>
    <cellStyle name="Normal 89 3 2 2" xfId="22094" xr:uid="{00000000-0005-0000-0000-00004E560000}"/>
    <cellStyle name="Normal 89 3 2 2 2" xfId="22095" xr:uid="{00000000-0005-0000-0000-00004F560000}"/>
    <cellStyle name="Normal 89 3 2 3" xfId="22096" xr:uid="{00000000-0005-0000-0000-000050560000}"/>
    <cellStyle name="Normal 89 3 2 4" xfId="22097" xr:uid="{00000000-0005-0000-0000-000051560000}"/>
    <cellStyle name="Normal 89 3 3" xfId="22098" xr:uid="{00000000-0005-0000-0000-000052560000}"/>
    <cellStyle name="Normal 89 3 3 2" xfId="22099" xr:uid="{00000000-0005-0000-0000-000053560000}"/>
    <cellStyle name="Normal 89 3 3 3" xfId="22100" xr:uid="{00000000-0005-0000-0000-000054560000}"/>
    <cellStyle name="Normal 89 3 4" xfId="22101" xr:uid="{00000000-0005-0000-0000-000055560000}"/>
    <cellStyle name="Normal 89 3 5" xfId="22102" xr:uid="{00000000-0005-0000-0000-000056560000}"/>
    <cellStyle name="Normal 89 3 6" xfId="22103" xr:uid="{00000000-0005-0000-0000-000057560000}"/>
    <cellStyle name="Normal 89 4" xfId="22104" xr:uid="{00000000-0005-0000-0000-000058560000}"/>
    <cellStyle name="Normal 89 4 2" xfId="22105" xr:uid="{00000000-0005-0000-0000-000059560000}"/>
    <cellStyle name="Normal 89 4 2 2" xfId="22106" xr:uid="{00000000-0005-0000-0000-00005A560000}"/>
    <cellStyle name="Normal 89 4 2 2 2" xfId="22107" xr:uid="{00000000-0005-0000-0000-00005B560000}"/>
    <cellStyle name="Normal 89 4 2 3" xfId="22108" xr:uid="{00000000-0005-0000-0000-00005C560000}"/>
    <cellStyle name="Normal 89 4 2 4" xfId="22109" xr:uid="{00000000-0005-0000-0000-00005D560000}"/>
    <cellStyle name="Normal 89 4 3" xfId="22110" xr:uid="{00000000-0005-0000-0000-00005E560000}"/>
    <cellStyle name="Normal 89 4 3 2" xfId="22111" xr:uid="{00000000-0005-0000-0000-00005F560000}"/>
    <cellStyle name="Normal 89 4 4" xfId="22112" xr:uid="{00000000-0005-0000-0000-000060560000}"/>
    <cellStyle name="Normal 89 4 5" xfId="22113" xr:uid="{00000000-0005-0000-0000-000061560000}"/>
    <cellStyle name="Normal 89 5" xfId="22114" xr:uid="{00000000-0005-0000-0000-000062560000}"/>
    <cellStyle name="Normal 89 5 2" xfId="22115" xr:uid="{00000000-0005-0000-0000-000063560000}"/>
    <cellStyle name="Normal 89 5 2 2" xfId="22116" xr:uid="{00000000-0005-0000-0000-000064560000}"/>
    <cellStyle name="Normal 89 5 3" xfId="22117" xr:uid="{00000000-0005-0000-0000-000065560000}"/>
    <cellStyle name="Normal 89 5 4" xfId="22118" xr:uid="{00000000-0005-0000-0000-000066560000}"/>
    <cellStyle name="Normal 89 6" xfId="22119" xr:uid="{00000000-0005-0000-0000-000067560000}"/>
    <cellStyle name="Normal 89 6 2" xfId="22120" xr:uid="{00000000-0005-0000-0000-000068560000}"/>
    <cellStyle name="Normal 89 6 3" xfId="22121" xr:uid="{00000000-0005-0000-0000-000069560000}"/>
    <cellStyle name="Normal 89 7" xfId="22122" xr:uid="{00000000-0005-0000-0000-00006A560000}"/>
    <cellStyle name="Normal 89 7 2" xfId="22123" xr:uid="{00000000-0005-0000-0000-00006B560000}"/>
    <cellStyle name="Normal 89 8" xfId="22124" xr:uid="{00000000-0005-0000-0000-00006C560000}"/>
    <cellStyle name="Normal 89 9" xfId="22125" xr:uid="{00000000-0005-0000-0000-00006D560000}"/>
    <cellStyle name="Normal 9" xfId="22126" xr:uid="{00000000-0005-0000-0000-00006E560000}"/>
    <cellStyle name="Normal 9 2" xfId="22127" xr:uid="{00000000-0005-0000-0000-00006F560000}"/>
    <cellStyle name="Normal 9 2 2" xfId="22128" xr:uid="{00000000-0005-0000-0000-000070560000}"/>
    <cellStyle name="Normal 9 2 2 2" xfId="22129" xr:uid="{00000000-0005-0000-0000-000071560000}"/>
    <cellStyle name="Normal 9 2 2_15-FINANCEIRAS" xfId="22130" xr:uid="{00000000-0005-0000-0000-000072560000}"/>
    <cellStyle name="Normal 9 2 3" xfId="22131" xr:uid="{00000000-0005-0000-0000-000073560000}"/>
    <cellStyle name="Normal 9 2 3 2" xfId="22132" xr:uid="{00000000-0005-0000-0000-000074560000}"/>
    <cellStyle name="Normal 9 2 3_15-FINANCEIRAS" xfId="22133" xr:uid="{00000000-0005-0000-0000-000075560000}"/>
    <cellStyle name="Normal 9 2 4" xfId="22134" xr:uid="{00000000-0005-0000-0000-000076560000}"/>
    <cellStyle name="Normal 9 2 5" xfId="22135" xr:uid="{00000000-0005-0000-0000-000077560000}"/>
    <cellStyle name="Normal 9 2 6" xfId="22136" xr:uid="{00000000-0005-0000-0000-000078560000}"/>
    <cellStyle name="Normal 9 2_13-Endividamento" xfId="22137" xr:uid="{00000000-0005-0000-0000-000079560000}"/>
    <cellStyle name="Normal 9 3" xfId="22138" xr:uid="{00000000-0005-0000-0000-00007A560000}"/>
    <cellStyle name="Normal 9 3 2" xfId="22139" xr:uid="{00000000-0005-0000-0000-00007B560000}"/>
    <cellStyle name="Normal 9 3 3" xfId="22140" xr:uid="{00000000-0005-0000-0000-00007C560000}"/>
    <cellStyle name="Normal 9 3 4" xfId="22141" xr:uid="{00000000-0005-0000-0000-00007D560000}"/>
    <cellStyle name="Normal 9 3 5" xfId="22142" xr:uid="{00000000-0005-0000-0000-00007E560000}"/>
    <cellStyle name="Normal 9 3_15-FINANCEIRAS" xfId="22143" xr:uid="{00000000-0005-0000-0000-00007F560000}"/>
    <cellStyle name="Normal 9 4" xfId="22144" xr:uid="{00000000-0005-0000-0000-000080560000}"/>
    <cellStyle name="Normal 9 4 2" xfId="22145" xr:uid="{00000000-0005-0000-0000-000081560000}"/>
    <cellStyle name="Normal 9 4_15-FINANCEIRAS" xfId="22146" xr:uid="{00000000-0005-0000-0000-000082560000}"/>
    <cellStyle name="Normal 9 5" xfId="22147" xr:uid="{00000000-0005-0000-0000-000083560000}"/>
    <cellStyle name="Normal 9 5 2" xfId="22148" xr:uid="{00000000-0005-0000-0000-000084560000}"/>
    <cellStyle name="Normal 9 5_15-FINANCEIRAS" xfId="22149" xr:uid="{00000000-0005-0000-0000-000085560000}"/>
    <cellStyle name="Normal 9 6" xfId="22150" xr:uid="{00000000-0005-0000-0000-000086560000}"/>
    <cellStyle name="Normal 9 7" xfId="22151" xr:uid="{00000000-0005-0000-0000-000087560000}"/>
    <cellStyle name="Normal 9 8" xfId="22152" xr:uid="{00000000-0005-0000-0000-000088560000}"/>
    <cellStyle name="Normal 9_1.1 - Apuração IRPJ_CSLL - 2100 - 2012_MAI_V1" xfId="22153" xr:uid="{00000000-0005-0000-0000-000089560000}"/>
    <cellStyle name="Normal 90" xfId="22154" xr:uid="{00000000-0005-0000-0000-00008A560000}"/>
    <cellStyle name="Normal 90 2" xfId="22155" xr:uid="{00000000-0005-0000-0000-00008B560000}"/>
    <cellStyle name="Normal 90 2 2" xfId="22156" xr:uid="{00000000-0005-0000-0000-00008C560000}"/>
    <cellStyle name="Normal 90 2 2 2" xfId="22157" xr:uid="{00000000-0005-0000-0000-00008D560000}"/>
    <cellStyle name="Normal 90 2 2 2 2" xfId="22158" xr:uid="{00000000-0005-0000-0000-00008E560000}"/>
    <cellStyle name="Normal 90 2 2 2 2 2" xfId="22159" xr:uid="{00000000-0005-0000-0000-00008F560000}"/>
    <cellStyle name="Normal 90 2 2 2 3" xfId="22160" xr:uid="{00000000-0005-0000-0000-000090560000}"/>
    <cellStyle name="Normal 90 2 2 2 4" xfId="22161" xr:uid="{00000000-0005-0000-0000-000091560000}"/>
    <cellStyle name="Normal 90 2 2 3" xfId="22162" xr:uid="{00000000-0005-0000-0000-000092560000}"/>
    <cellStyle name="Normal 90 2 2 3 2" xfId="22163" xr:uid="{00000000-0005-0000-0000-000093560000}"/>
    <cellStyle name="Normal 90 2 2 3 3" xfId="22164" xr:uid="{00000000-0005-0000-0000-000094560000}"/>
    <cellStyle name="Normal 90 2 2 4" xfId="22165" xr:uid="{00000000-0005-0000-0000-000095560000}"/>
    <cellStyle name="Normal 90 2 2 5" xfId="22166" xr:uid="{00000000-0005-0000-0000-000096560000}"/>
    <cellStyle name="Normal 90 2 2 6" xfId="22167" xr:uid="{00000000-0005-0000-0000-000097560000}"/>
    <cellStyle name="Normal 90 2 3" xfId="22168" xr:uid="{00000000-0005-0000-0000-000098560000}"/>
    <cellStyle name="Normal 90 2 3 2" xfId="22169" xr:uid="{00000000-0005-0000-0000-000099560000}"/>
    <cellStyle name="Normal 90 2 3 2 2" xfId="22170" xr:uid="{00000000-0005-0000-0000-00009A560000}"/>
    <cellStyle name="Normal 90 2 3 2 2 2" xfId="22171" xr:uid="{00000000-0005-0000-0000-00009B560000}"/>
    <cellStyle name="Normal 90 2 3 2 3" xfId="22172" xr:uid="{00000000-0005-0000-0000-00009C560000}"/>
    <cellStyle name="Normal 90 2 3 2 4" xfId="22173" xr:uid="{00000000-0005-0000-0000-00009D560000}"/>
    <cellStyle name="Normal 90 2 3 3" xfId="22174" xr:uid="{00000000-0005-0000-0000-00009E560000}"/>
    <cellStyle name="Normal 90 2 3 3 2" xfId="22175" xr:uid="{00000000-0005-0000-0000-00009F560000}"/>
    <cellStyle name="Normal 90 2 3 4" xfId="22176" xr:uid="{00000000-0005-0000-0000-0000A0560000}"/>
    <cellStyle name="Normal 90 2 3 5" xfId="22177" xr:uid="{00000000-0005-0000-0000-0000A1560000}"/>
    <cellStyle name="Normal 90 2 4" xfId="22178" xr:uid="{00000000-0005-0000-0000-0000A2560000}"/>
    <cellStyle name="Normal 90 2 4 2" xfId="22179" xr:uid="{00000000-0005-0000-0000-0000A3560000}"/>
    <cellStyle name="Normal 90 2 4 2 2" xfId="22180" xr:uid="{00000000-0005-0000-0000-0000A4560000}"/>
    <cellStyle name="Normal 90 2 4 3" xfId="22181" xr:uid="{00000000-0005-0000-0000-0000A5560000}"/>
    <cellStyle name="Normal 90 2 4 4" xfId="22182" xr:uid="{00000000-0005-0000-0000-0000A6560000}"/>
    <cellStyle name="Normal 90 2 5" xfId="22183" xr:uid="{00000000-0005-0000-0000-0000A7560000}"/>
    <cellStyle name="Normal 90 2 5 2" xfId="22184" xr:uid="{00000000-0005-0000-0000-0000A8560000}"/>
    <cellStyle name="Normal 90 2 5 3" xfId="22185" xr:uid="{00000000-0005-0000-0000-0000A9560000}"/>
    <cellStyle name="Normal 90 2 6" xfId="22186" xr:uid="{00000000-0005-0000-0000-0000AA560000}"/>
    <cellStyle name="Normal 90 2 6 2" xfId="22187" xr:uid="{00000000-0005-0000-0000-0000AB560000}"/>
    <cellStyle name="Normal 90 2 7" xfId="22188" xr:uid="{00000000-0005-0000-0000-0000AC560000}"/>
    <cellStyle name="Normal 90 2 8" xfId="22189" xr:uid="{00000000-0005-0000-0000-0000AD560000}"/>
    <cellStyle name="Normal 90 3" xfId="22190" xr:uid="{00000000-0005-0000-0000-0000AE560000}"/>
    <cellStyle name="Normal 90 3 2" xfId="22191" xr:uid="{00000000-0005-0000-0000-0000AF560000}"/>
    <cellStyle name="Normal 90 3 2 2" xfId="22192" xr:uid="{00000000-0005-0000-0000-0000B0560000}"/>
    <cellStyle name="Normal 90 3 2 2 2" xfId="22193" xr:uid="{00000000-0005-0000-0000-0000B1560000}"/>
    <cellStyle name="Normal 90 3 2 3" xfId="22194" xr:uid="{00000000-0005-0000-0000-0000B2560000}"/>
    <cellStyle name="Normal 90 3 2 4" xfId="22195" xr:uid="{00000000-0005-0000-0000-0000B3560000}"/>
    <cellStyle name="Normal 90 3 3" xfId="22196" xr:uid="{00000000-0005-0000-0000-0000B4560000}"/>
    <cellStyle name="Normal 90 3 3 2" xfId="22197" xr:uid="{00000000-0005-0000-0000-0000B5560000}"/>
    <cellStyle name="Normal 90 3 3 3" xfId="22198" xr:uid="{00000000-0005-0000-0000-0000B6560000}"/>
    <cellStyle name="Normal 90 3 4" xfId="22199" xr:uid="{00000000-0005-0000-0000-0000B7560000}"/>
    <cellStyle name="Normal 90 3 5" xfId="22200" xr:uid="{00000000-0005-0000-0000-0000B8560000}"/>
    <cellStyle name="Normal 90 3 6" xfId="22201" xr:uid="{00000000-0005-0000-0000-0000B9560000}"/>
    <cellStyle name="Normal 90 4" xfId="22202" xr:uid="{00000000-0005-0000-0000-0000BA560000}"/>
    <cellStyle name="Normal 90 4 2" xfId="22203" xr:uid="{00000000-0005-0000-0000-0000BB560000}"/>
    <cellStyle name="Normal 90 4 2 2" xfId="22204" xr:uid="{00000000-0005-0000-0000-0000BC560000}"/>
    <cellStyle name="Normal 90 4 2 2 2" xfId="22205" xr:uid="{00000000-0005-0000-0000-0000BD560000}"/>
    <cellStyle name="Normal 90 4 2 3" xfId="22206" xr:uid="{00000000-0005-0000-0000-0000BE560000}"/>
    <cellStyle name="Normal 90 4 2 4" xfId="22207" xr:uid="{00000000-0005-0000-0000-0000BF560000}"/>
    <cellStyle name="Normal 90 4 3" xfId="22208" xr:uid="{00000000-0005-0000-0000-0000C0560000}"/>
    <cellStyle name="Normal 90 4 3 2" xfId="22209" xr:uid="{00000000-0005-0000-0000-0000C1560000}"/>
    <cellStyle name="Normal 90 4 4" xfId="22210" xr:uid="{00000000-0005-0000-0000-0000C2560000}"/>
    <cellStyle name="Normal 90 4 5" xfId="22211" xr:uid="{00000000-0005-0000-0000-0000C3560000}"/>
    <cellStyle name="Normal 90 5" xfId="22212" xr:uid="{00000000-0005-0000-0000-0000C4560000}"/>
    <cellStyle name="Normal 90 5 2" xfId="22213" xr:uid="{00000000-0005-0000-0000-0000C5560000}"/>
    <cellStyle name="Normal 90 5 2 2" xfId="22214" xr:uid="{00000000-0005-0000-0000-0000C6560000}"/>
    <cellStyle name="Normal 90 5 3" xfId="22215" xr:uid="{00000000-0005-0000-0000-0000C7560000}"/>
    <cellStyle name="Normal 90 5 4" xfId="22216" xr:uid="{00000000-0005-0000-0000-0000C8560000}"/>
    <cellStyle name="Normal 90 6" xfId="22217" xr:uid="{00000000-0005-0000-0000-0000C9560000}"/>
    <cellStyle name="Normal 90 6 2" xfId="22218" xr:uid="{00000000-0005-0000-0000-0000CA560000}"/>
    <cellStyle name="Normal 90 6 3" xfId="22219" xr:uid="{00000000-0005-0000-0000-0000CB560000}"/>
    <cellStyle name="Normal 90 7" xfId="22220" xr:uid="{00000000-0005-0000-0000-0000CC560000}"/>
    <cellStyle name="Normal 90 7 2" xfId="22221" xr:uid="{00000000-0005-0000-0000-0000CD560000}"/>
    <cellStyle name="Normal 90 8" xfId="22222" xr:uid="{00000000-0005-0000-0000-0000CE560000}"/>
    <cellStyle name="Normal 90 9" xfId="22223" xr:uid="{00000000-0005-0000-0000-0000CF560000}"/>
    <cellStyle name="Normal 91" xfId="22224" xr:uid="{00000000-0005-0000-0000-0000D0560000}"/>
    <cellStyle name="Normal 91 2" xfId="22225" xr:uid="{00000000-0005-0000-0000-0000D1560000}"/>
    <cellStyle name="Normal 91 2 2" xfId="22226" xr:uid="{00000000-0005-0000-0000-0000D2560000}"/>
    <cellStyle name="Normal 91 2 2 2" xfId="22227" xr:uid="{00000000-0005-0000-0000-0000D3560000}"/>
    <cellStyle name="Normal 91 2 2 2 2" xfId="22228" xr:uid="{00000000-0005-0000-0000-0000D4560000}"/>
    <cellStyle name="Normal 91 2 2 2 2 2" xfId="22229" xr:uid="{00000000-0005-0000-0000-0000D5560000}"/>
    <cellStyle name="Normal 91 2 2 2 3" xfId="22230" xr:uid="{00000000-0005-0000-0000-0000D6560000}"/>
    <cellStyle name="Normal 91 2 2 2 4" xfId="22231" xr:uid="{00000000-0005-0000-0000-0000D7560000}"/>
    <cellStyle name="Normal 91 2 2 3" xfId="22232" xr:uid="{00000000-0005-0000-0000-0000D8560000}"/>
    <cellStyle name="Normal 91 2 2 3 2" xfId="22233" xr:uid="{00000000-0005-0000-0000-0000D9560000}"/>
    <cellStyle name="Normal 91 2 2 3 3" xfId="22234" xr:uid="{00000000-0005-0000-0000-0000DA560000}"/>
    <cellStyle name="Normal 91 2 2 4" xfId="22235" xr:uid="{00000000-0005-0000-0000-0000DB560000}"/>
    <cellStyle name="Normal 91 2 2 5" xfId="22236" xr:uid="{00000000-0005-0000-0000-0000DC560000}"/>
    <cellStyle name="Normal 91 2 2 6" xfId="22237" xr:uid="{00000000-0005-0000-0000-0000DD560000}"/>
    <cellStyle name="Normal 91 2 3" xfId="22238" xr:uid="{00000000-0005-0000-0000-0000DE560000}"/>
    <cellStyle name="Normal 91 2 3 2" xfId="22239" xr:uid="{00000000-0005-0000-0000-0000DF560000}"/>
    <cellStyle name="Normal 91 2 3 2 2" xfId="22240" xr:uid="{00000000-0005-0000-0000-0000E0560000}"/>
    <cellStyle name="Normal 91 2 3 2 2 2" xfId="22241" xr:uid="{00000000-0005-0000-0000-0000E1560000}"/>
    <cellStyle name="Normal 91 2 3 2 3" xfId="22242" xr:uid="{00000000-0005-0000-0000-0000E2560000}"/>
    <cellStyle name="Normal 91 2 3 2 4" xfId="22243" xr:uid="{00000000-0005-0000-0000-0000E3560000}"/>
    <cellStyle name="Normal 91 2 3 3" xfId="22244" xr:uid="{00000000-0005-0000-0000-0000E4560000}"/>
    <cellStyle name="Normal 91 2 3 3 2" xfId="22245" xr:uid="{00000000-0005-0000-0000-0000E5560000}"/>
    <cellStyle name="Normal 91 2 3 4" xfId="22246" xr:uid="{00000000-0005-0000-0000-0000E6560000}"/>
    <cellStyle name="Normal 91 2 3 5" xfId="22247" xr:uid="{00000000-0005-0000-0000-0000E7560000}"/>
    <cellStyle name="Normal 91 2 4" xfId="22248" xr:uid="{00000000-0005-0000-0000-0000E8560000}"/>
    <cellStyle name="Normal 91 2 4 2" xfId="22249" xr:uid="{00000000-0005-0000-0000-0000E9560000}"/>
    <cellStyle name="Normal 91 2 4 2 2" xfId="22250" xr:uid="{00000000-0005-0000-0000-0000EA560000}"/>
    <cellStyle name="Normal 91 2 4 3" xfId="22251" xr:uid="{00000000-0005-0000-0000-0000EB560000}"/>
    <cellStyle name="Normal 91 2 4 4" xfId="22252" xr:uid="{00000000-0005-0000-0000-0000EC560000}"/>
    <cellStyle name="Normal 91 2 5" xfId="22253" xr:uid="{00000000-0005-0000-0000-0000ED560000}"/>
    <cellStyle name="Normal 91 2 5 2" xfId="22254" xr:uid="{00000000-0005-0000-0000-0000EE560000}"/>
    <cellStyle name="Normal 91 2 5 3" xfId="22255" xr:uid="{00000000-0005-0000-0000-0000EF560000}"/>
    <cellStyle name="Normal 91 2 6" xfId="22256" xr:uid="{00000000-0005-0000-0000-0000F0560000}"/>
    <cellStyle name="Normal 91 2 6 2" xfId="22257" xr:uid="{00000000-0005-0000-0000-0000F1560000}"/>
    <cellStyle name="Normal 91 2 7" xfId="22258" xr:uid="{00000000-0005-0000-0000-0000F2560000}"/>
    <cellStyle name="Normal 91 2 8" xfId="22259" xr:uid="{00000000-0005-0000-0000-0000F3560000}"/>
    <cellStyle name="Normal 91 3" xfId="22260" xr:uid="{00000000-0005-0000-0000-0000F4560000}"/>
    <cellStyle name="Normal 91 3 2" xfId="22261" xr:uid="{00000000-0005-0000-0000-0000F5560000}"/>
    <cellStyle name="Normal 91 3 2 2" xfId="22262" xr:uid="{00000000-0005-0000-0000-0000F6560000}"/>
    <cellStyle name="Normal 91 3 2 2 2" xfId="22263" xr:uid="{00000000-0005-0000-0000-0000F7560000}"/>
    <cellStyle name="Normal 91 3 2 3" xfId="22264" xr:uid="{00000000-0005-0000-0000-0000F8560000}"/>
    <cellStyle name="Normal 91 3 2 4" xfId="22265" xr:uid="{00000000-0005-0000-0000-0000F9560000}"/>
    <cellStyle name="Normal 91 3 3" xfId="22266" xr:uid="{00000000-0005-0000-0000-0000FA560000}"/>
    <cellStyle name="Normal 91 3 3 2" xfId="22267" xr:uid="{00000000-0005-0000-0000-0000FB560000}"/>
    <cellStyle name="Normal 91 3 3 3" xfId="22268" xr:uid="{00000000-0005-0000-0000-0000FC560000}"/>
    <cellStyle name="Normal 91 3 4" xfId="22269" xr:uid="{00000000-0005-0000-0000-0000FD560000}"/>
    <cellStyle name="Normal 91 3 5" xfId="22270" xr:uid="{00000000-0005-0000-0000-0000FE560000}"/>
    <cellStyle name="Normal 91 3 6" xfId="22271" xr:uid="{00000000-0005-0000-0000-0000FF560000}"/>
    <cellStyle name="Normal 91 4" xfId="22272" xr:uid="{00000000-0005-0000-0000-000000570000}"/>
    <cellStyle name="Normal 91 4 2" xfId="22273" xr:uid="{00000000-0005-0000-0000-000001570000}"/>
    <cellStyle name="Normal 91 4 2 2" xfId="22274" xr:uid="{00000000-0005-0000-0000-000002570000}"/>
    <cellStyle name="Normal 91 4 2 2 2" xfId="22275" xr:uid="{00000000-0005-0000-0000-000003570000}"/>
    <cellStyle name="Normal 91 4 2 3" xfId="22276" xr:uid="{00000000-0005-0000-0000-000004570000}"/>
    <cellStyle name="Normal 91 4 2 4" xfId="22277" xr:uid="{00000000-0005-0000-0000-000005570000}"/>
    <cellStyle name="Normal 91 4 3" xfId="22278" xr:uid="{00000000-0005-0000-0000-000006570000}"/>
    <cellStyle name="Normal 91 4 3 2" xfId="22279" xr:uid="{00000000-0005-0000-0000-000007570000}"/>
    <cellStyle name="Normal 91 4 4" xfId="22280" xr:uid="{00000000-0005-0000-0000-000008570000}"/>
    <cellStyle name="Normal 91 4 5" xfId="22281" xr:uid="{00000000-0005-0000-0000-000009570000}"/>
    <cellStyle name="Normal 91 5" xfId="22282" xr:uid="{00000000-0005-0000-0000-00000A570000}"/>
    <cellStyle name="Normal 91 5 2" xfId="22283" xr:uid="{00000000-0005-0000-0000-00000B570000}"/>
    <cellStyle name="Normal 91 5 2 2" xfId="22284" xr:uid="{00000000-0005-0000-0000-00000C570000}"/>
    <cellStyle name="Normal 91 5 3" xfId="22285" xr:uid="{00000000-0005-0000-0000-00000D570000}"/>
    <cellStyle name="Normal 91 5 4" xfId="22286" xr:uid="{00000000-0005-0000-0000-00000E570000}"/>
    <cellStyle name="Normal 91 6" xfId="22287" xr:uid="{00000000-0005-0000-0000-00000F570000}"/>
    <cellStyle name="Normal 91 6 2" xfId="22288" xr:uid="{00000000-0005-0000-0000-000010570000}"/>
    <cellStyle name="Normal 91 6 3" xfId="22289" xr:uid="{00000000-0005-0000-0000-000011570000}"/>
    <cellStyle name="Normal 91 7" xfId="22290" xr:uid="{00000000-0005-0000-0000-000012570000}"/>
    <cellStyle name="Normal 91 7 2" xfId="22291" xr:uid="{00000000-0005-0000-0000-000013570000}"/>
    <cellStyle name="Normal 91 8" xfId="22292" xr:uid="{00000000-0005-0000-0000-000014570000}"/>
    <cellStyle name="Normal 91 9" xfId="22293" xr:uid="{00000000-0005-0000-0000-000015570000}"/>
    <cellStyle name="Normal 92" xfId="22294" xr:uid="{00000000-0005-0000-0000-000016570000}"/>
    <cellStyle name="Normal 92 2" xfId="22295" xr:uid="{00000000-0005-0000-0000-000017570000}"/>
    <cellStyle name="Normal 92 2 2" xfId="22296" xr:uid="{00000000-0005-0000-0000-000018570000}"/>
    <cellStyle name="Normal 92 2 2 2" xfId="22297" xr:uid="{00000000-0005-0000-0000-000019570000}"/>
    <cellStyle name="Normal 92 2 2 2 2" xfId="22298" xr:uid="{00000000-0005-0000-0000-00001A570000}"/>
    <cellStyle name="Normal 92 2 2 2 2 2" xfId="22299" xr:uid="{00000000-0005-0000-0000-00001B570000}"/>
    <cellStyle name="Normal 92 2 2 2 3" xfId="22300" xr:uid="{00000000-0005-0000-0000-00001C570000}"/>
    <cellStyle name="Normal 92 2 2 2 4" xfId="22301" xr:uid="{00000000-0005-0000-0000-00001D570000}"/>
    <cellStyle name="Normal 92 2 2 3" xfId="22302" xr:uid="{00000000-0005-0000-0000-00001E570000}"/>
    <cellStyle name="Normal 92 2 2 3 2" xfId="22303" xr:uid="{00000000-0005-0000-0000-00001F570000}"/>
    <cellStyle name="Normal 92 2 2 3 3" xfId="22304" xr:uid="{00000000-0005-0000-0000-000020570000}"/>
    <cellStyle name="Normal 92 2 2 4" xfId="22305" xr:uid="{00000000-0005-0000-0000-000021570000}"/>
    <cellStyle name="Normal 92 2 2 5" xfId="22306" xr:uid="{00000000-0005-0000-0000-000022570000}"/>
    <cellStyle name="Normal 92 2 2 6" xfId="22307" xr:uid="{00000000-0005-0000-0000-000023570000}"/>
    <cellStyle name="Normal 92 2 3" xfId="22308" xr:uid="{00000000-0005-0000-0000-000024570000}"/>
    <cellStyle name="Normal 92 2 3 2" xfId="22309" xr:uid="{00000000-0005-0000-0000-000025570000}"/>
    <cellStyle name="Normal 92 2 3 2 2" xfId="22310" xr:uid="{00000000-0005-0000-0000-000026570000}"/>
    <cellStyle name="Normal 92 2 3 2 2 2" xfId="22311" xr:uid="{00000000-0005-0000-0000-000027570000}"/>
    <cellStyle name="Normal 92 2 3 2 3" xfId="22312" xr:uid="{00000000-0005-0000-0000-000028570000}"/>
    <cellStyle name="Normal 92 2 3 2 4" xfId="22313" xr:uid="{00000000-0005-0000-0000-000029570000}"/>
    <cellStyle name="Normal 92 2 3 3" xfId="22314" xr:uid="{00000000-0005-0000-0000-00002A570000}"/>
    <cellStyle name="Normal 92 2 3 3 2" xfId="22315" xr:uid="{00000000-0005-0000-0000-00002B570000}"/>
    <cellStyle name="Normal 92 2 3 4" xfId="22316" xr:uid="{00000000-0005-0000-0000-00002C570000}"/>
    <cellStyle name="Normal 92 2 3 5" xfId="22317" xr:uid="{00000000-0005-0000-0000-00002D570000}"/>
    <cellStyle name="Normal 92 2 4" xfId="22318" xr:uid="{00000000-0005-0000-0000-00002E570000}"/>
    <cellStyle name="Normal 92 2 4 2" xfId="22319" xr:uid="{00000000-0005-0000-0000-00002F570000}"/>
    <cellStyle name="Normal 92 2 4 2 2" xfId="22320" xr:uid="{00000000-0005-0000-0000-000030570000}"/>
    <cellStyle name="Normal 92 2 4 3" xfId="22321" xr:uid="{00000000-0005-0000-0000-000031570000}"/>
    <cellStyle name="Normal 92 2 4 4" xfId="22322" xr:uid="{00000000-0005-0000-0000-000032570000}"/>
    <cellStyle name="Normal 92 2 5" xfId="22323" xr:uid="{00000000-0005-0000-0000-000033570000}"/>
    <cellStyle name="Normal 92 2 5 2" xfId="22324" xr:uid="{00000000-0005-0000-0000-000034570000}"/>
    <cellStyle name="Normal 92 2 5 3" xfId="22325" xr:uid="{00000000-0005-0000-0000-000035570000}"/>
    <cellStyle name="Normal 92 2 6" xfId="22326" xr:uid="{00000000-0005-0000-0000-000036570000}"/>
    <cellStyle name="Normal 92 2 6 2" xfId="22327" xr:uid="{00000000-0005-0000-0000-000037570000}"/>
    <cellStyle name="Normal 92 2 7" xfId="22328" xr:uid="{00000000-0005-0000-0000-000038570000}"/>
    <cellStyle name="Normal 92 2 8" xfId="22329" xr:uid="{00000000-0005-0000-0000-000039570000}"/>
    <cellStyle name="Normal 92 3" xfId="22330" xr:uid="{00000000-0005-0000-0000-00003A570000}"/>
    <cellStyle name="Normal 92 3 2" xfId="22331" xr:uid="{00000000-0005-0000-0000-00003B570000}"/>
    <cellStyle name="Normal 92 3 2 2" xfId="22332" xr:uid="{00000000-0005-0000-0000-00003C570000}"/>
    <cellStyle name="Normal 92 3 2 2 2" xfId="22333" xr:uid="{00000000-0005-0000-0000-00003D570000}"/>
    <cellStyle name="Normal 92 3 2 3" xfId="22334" xr:uid="{00000000-0005-0000-0000-00003E570000}"/>
    <cellStyle name="Normal 92 3 2 4" xfId="22335" xr:uid="{00000000-0005-0000-0000-00003F570000}"/>
    <cellStyle name="Normal 92 3 3" xfId="22336" xr:uid="{00000000-0005-0000-0000-000040570000}"/>
    <cellStyle name="Normal 92 3 3 2" xfId="22337" xr:uid="{00000000-0005-0000-0000-000041570000}"/>
    <cellStyle name="Normal 92 3 3 3" xfId="22338" xr:uid="{00000000-0005-0000-0000-000042570000}"/>
    <cellStyle name="Normal 92 3 4" xfId="22339" xr:uid="{00000000-0005-0000-0000-000043570000}"/>
    <cellStyle name="Normal 92 3 5" xfId="22340" xr:uid="{00000000-0005-0000-0000-000044570000}"/>
    <cellStyle name="Normal 92 3 6" xfId="22341" xr:uid="{00000000-0005-0000-0000-000045570000}"/>
    <cellStyle name="Normal 92 4" xfId="22342" xr:uid="{00000000-0005-0000-0000-000046570000}"/>
    <cellStyle name="Normal 92 4 2" xfId="22343" xr:uid="{00000000-0005-0000-0000-000047570000}"/>
    <cellStyle name="Normal 92 4 2 2" xfId="22344" xr:uid="{00000000-0005-0000-0000-000048570000}"/>
    <cellStyle name="Normal 92 4 2 2 2" xfId="22345" xr:uid="{00000000-0005-0000-0000-000049570000}"/>
    <cellStyle name="Normal 92 4 2 3" xfId="22346" xr:uid="{00000000-0005-0000-0000-00004A570000}"/>
    <cellStyle name="Normal 92 4 2 4" xfId="22347" xr:uid="{00000000-0005-0000-0000-00004B570000}"/>
    <cellStyle name="Normal 92 4 3" xfId="22348" xr:uid="{00000000-0005-0000-0000-00004C570000}"/>
    <cellStyle name="Normal 92 4 3 2" xfId="22349" xr:uid="{00000000-0005-0000-0000-00004D570000}"/>
    <cellStyle name="Normal 92 4 4" xfId="22350" xr:uid="{00000000-0005-0000-0000-00004E570000}"/>
    <cellStyle name="Normal 92 4 5" xfId="22351" xr:uid="{00000000-0005-0000-0000-00004F570000}"/>
    <cellStyle name="Normal 92 5" xfId="22352" xr:uid="{00000000-0005-0000-0000-000050570000}"/>
    <cellStyle name="Normal 92 5 2" xfId="22353" xr:uid="{00000000-0005-0000-0000-000051570000}"/>
    <cellStyle name="Normal 92 5 2 2" xfId="22354" xr:uid="{00000000-0005-0000-0000-000052570000}"/>
    <cellStyle name="Normal 92 5 3" xfId="22355" xr:uid="{00000000-0005-0000-0000-000053570000}"/>
    <cellStyle name="Normal 92 5 4" xfId="22356" xr:uid="{00000000-0005-0000-0000-000054570000}"/>
    <cellStyle name="Normal 92 6" xfId="22357" xr:uid="{00000000-0005-0000-0000-000055570000}"/>
    <cellStyle name="Normal 92 6 2" xfId="22358" xr:uid="{00000000-0005-0000-0000-000056570000}"/>
    <cellStyle name="Normal 92 6 3" xfId="22359" xr:uid="{00000000-0005-0000-0000-000057570000}"/>
    <cellStyle name="Normal 92 7" xfId="22360" xr:uid="{00000000-0005-0000-0000-000058570000}"/>
    <cellStyle name="Normal 92 7 2" xfId="22361" xr:uid="{00000000-0005-0000-0000-000059570000}"/>
    <cellStyle name="Normal 92 8" xfId="22362" xr:uid="{00000000-0005-0000-0000-00005A570000}"/>
    <cellStyle name="Normal 92 9" xfId="22363" xr:uid="{00000000-0005-0000-0000-00005B570000}"/>
    <cellStyle name="Normal 93" xfId="22364" xr:uid="{00000000-0005-0000-0000-00005C570000}"/>
    <cellStyle name="Normal 93 2" xfId="22365" xr:uid="{00000000-0005-0000-0000-00005D570000}"/>
    <cellStyle name="Normal 93 2 2" xfId="22366" xr:uid="{00000000-0005-0000-0000-00005E570000}"/>
    <cellStyle name="Normal 93 2 2 2" xfId="22367" xr:uid="{00000000-0005-0000-0000-00005F570000}"/>
    <cellStyle name="Normal 93 2 2 2 2" xfId="22368" xr:uid="{00000000-0005-0000-0000-000060570000}"/>
    <cellStyle name="Normal 93 2 2 2 2 2" xfId="22369" xr:uid="{00000000-0005-0000-0000-000061570000}"/>
    <cellStyle name="Normal 93 2 2 2 3" xfId="22370" xr:uid="{00000000-0005-0000-0000-000062570000}"/>
    <cellStyle name="Normal 93 2 2 2 4" xfId="22371" xr:uid="{00000000-0005-0000-0000-000063570000}"/>
    <cellStyle name="Normal 93 2 2 3" xfId="22372" xr:uid="{00000000-0005-0000-0000-000064570000}"/>
    <cellStyle name="Normal 93 2 2 3 2" xfId="22373" xr:uid="{00000000-0005-0000-0000-000065570000}"/>
    <cellStyle name="Normal 93 2 2 3 3" xfId="22374" xr:uid="{00000000-0005-0000-0000-000066570000}"/>
    <cellStyle name="Normal 93 2 2 4" xfId="22375" xr:uid="{00000000-0005-0000-0000-000067570000}"/>
    <cellStyle name="Normal 93 2 2 5" xfId="22376" xr:uid="{00000000-0005-0000-0000-000068570000}"/>
    <cellStyle name="Normal 93 2 2 6" xfId="22377" xr:uid="{00000000-0005-0000-0000-000069570000}"/>
    <cellStyle name="Normal 93 2 3" xfId="22378" xr:uid="{00000000-0005-0000-0000-00006A570000}"/>
    <cellStyle name="Normal 93 2 3 2" xfId="22379" xr:uid="{00000000-0005-0000-0000-00006B570000}"/>
    <cellStyle name="Normal 93 2 3 2 2" xfId="22380" xr:uid="{00000000-0005-0000-0000-00006C570000}"/>
    <cellStyle name="Normal 93 2 3 2 2 2" xfId="22381" xr:uid="{00000000-0005-0000-0000-00006D570000}"/>
    <cellStyle name="Normal 93 2 3 2 3" xfId="22382" xr:uid="{00000000-0005-0000-0000-00006E570000}"/>
    <cellStyle name="Normal 93 2 3 2 4" xfId="22383" xr:uid="{00000000-0005-0000-0000-00006F570000}"/>
    <cellStyle name="Normal 93 2 3 3" xfId="22384" xr:uid="{00000000-0005-0000-0000-000070570000}"/>
    <cellStyle name="Normal 93 2 3 3 2" xfId="22385" xr:uid="{00000000-0005-0000-0000-000071570000}"/>
    <cellStyle name="Normal 93 2 3 4" xfId="22386" xr:uid="{00000000-0005-0000-0000-000072570000}"/>
    <cellStyle name="Normal 93 2 3 5" xfId="22387" xr:uid="{00000000-0005-0000-0000-000073570000}"/>
    <cellStyle name="Normal 93 2 4" xfId="22388" xr:uid="{00000000-0005-0000-0000-000074570000}"/>
    <cellStyle name="Normal 93 2 4 2" xfId="22389" xr:uid="{00000000-0005-0000-0000-000075570000}"/>
    <cellStyle name="Normal 93 2 4 2 2" xfId="22390" xr:uid="{00000000-0005-0000-0000-000076570000}"/>
    <cellStyle name="Normal 93 2 4 3" xfId="22391" xr:uid="{00000000-0005-0000-0000-000077570000}"/>
    <cellStyle name="Normal 93 2 4 4" xfId="22392" xr:uid="{00000000-0005-0000-0000-000078570000}"/>
    <cellStyle name="Normal 93 2 5" xfId="22393" xr:uid="{00000000-0005-0000-0000-000079570000}"/>
    <cellStyle name="Normal 93 2 5 2" xfId="22394" xr:uid="{00000000-0005-0000-0000-00007A570000}"/>
    <cellStyle name="Normal 93 2 5 3" xfId="22395" xr:uid="{00000000-0005-0000-0000-00007B570000}"/>
    <cellStyle name="Normal 93 2 6" xfId="22396" xr:uid="{00000000-0005-0000-0000-00007C570000}"/>
    <cellStyle name="Normal 93 2 6 2" xfId="22397" xr:uid="{00000000-0005-0000-0000-00007D570000}"/>
    <cellStyle name="Normal 93 2 7" xfId="22398" xr:uid="{00000000-0005-0000-0000-00007E570000}"/>
    <cellStyle name="Normal 93 2 8" xfId="22399" xr:uid="{00000000-0005-0000-0000-00007F570000}"/>
    <cellStyle name="Normal 93 3" xfId="22400" xr:uid="{00000000-0005-0000-0000-000080570000}"/>
    <cellStyle name="Normal 93 3 2" xfId="22401" xr:uid="{00000000-0005-0000-0000-000081570000}"/>
    <cellStyle name="Normal 93 3 2 2" xfId="22402" xr:uid="{00000000-0005-0000-0000-000082570000}"/>
    <cellStyle name="Normal 93 3 2 2 2" xfId="22403" xr:uid="{00000000-0005-0000-0000-000083570000}"/>
    <cellStyle name="Normal 93 3 2 3" xfId="22404" xr:uid="{00000000-0005-0000-0000-000084570000}"/>
    <cellStyle name="Normal 93 3 2 4" xfId="22405" xr:uid="{00000000-0005-0000-0000-000085570000}"/>
    <cellStyle name="Normal 93 3 3" xfId="22406" xr:uid="{00000000-0005-0000-0000-000086570000}"/>
    <cellStyle name="Normal 93 3 3 2" xfId="22407" xr:uid="{00000000-0005-0000-0000-000087570000}"/>
    <cellStyle name="Normal 93 3 3 3" xfId="22408" xr:uid="{00000000-0005-0000-0000-000088570000}"/>
    <cellStyle name="Normal 93 3 4" xfId="22409" xr:uid="{00000000-0005-0000-0000-000089570000}"/>
    <cellStyle name="Normal 93 3 5" xfId="22410" xr:uid="{00000000-0005-0000-0000-00008A570000}"/>
    <cellStyle name="Normal 93 3 6" xfId="22411" xr:uid="{00000000-0005-0000-0000-00008B570000}"/>
    <cellStyle name="Normal 93 4" xfId="22412" xr:uid="{00000000-0005-0000-0000-00008C570000}"/>
    <cellStyle name="Normal 93 4 2" xfId="22413" xr:uid="{00000000-0005-0000-0000-00008D570000}"/>
    <cellStyle name="Normal 93 4 2 2" xfId="22414" xr:uid="{00000000-0005-0000-0000-00008E570000}"/>
    <cellStyle name="Normal 93 4 2 2 2" xfId="22415" xr:uid="{00000000-0005-0000-0000-00008F570000}"/>
    <cellStyle name="Normal 93 4 2 3" xfId="22416" xr:uid="{00000000-0005-0000-0000-000090570000}"/>
    <cellStyle name="Normal 93 4 2 4" xfId="22417" xr:uid="{00000000-0005-0000-0000-000091570000}"/>
    <cellStyle name="Normal 93 4 3" xfId="22418" xr:uid="{00000000-0005-0000-0000-000092570000}"/>
    <cellStyle name="Normal 93 4 3 2" xfId="22419" xr:uid="{00000000-0005-0000-0000-000093570000}"/>
    <cellStyle name="Normal 93 4 4" xfId="22420" xr:uid="{00000000-0005-0000-0000-000094570000}"/>
    <cellStyle name="Normal 93 4 5" xfId="22421" xr:uid="{00000000-0005-0000-0000-000095570000}"/>
    <cellStyle name="Normal 93 5" xfId="22422" xr:uid="{00000000-0005-0000-0000-000096570000}"/>
    <cellStyle name="Normal 93 5 2" xfId="22423" xr:uid="{00000000-0005-0000-0000-000097570000}"/>
    <cellStyle name="Normal 93 5 2 2" xfId="22424" xr:uid="{00000000-0005-0000-0000-000098570000}"/>
    <cellStyle name="Normal 93 5 3" xfId="22425" xr:uid="{00000000-0005-0000-0000-000099570000}"/>
    <cellStyle name="Normal 93 5 4" xfId="22426" xr:uid="{00000000-0005-0000-0000-00009A570000}"/>
    <cellStyle name="Normal 93 6" xfId="22427" xr:uid="{00000000-0005-0000-0000-00009B570000}"/>
    <cellStyle name="Normal 93 6 2" xfId="22428" xr:uid="{00000000-0005-0000-0000-00009C570000}"/>
    <cellStyle name="Normal 93 6 3" xfId="22429" xr:uid="{00000000-0005-0000-0000-00009D570000}"/>
    <cellStyle name="Normal 93 7" xfId="22430" xr:uid="{00000000-0005-0000-0000-00009E570000}"/>
    <cellStyle name="Normal 93 7 2" xfId="22431" xr:uid="{00000000-0005-0000-0000-00009F570000}"/>
    <cellStyle name="Normal 93 8" xfId="22432" xr:uid="{00000000-0005-0000-0000-0000A0570000}"/>
    <cellStyle name="Normal 93 9" xfId="22433" xr:uid="{00000000-0005-0000-0000-0000A1570000}"/>
    <cellStyle name="Normal 94" xfId="22434" xr:uid="{00000000-0005-0000-0000-0000A2570000}"/>
    <cellStyle name="Normal 94 2" xfId="22435" xr:uid="{00000000-0005-0000-0000-0000A3570000}"/>
    <cellStyle name="Normal 94 2 2" xfId="22436" xr:uid="{00000000-0005-0000-0000-0000A4570000}"/>
    <cellStyle name="Normal 94 2 2 2" xfId="22437" xr:uid="{00000000-0005-0000-0000-0000A5570000}"/>
    <cellStyle name="Normal 94 2 2 2 2" xfId="22438" xr:uid="{00000000-0005-0000-0000-0000A6570000}"/>
    <cellStyle name="Normal 94 2 2 2 2 2" xfId="22439" xr:uid="{00000000-0005-0000-0000-0000A7570000}"/>
    <cellStyle name="Normal 94 2 2 2 3" xfId="22440" xr:uid="{00000000-0005-0000-0000-0000A8570000}"/>
    <cellStyle name="Normal 94 2 2 2 4" xfId="22441" xr:uid="{00000000-0005-0000-0000-0000A9570000}"/>
    <cellStyle name="Normal 94 2 2 3" xfId="22442" xr:uid="{00000000-0005-0000-0000-0000AA570000}"/>
    <cellStyle name="Normal 94 2 2 3 2" xfId="22443" xr:uid="{00000000-0005-0000-0000-0000AB570000}"/>
    <cellStyle name="Normal 94 2 2 3 3" xfId="22444" xr:uid="{00000000-0005-0000-0000-0000AC570000}"/>
    <cellStyle name="Normal 94 2 2 4" xfId="22445" xr:uid="{00000000-0005-0000-0000-0000AD570000}"/>
    <cellStyle name="Normal 94 2 2 5" xfId="22446" xr:uid="{00000000-0005-0000-0000-0000AE570000}"/>
    <cellStyle name="Normal 94 2 2 6" xfId="22447" xr:uid="{00000000-0005-0000-0000-0000AF570000}"/>
    <cellStyle name="Normal 94 2 3" xfId="22448" xr:uid="{00000000-0005-0000-0000-0000B0570000}"/>
    <cellStyle name="Normal 94 2 3 2" xfId="22449" xr:uid="{00000000-0005-0000-0000-0000B1570000}"/>
    <cellStyle name="Normal 94 2 3 2 2" xfId="22450" xr:uid="{00000000-0005-0000-0000-0000B2570000}"/>
    <cellStyle name="Normal 94 2 3 2 2 2" xfId="22451" xr:uid="{00000000-0005-0000-0000-0000B3570000}"/>
    <cellStyle name="Normal 94 2 3 2 3" xfId="22452" xr:uid="{00000000-0005-0000-0000-0000B4570000}"/>
    <cellStyle name="Normal 94 2 3 2 4" xfId="22453" xr:uid="{00000000-0005-0000-0000-0000B5570000}"/>
    <cellStyle name="Normal 94 2 3 3" xfId="22454" xr:uid="{00000000-0005-0000-0000-0000B6570000}"/>
    <cellStyle name="Normal 94 2 3 3 2" xfId="22455" xr:uid="{00000000-0005-0000-0000-0000B7570000}"/>
    <cellStyle name="Normal 94 2 3 4" xfId="22456" xr:uid="{00000000-0005-0000-0000-0000B8570000}"/>
    <cellStyle name="Normal 94 2 3 5" xfId="22457" xr:uid="{00000000-0005-0000-0000-0000B9570000}"/>
    <cellStyle name="Normal 94 2 4" xfId="22458" xr:uid="{00000000-0005-0000-0000-0000BA570000}"/>
    <cellStyle name="Normal 94 2 4 2" xfId="22459" xr:uid="{00000000-0005-0000-0000-0000BB570000}"/>
    <cellStyle name="Normal 94 2 4 2 2" xfId="22460" xr:uid="{00000000-0005-0000-0000-0000BC570000}"/>
    <cellStyle name="Normal 94 2 4 3" xfId="22461" xr:uid="{00000000-0005-0000-0000-0000BD570000}"/>
    <cellStyle name="Normal 94 2 4 4" xfId="22462" xr:uid="{00000000-0005-0000-0000-0000BE570000}"/>
    <cellStyle name="Normal 94 2 5" xfId="22463" xr:uid="{00000000-0005-0000-0000-0000BF570000}"/>
    <cellStyle name="Normal 94 2 5 2" xfId="22464" xr:uid="{00000000-0005-0000-0000-0000C0570000}"/>
    <cellStyle name="Normal 94 2 5 3" xfId="22465" xr:uid="{00000000-0005-0000-0000-0000C1570000}"/>
    <cellStyle name="Normal 94 2 6" xfId="22466" xr:uid="{00000000-0005-0000-0000-0000C2570000}"/>
    <cellStyle name="Normal 94 2 6 2" xfId="22467" xr:uid="{00000000-0005-0000-0000-0000C3570000}"/>
    <cellStyle name="Normal 94 2 7" xfId="22468" xr:uid="{00000000-0005-0000-0000-0000C4570000}"/>
    <cellStyle name="Normal 94 2 8" xfId="22469" xr:uid="{00000000-0005-0000-0000-0000C5570000}"/>
    <cellStyle name="Normal 94 3" xfId="22470" xr:uid="{00000000-0005-0000-0000-0000C6570000}"/>
    <cellStyle name="Normal 94 3 2" xfId="22471" xr:uid="{00000000-0005-0000-0000-0000C7570000}"/>
    <cellStyle name="Normal 94 3 2 2" xfId="22472" xr:uid="{00000000-0005-0000-0000-0000C8570000}"/>
    <cellStyle name="Normal 94 3 2 2 2" xfId="22473" xr:uid="{00000000-0005-0000-0000-0000C9570000}"/>
    <cellStyle name="Normal 94 3 2 3" xfId="22474" xr:uid="{00000000-0005-0000-0000-0000CA570000}"/>
    <cellStyle name="Normal 94 3 2 4" xfId="22475" xr:uid="{00000000-0005-0000-0000-0000CB570000}"/>
    <cellStyle name="Normal 94 3 3" xfId="22476" xr:uid="{00000000-0005-0000-0000-0000CC570000}"/>
    <cellStyle name="Normal 94 3 3 2" xfId="22477" xr:uid="{00000000-0005-0000-0000-0000CD570000}"/>
    <cellStyle name="Normal 94 3 3 3" xfId="22478" xr:uid="{00000000-0005-0000-0000-0000CE570000}"/>
    <cellStyle name="Normal 94 3 4" xfId="22479" xr:uid="{00000000-0005-0000-0000-0000CF570000}"/>
    <cellStyle name="Normal 94 3 5" xfId="22480" xr:uid="{00000000-0005-0000-0000-0000D0570000}"/>
    <cellStyle name="Normal 94 3 6" xfId="22481" xr:uid="{00000000-0005-0000-0000-0000D1570000}"/>
    <cellStyle name="Normal 94 4" xfId="22482" xr:uid="{00000000-0005-0000-0000-0000D2570000}"/>
    <cellStyle name="Normal 94 4 2" xfId="22483" xr:uid="{00000000-0005-0000-0000-0000D3570000}"/>
    <cellStyle name="Normal 94 4 2 2" xfId="22484" xr:uid="{00000000-0005-0000-0000-0000D4570000}"/>
    <cellStyle name="Normal 94 4 2 2 2" xfId="22485" xr:uid="{00000000-0005-0000-0000-0000D5570000}"/>
    <cellStyle name="Normal 94 4 2 3" xfId="22486" xr:uid="{00000000-0005-0000-0000-0000D6570000}"/>
    <cellStyle name="Normal 94 4 2 4" xfId="22487" xr:uid="{00000000-0005-0000-0000-0000D7570000}"/>
    <cellStyle name="Normal 94 4 3" xfId="22488" xr:uid="{00000000-0005-0000-0000-0000D8570000}"/>
    <cellStyle name="Normal 94 4 3 2" xfId="22489" xr:uid="{00000000-0005-0000-0000-0000D9570000}"/>
    <cellStyle name="Normal 94 4 4" xfId="22490" xr:uid="{00000000-0005-0000-0000-0000DA570000}"/>
    <cellStyle name="Normal 94 4 5" xfId="22491" xr:uid="{00000000-0005-0000-0000-0000DB570000}"/>
    <cellStyle name="Normal 94 5" xfId="22492" xr:uid="{00000000-0005-0000-0000-0000DC570000}"/>
    <cellStyle name="Normal 94 5 2" xfId="22493" xr:uid="{00000000-0005-0000-0000-0000DD570000}"/>
    <cellStyle name="Normal 94 5 2 2" xfId="22494" xr:uid="{00000000-0005-0000-0000-0000DE570000}"/>
    <cellStyle name="Normal 94 5 3" xfId="22495" xr:uid="{00000000-0005-0000-0000-0000DF570000}"/>
    <cellStyle name="Normal 94 5 4" xfId="22496" xr:uid="{00000000-0005-0000-0000-0000E0570000}"/>
    <cellStyle name="Normal 94 6" xfId="22497" xr:uid="{00000000-0005-0000-0000-0000E1570000}"/>
    <cellStyle name="Normal 94 6 2" xfId="22498" xr:uid="{00000000-0005-0000-0000-0000E2570000}"/>
    <cellStyle name="Normal 94 6 3" xfId="22499" xr:uid="{00000000-0005-0000-0000-0000E3570000}"/>
    <cellStyle name="Normal 94 7" xfId="22500" xr:uid="{00000000-0005-0000-0000-0000E4570000}"/>
    <cellStyle name="Normal 94 7 2" xfId="22501" xr:uid="{00000000-0005-0000-0000-0000E5570000}"/>
    <cellStyle name="Normal 94 8" xfId="22502" xr:uid="{00000000-0005-0000-0000-0000E6570000}"/>
    <cellStyle name="Normal 94 9" xfId="22503" xr:uid="{00000000-0005-0000-0000-0000E7570000}"/>
    <cellStyle name="Normal 95" xfId="22504" xr:uid="{00000000-0005-0000-0000-0000E8570000}"/>
    <cellStyle name="Normal 95 2" xfId="22505" xr:uid="{00000000-0005-0000-0000-0000E9570000}"/>
    <cellStyle name="Normal 95 2 2" xfId="22506" xr:uid="{00000000-0005-0000-0000-0000EA570000}"/>
    <cellStyle name="Normal 95 2 2 2" xfId="22507" xr:uid="{00000000-0005-0000-0000-0000EB570000}"/>
    <cellStyle name="Normal 95 2 2 2 2" xfId="22508" xr:uid="{00000000-0005-0000-0000-0000EC570000}"/>
    <cellStyle name="Normal 95 2 2 2 2 2" xfId="22509" xr:uid="{00000000-0005-0000-0000-0000ED570000}"/>
    <cellStyle name="Normal 95 2 2 2 3" xfId="22510" xr:uid="{00000000-0005-0000-0000-0000EE570000}"/>
    <cellStyle name="Normal 95 2 2 2 4" xfId="22511" xr:uid="{00000000-0005-0000-0000-0000EF570000}"/>
    <cellStyle name="Normal 95 2 2 3" xfId="22512" xr:uid="{00000000-0005-0000-0000-0000F0570000}"/>
    <cellStyle name="Normal 95 2 2 3 2" xfId="22513" xr:uid="{00000000-0005-0000-0000-0000F1570000}"/>
    <cellStyle name="Normal 95 2 2 3 3" xfId="22514" xr:uid="{00000000-0005-0000-0000-0000F2570000}"/>
    <cellStyle name="Normal 95 2 2 4" xfId="22515" xr:uid="{00000000-0005-0000-0000-0000F3570000}"/>
    <cellStyle name="Normal 95 2 2 5" xfId="22516" xr:uid="{00000000-0005-0000-0000-0000F4570000}"/>
    <cellStyle name="Normal 95 2 2 6" xfId="22517" xr:uid="{00000000-0005-0000-0000-0000F5570000}"/>
    <cellStyle name="Normal 95 2 3" xfId="22518" xr:uid="{00000000-0005-0000-0000-0000F6570000}"/>
    <cellStyle name="Normal 95 2 3 2" xfId="22519" xr:uid="{00000000-0005-0000-0000-0000F7570000}"/>
    <cellStyle name="Normal 95 2 3 2 2" xfId="22520" xr:uid="{00000000-0005-0000-0000-0000F8570000}"/>
    <cellStyle name="Normal 95 2 3 2 2 2" xfId="22521" xr:uid="{00000000-0005-0000-0000-0000F9570000}"/>
    <cellStyle name="Normal 95 2 3 2 3" xfId="22522" xr:uid="{00000000-0005-0000-0000-0000FA570000}"/>
    <cellStyle name="Normal 95 2 3 2 4" xfId="22523" xr:uid="{00000000-0005-0000-0000-0000FB570000}"/>
    <cellStyle name="Normal 95 2 3 3" xfId="22524" xr:uid="{00000000-0005-0000-0000-0000FC570000}"/>
    <cellStyle name="Normal 95 2 3 3 2" xfId="22525" xr:uid="{00000000-0005-0000-0000-0000FD570000}"/>
    <cellStyle name="Normal 95 2 3 4" xfId="22526" xr:uid="{00000000-0005-0000-0000-0000FE570000}"/>
    <cellStyle name="Normal 95 2 3 5" xfId="22527" xr:uid="{00000000-0005-0000-0000-0000FF570000}"/>
    <cellStyle name="Normal 95 2 4" xfId="22528" xr:uid="{00000000-0005-0000-0000-000000580000}"/>
    <cellStyle name="Normal 95 2 4 2" xfId="22529" xr:uid="{00000000-0005-0000-0000-000001580000}"/>
    <cellStyle name="Normal 95 2 4 2 2" xfId="22530" xr:uid="{00000000-0005-0000-0000-000002580000}"/>
    <cellStyle name="Normal 95 2 4 3" xfId="22531" xr:uid="{00000000-0005-0000-0000-000003580000}"/>
    <cellStyle name="Normal 95 2 4 4" xfId="22532" xr:uid="{00000000-0005-0000-0000-000004580000}"/>
    <cellStyle name="Normal 95 2 5" xfId="22533" xr:uid="{00000000-0005-0000-0000-000005580000}"/>
    <cellStyle name="Normal 95 2 5 2" xfId="22534" xr:uid="{00000000-0005-0000-0000-000006580000}"/>
    <cellStyle name="Normal 95 2 5 3" xfId="22535" xr:uid="{00000000-0005-0000-0000-000007580000}"/>
    <cellStyle name="Normal 95 2 6" xfId="22536" xr:uid="{00000000-0005-0000-0000-000008580000}"/>
    <cellStyle name="Normal 95 2 6 2" xfId="22537" xr:uid="{00000000-0005-0000-0000-000009580000}"/>
    <cellStyle name="Normal 95 2 7" xfId="22538" xr:uid="{00000000-0005-0000-0000-00000A580000}"/>
    <cellStyle name="Normal 95 2 8" xfId="22539" xr:uid="{00000000-0005-0000-0000-00000B580000}"/>
    <cellStyle name="Normal 95 3" xfId="22540" xr:uid="{00000000-0005-0000-0000-00000C580000}"/>
    <cellStyle name="Normal 95 3 2" xfId="22541" xr:uid="{00000000-0005-0000-0000-00000D580000}"/>
    <cellStyle name="Normal 95 3 2 2" xfId="22542" xr:uid="{00000000-0005-0000-0000-00000E580000}"/>
    <cellStyle name="Normal 95 3 2 2 2" xfId="22543" xr:uid="{00000000-0005-0000-0000-00000F580000}"/>
    <cellStyle name="Normal 95 3 2 3" xfId="22544" xr:uid="{00000000-0005-0000-0000-000010580000}"/>
    <cellStyle name="Normal 95 3 2 4" xfId="22545" xr:uid="{00000000-0005-0000-0000-000011580000}"/>
    <cellStyle name="Normal 95 3 3" xfId="22546" xr:uid="{00000000-0005-0000-0000-000012580000}"/>
    <cellStyle name="Normal 95 3 3 2" xfId="22547" xr:uid="{00000000-0005-0000-0000-000013580000}"/>
    <cellStyle name="Normal 95 3 3 3" xfId="22548" xr:uid="{00000000-0005-0000-0000-000014580000}"/>
    <cellStyle name="Normal 95 3 4" xfId="22549" xr:uid="{00000000-0005-0000-0000-000015580000}"/>
    <cellStyle name="Normal 95 3 5" xfId="22550" xr:uid="{00000000-0005-0000-0000-000016580000}"/>
    <cellStyle name="Normal 95 3 6" xfId="22551" xr:uid="{00000000-0005-0000-0000-000017580000}"/>
    <cellStyle name="Normal 95 4" xfId="22552" xr:uid="{00000000-0005-0000-0000-000018580000}"/>
    <cellStyle name="Normal 95 4 2" xfId="22553" xr:uid="{00000000-0005-0000-0000-000019580000}"/>
    <cellStyle name="Normal 95 4 2 2" xfId="22554" xr:uid="{00000000-0005-0000-0000-00001A580000}"/>
    <cellStyle name="Normal 95 4 2 2 2" xfId="22555" xr:uid="{00000000-0005-0000-0000-00001B580000}"/>
    <cellStyle name="Normal 95 4 2 3" xfId="22556" xr:uid="{00000000-0005-0000-0000-00001C580000}"/>
    <cellStyle name="Normal 95 4 2 4" xfId="22557" xr:uid="{00000000-0005-0000-0000-00001D580000}"/>
    <cellStyle name="Normal 95 4 3" xfId="22558" xr:uid="{00000000-0005-0000-0000-00001E580000}"/>
    <cellStyle name="Normal 95 4 3 2" xfId="22559" xr:uid="{00000000-0005-0000-0000-00001F580000}"/>
    <cellStyle name="Normal 95 4 4" xfId="22560" xr:uid="{00000000-0005-0000-0000-000020580000}"/>
    <cellStyle name="Normal 95 4 5" xfId="22561" xr:uid="{00000000-0005-0000-0000-000021580000}"/>
    <cellStyle name="Normal 95 5" xfId="22562" xr:uid="{00000000-0005-0000-0000-000022580000}"/>
    <cellStyle name="Normal 95 5 2" xfId="22563" xr:uid="{00000000-0005-0000-0000-000023580000}"/>
    <cellStyle name="Normal 95 5 2 2" xfId="22564" xr:uid="{00000000-0005-0000-0000-000024580000}"/>
    <cellStyle name="Normal 95 5 3" xfId="22565" xr:uid="{00000000-0005-0000-0000-000025580000}"/>
    <cellStyle name="Normal 95 5 4" xfId="22566" xr:uid="{00000000-0005-0000-0000-000026580000}"/>
    <cellStyle name="Normal 95 6" xfId="22567" xr:uid="{00000000-0005-0000-0000-000027580000}"/>
    <cellStyle name="Normal 95 6 2" xfId="22568" xr:uid="{00000000-0005-0000-0000-000028580000}"/>
    <cellStyle name="Normal 95 6 3" xfId="22569" xr:uid="{00000000-0005-0000-0000-000029580000}"/>
    <cellStyle name="Normal 95 7" xfId="22570" xr:uid="{00000000-0005-0000-0000-00002A580000}"/>
    <cellStyle name="Normal 95 7 2" xfId="22571" xr:uid="{00000000-0005-0000-0000-00002B580000}"/>
    <cellStyle name="Normal 95 8" xfId="22572" xr:uid="{00000000-0005-0000-0000-00002C580000}"/>
    <cellStyle name="Normal 95 9" xfId="22573" xr:uid="{00000000-0005-0000-0000-00002D580000}"/>
    <cellStyle name="Normal 96" xfId="22574" xr:uid="{00000000-0005-0000-0000-00002E580000}"/>
    <cellStyle name="Normal 96 2" xfId="22575" xr:uid="{00000000-0005-0000-0000-00002F580000}"/>
    <cellStyle name="Normal 96 2 2" xfId="22576" xr:uid="{00000000-0005-0000-0000-000030580000}"/>
    <cellStyle name="Normal 96 2 2 2" xfId="22577" xr:uid="{00000000-0005-0000-0000-000031580000}"/>
    <cellStyle name="Normal 96 2 2 2 2" xfId="22578" xr:uid="{00000000-0005-0000-0000-000032580000}"/>
    <cellStyle name="Normal 96 2 2 2 2 2" xfId="22579" xr:uid="{00000000-0005-0000-0000-000033580000}"/>
    <cellStyle name="Normal 96 2 2 2 3" xfId="22580" xr:uid="{00000000-0005-0000-0000-000034580000}"/>
    <cellStyle name="Normal 96 2 2 2 4" xfId="22581" xr:uid="{00000000-0005-0000-0000-000035580000}"/>
    <cellStyle name="Normal 96 2 2 3" xfId="22582" xr:uid="{00000000-0005-0000-0000-000036580000}"/>
    <cellStyle name="Normal 96 2 2 3 2" xfId="22583" xr:uid="{00000000-0005-0000-0000-000037580000}"/>
    <cellStyle name="Normal 96 2 2 3 3" xfId="22584" xr:uid="{00000000-0005-0000-0000-000038580000}"/>
    <cellStyle name="Normal 96 2 2 4" xfId="22585" xr:uid="{00000000-0005-0000-0000-000039580000}"/>
    <cellStyle name="Normal 96 2 2 5" xfId="22586" xr:uid="{00000000-0005-0000-0000-00003A580000}"/>
    <cellStyle name="Normal 96 2 2 6" xfId="22587" xr:uid="{00000000-0005-0000-0000-00003B580000}"/>
    <cellStyle name="Normal 96 2 3" xfId="22588" xr:uid="{00000000-0005-0000-0000-00003C580000}"/>
    <cellStyle name="Normal 96 2 3 2" xfId="22589" xr:uid="{00000000-0005-0000-0000-00003D580000}"/>
    <cellStyle name="Normal 96 2 3 2 2" xfId="22590" xr:uid="{00000000-0005-0000-0000-00003E580000}"/>
    <cellStyle name="Normal 96 2 3 2 2 2" xfId="22591" xr:uid="{00000000-0005-0000-0000-00003F580000}"/>
    <cellStyle name="Normal 96 2 3 2 3" xfId="22592" xr:uid="{00000000-0005-0000-0000-000040580000}"/>
    <cellStyle name="Normal 96 2 3 2 4" xfId="22593" xr:uid="{00000000-0005-0000-0000-000041580000}"/>
    <cellStyle name="Normal 96 2 3 3" xfId="22594" xr:uid="{00000000-0005-0000-0000-000042580000}"/>
    <cellStyle name="Normal 96 2 3 3 2" xfId="22595" xr:uid="{00000000-0005-0000-0000-000043580000}"/>
    <cellStyle name="Normal 96 2 3 4" xfId="22596" xr:uid="{00000000-0005-0000-0000-000044580000}"/>
    <cellStyle name="Normal 96 2 3 5" xfId="22597" xr:uid="{00000000-0005-0000-0000-000045580000}"/>
    <cellStyle name="Normal 96 2 4" xfId="22598" xr:uid="{00000000-0005-0000-0000-000046580000}"/>
    <cellStyle name="Normal 96 2 4 2" xfId="22599" xr:uid="{00000000-0005-0000-0000-000047580000}"/>
    <cellStyle name="Normal 96 2 4 2 2" xfId="22600" xr:uid="{00000000-0005-0000-0000-000048580000}"/>
    <cellStyle name="Normal 96 2 4 3" xfId="22601" xr:uid="{00000000-0005-0000-0000-000049580000}"/>
    <cellStyle name="Normal 96 2 4 4" xfId="22602" xr:uid="{00000000-0005-0000-0000-00004A580000}"/>
    <cellStyle name="Normal 96 2 5" xfId="22603" xr:uid="{00000000-0005-0000-0000-00004B580000}"/>
    <cellStyle name="Normal 96 2 5 2" xfId="22604" xr:uid="{00000000-0005-0000-0000-00004C580000}"/>
    <cellStyle name="Normal 96 2 5 3" xfId="22605" xr:uid="{00000000-0005-0000-0000-00004D580000}"/>
    <cellStyle name="Normal 96 2 6" xfId="22606" xr:uid="{00000000-0005-0000-0000-00004E580000}"/>
    <cellStyle name="Normal 96 2 6 2" xfId="22607" xr:uid="{00000000-0005-0000-0000-00004F580000}"/>
    <cellStyle name="Normal 96 2 7" xfId="22608" xr:uid="{00000000-0005-0000-0000-000050580000}"/>
    <cellStyle name="Normal 96 2 8" xfId="22609" xr:uid="{00000000-0005-0000-0000-000051580000}"/>
    <cellStyle name="Normal 96 3" xfId="22610" xr:uid="{00000000-0005-0000-0000-000052580000}"/>
    <cellStyle name="Normal 96 3 2" xfId="22611" xr:uid="{00000000-0005-0000-0000-000053580000}"/>
    <cellStyle name="Normal 96 3 2 2" xfId="22612" xr:uid="{00000000-0005-0000-0000-000054580000}"/>
    <cellStyle name="Normal 96 3 2 2 2" xfId="22613" xr:uid="{00000000-0005-0000-0000-000055580000}"/>
    <cellStyle name="Normal 96 3 2 3" xfId="22614" xr:uid="{00000000-0005-0000-0000-000056580000}"/>
    <cellStyle name="Normal 96 3 2 4" xfId="22615" xr:uid="{00000000-0005-0000-0000-000057580000}"/>
    <cellStyle name="Normal 96 3 3" xfId="22616" xr:uid="{00000000-0005-0000-0000-000058580000}"/>
    <cellStyle name="Normal 96 3 3 2" xfId="22617" xr:uid="{00000000-0005-0000-0000-000059580000}"/>
    <cellStyle name="Normal 96 3 3 3" xfId="22618" xr:uid="{00000000-0005-0000-0000-00005A580000}"/>
    <cellStyle name="Normal 96 3 4" xfId="22619" xr:uid="{00000000-0005-0000-0000-00005B580000}"/>
    <cellStyle name="Normal 96 3 5" xfId="22620" xr:uid="{00000000-0005-0000-0000-00005C580000}"/>
    <cellStyle name="Normal 96 3 6" xfId="22621" xr:uid="{00000000-0005-0000-0000-00005D580000}"/>
    <cellStyle name="Normal 96 4" xfId="22622" xr:uid="{00000000-0005-0000-0000-00005E580000}"/>
    <cellStyle name="Normal 96 4 2" xfId="22623" xr:uid="{00000000-0005-0000-0000-00005F580000}"/>
    <cellStyle name="Normal 96 4 2 2" xfId="22624" xr:uid="{00000000-0005-0000-0000-000060580000}"/>
    <cellStyle name="Normal 96 4 2 2 2" xfId="22625" xr:uid="{00000000-0005-0000-0000-000061580000}"/>
    <cellStyle name="Normal 96 4 2 3" xfId="22626" xr:uid="{00000000-0005-0000-0000-000062580000}"/>
    <cellStyle name="Normal 96 4 2 4" xfId="22627" xr:uid="{00000000-0005-0000-0000-000063580000}"/>
    <cellStyle name="Normal 96 4 3" xfId="22628" xr:uid="{00000000-0005-0000-0000-000064580000}"/>
    <cellStyle name="Normal 96 4 3 2" xfId="22629" xr:uid="{00000000-0005-0000-0000-000065580000}"/>
    <cellStyle name="Normal 96 4 4" xfId="22630" xr:uid="{00000000-0005-0000-0000-000066580000}"/>
    <cellStyle name="Normal 96 4 5" xfId="22631" xr:uid="{00000000-0005-0000-0000-000067580000}"/>
    <cellStyle name="Normal 96 5" xfId="22632" xr:uid="{00000000-0005-0000-0000-000068580000}"/>
    <cellStyle name="Normal 96 5 2" xfId="22633" xr:uid="{00000000-0005-0000-0000-000069580000}"/>
    <cellStyle name="Normal 96 5 2 2" xfId="22634" xr:uid="{00000000-0005-0000-0000-00006A580000}"/>
    <cellStyle name="Normal 96 5 3" xfId="22635" xr:uid="{00000000-0005-0000-0000-00006B580000}"/>
    <cellStyle name="Normal 96 5 4" xfId="22636" xr:uid="{00000000-0005-0000-0000-00006C580000}"/>
    <cellStyle name="Normal 96 6" xfId="22637" xr:uid="{00000000-0005-0000-0000-00006D580000}"/>
    <cellStyle name="Normal 96 6 2" xfId="22638" xr:uid="{00000000-0005-0000-0000-00006E580000}"/>
    <cellStyle name="Normal 96 6 3" xfId="22639" xr:uid="{00000000-0005-0000-0000-00006F580000}"/>
    <cellStyle name="Normal 96 7" xfId="22640" xr:uid="{00000000-0005-0000-0000-000070580000}"/>
    <cellStyle name="Normal 96 7 2" xfId="22641" xr:uid="{00000000-0005-0000-0000-000071580000}"/>
    <cellStyle name="Normal 96 8" xfId="22642" xr:uid="{00000000-0005-0000-0000-000072580000}"/>
    <cellStyle name="Normal 96 9" xfId="22643" xr:uid="{00000000-0005-0000-0000-000073580000}"/>
    <cellStyle name="Normal 97" xfId="22644" xr:uid="{00000000-0005-0000-0000-000074580000}"/>
    <cellStyle name="Normal 97 2" xfId="22645" xr:uid="{00000000-0005-0000-0000-000075580000}"/>
    <cellStyle name="Normal 97 2 2" xfId="22646" xr:uid="{00000000-0005-0000-0000-000076580000}"/>
    <cellStyle name="Normal 97 2 2 2" xfId="22647" xr:uid="{00000000-0005-0000-0000-000077580000}"/>
    <cellStyle name="Normal 97 2 2 2 2" xfId="22648" xr:uid="{00000000-0005-0000-0000-000078580000}"/>
    <cellStyle name="Normal 97 2 2 2 2 2" xfId="22649" xr:uid="{00000000-0005-0000-0000-000079580000}"/>
    <cellStyle name="Normal 97 2 2 2 3" xfId="22650" xr:uid="{00000000-0005-0000-0000-00007A580000}"/>
    <cellStyle name="Normal 97 2 2 2 4" xfId="22651" xr:uid="{00000000-0005-0000-0000-00007B580000}"/>
    <cellStyle name="Normal 97 2 2 3" xfId="22652" xr:uid="{00000000-0005-0000-0000-00007C580000}"/>
    <cellStyle name="Normal 97 2 2 3 2" xfId="22653" xr:uid="{00000000-0005-0000-0000-00007D580000}"/>
    <cellStyle name="Normal 97 2 2 3 3" xfId="22654" xr:uid="{00000000-0005-0000-0000-00007E580000}"/>
    <cellStyle name="Normal 97 2 2 4" xfId="22655" xr:uid="{00000000-0005-0000-0000-00007F580000}"/>
    <cellStyle name="Normal 97 2 2 5" xfId="22656" xr:uid="{00000000-0005-0000-0000-000080580000}"/>
    <cellStyle name="Normal 97 2 2 6" xfId="22657" xr:uid="{00000000-0005-0000-0000-000081580000}"/>
    <cellStyle name="Normal 97 2 3" xfId="22658" xr:uid="{00000000-0005-0000-0000-000082580000}"/>
    <cellStyle name="Normal 97 2 3 2" xfId="22659" xr:uid="{00000000-0005-0000-0000-000083580000}"/>
    <cellStyle name="Normal 97 2 3 2 2" xfId="22660" xr:uid="{00000000-0005-0000-0000-000084580000}"/>
    <cellStyle name="Normal 97 2 3 2 2 2" xfId="22661" xr:uid="{00000000-0005-0000-0000-000085580000}"/>
    <cellStyle name="Normal 97 2 3 2 3" xfId="22662" xr:uid="{00000000-0005-0000-0000-000086580000}"/>
    <cellStyle name="Normal 97 2 3 2 4" xfId="22663" xr:uid="{00000000-0005-0000-0000-000087580000}"/>
    <cellStyle name="Normal 97 2 3 3" xfId="22664" xr:uid="{00000000-0005-0000-0000-000088580000}"/>
    <cellStyle name="Normal 97 2 3 3 2" xfId="22665" xr:uid="{00000000-0005-0000-0000-000089580000}"/>
    <cellStyle name="Normal 97 2 3 4" xfId="22666" xr:uid="{00000000-0005-0000-0000-00008A580000}"/>
    <cellStyle name="Normal 97 2 3 5" xfId="22667" xr:uid="{00000000-0005-0000-0000-00008B580000}"/>
    <cellStyle name="Normal 97 2 4" xfId="22668" xr:uid="{00000000-0005-0000-0000-00008C580000}"/>
    <cellStyle name="Normal 97 2 4 2" xfId="22669" xr:uid="{00000000-0005-0000-0000-00008D580000}"/>
    <cellStyle name="Normal 97 2 4 2 2" xfId="22670" xr:uid="{00000000-0005-0000-0000-00008E580000}"/>
    <cellStyle name="Normal 97 2 4 3" xfId="22671" xr:uid="{00000000-0005-0000-0000-00008F580000}"/>
    <cellStyle name="Normal 97 2 4 4" xfId="22672" xr:uid="{00000000-0005-0000-0000-000090580000}"/>
    <cellStyle name="Normal 97 2 5" xfId="22673" xr:uid="{00000000-0005-0000-0000-000091580000}"/>
    <cellStyle name="Normal 97 2 5 2" xfId="22674" xr:uid="{00000000-0005-0000-0000-000092580000}"/>
    <cellStyle name="Normal 97 2 5 3" xfId="22675" xr:uid="{00000000-0005-0000-0000-000093580000}"/>
    <cellStyle name="Normal 97 2 6" xfId="22676" xr:uid="{00000000-0005-0000-0000-000094580000}"/>
    <cellStyle name="Normal 97 2 6 2" xfId="22677" xr:uid="{00000000-0005-0000-0000-000095580000}"/>
    <cellStyle name="Normal 97 2 7" xfId="22678" xr:uid="{00000000-0005-0000-0000-000096580000}"/>
    <cellStyle name="Normal 97 2 8" xfId="22679" xr:uid="{00000000-0005-0000-0000-000097580000}"/>
    <cellStyle name="Normal 97 3" xfId="22680" xr:uid="{00000000-0005-0000-0000-000098580000}"/>
    <cellStyle name="Normal 97 3 2" xfId="22681" xr:uid="{00000000-0005-0000-0000-000099580000}"/>
    <cellStyle name="Normal 97 3 2 2" xfId="22682" xr:uid="{00000000-0005-0000-0000-00009A580000}"/>
    <cellStyle name="Normal 97 3 2 2 2" xfId="22683" xr:uid="{00000000-0005-0000-0000-00009B580000}"/>
    <cellStyle name="Normal 97 3 2 3" xfId="22684" xr:uid="{00000000-0005-0000-0000-00009C580000}"/>
    <cellStyle name="Normal 97 3 2 4" xfId="22685" xr:uid="{00000000-0005-0000-0000-00009D580000}"/>
    <cellStyle name="Normal 97 3 3" xfId="22686" xr:uid="{00000000-0005-0000-0000-00009E580000}"/>
    <cellStyle name="Normal 97 3 3 2" xfId="22687" xr:uid="{00000000-0005-0000-0000-00009F580000}"/>
    <cellStyle name="Normal 97 3 3 3" xfId="22688" xr:uid="{00000000-0005-0000-0000-0000A0580000}"/>
    <cellStyle name="Normal 97 3 4" xfId="22689" xr:uid="{00000000-0005-0000-0000-0000A1580000}"/>
    <cellStyle name="Normal 97 3 5" xfId="22690" xr:uid="{00000000-0005-0000-0000-0000A2580000}"/>
    <cellStyle name="Normal 97 3 6" xfId="22691" xr:uid="{00000000-0005-0000-0000-0000A3580000}"/>
    <cellStyle name="Normal 97 4" xfId="22692" xr:uid="{00000000-0005-0000-0000-0000A4580000}"/>
    <cellStyle name="Normal 97 4 2" xfId="22693" xr:uid="{00000000-0005-0000-0000-0000A5580000}"/>
    <cellStyle name="Normal 97 4 2 2" xfId="22694" xr:uid="{00000000-0005-0000-0000-0000A6580000}"/>
    <cellStyle name="Normal 97 4 2 2 2" xfId="22695" xr:uid="{00000000-0005-0000-0000-0000A7580000}"/>
    <cellStyle name="Normal 97 4 2 3" xfId="22696" xr:uid="{00000000-0005-0000-0000-0000A8580000}"/>
    <cellStyle name="Normal 97 4 2 4" xfId="22697" xr:uid="{00000000-0005-0000-0000-0000A9580000}"/>
    <cellStyle name="Normal 97 4 3" xfId="22698" xr:uid="{00000000-0005-0000-0000-0000AA580000}"/>
    <cellStyle name="Normal 97 4 3 2" xfId="22699" xr:uid="{00000000-0005-0000-0000-0000AB580000}"/>
    <cellStyle name="Normal 97 4 4" xfId="22700" xr:uid="{00000000-0005-0000-0000-0000AC580000}"/>
    <cellStyle name="Normal 97 4 5" xfId="22701" xr:uid="{00000000-0005-0000-0000-0000AD580000}"/>
    <cellStyle name="Normal 97 5" xfId="22702" xr:uid="{00000000-0005-0000-0000-0000AE580000}"/>
    <cellStyle name="Normal 97 5 2" xfId="22703" xr:uid="{00000000-0005-0000-0000-0000AF580000}"/>
    <cellStyle name="Normal 97 5 2 2" xfId="22704" xr:uid="{00000000-0005-0000-0000-0000B0580000}"/>
    <cellStyle name="Normal 97 5 3" xfId="22705" xr:uid="{00000000-0005-0000-0000-0000B1580000}"/>
    <cellStyle name="Normal 97 5 4" xfId="22706" xr:uid="{00000000-0005-0000-0000-0000B2580000}"/>
    <cellStyle name="Normal 97 6" xfId="22707" xr:uid="{00000000-0005-0000-0000-0000B3580000}"/>
    <cellStyle name="Normal 97 6 2" xfId="22708" xr:uid="{00000000-0005-0000-0000-0000B4580000}"/>
    <cellStyle name="Normal 97 6 3" xfId="22709" xr:uid="{00000000-0005-0000-0000-0000B5580000}"/>
    <cellStyle name="Normal 97 7" xfId="22710" xr:uid="{00000000-0005-0000-0000-0000B6580000}"/>
    <cellStyle name="Normal 97 7 2" xfId="22711" xr:uid="{00000000-0005-0000-0000-0000B7580000}"/>
    <cellStyle name="Normal 97 8" xfId="22712" xr:uid="{00000000-0005-0000-0000-0000B8580000}"/>
    <cellStyle name="Normal 97 9" xfId="22713" xr:uid="{00000000-0005-0000-0000-0000B9580000}"/>
    <cellStyle name="Normal 98" xfId="22714" xr:uid="{00000000-0005-0000-0000-0000BA580000}"/>
    <cellStyle name="Normal 98 2" xfId="22715" xr:uid="{00000000-0005-0000-0000-0000BB580000}"/>
    <cellStyle name="Normal 98 2 2" xfId="22716" xr:uid="{00000000-0005-0000-0000-0000BC580000}"/>
    <cellStyle name="Normal 98 2 2 2" xfId="22717" xr:uid="{00000000-0005-0000-0000-0000BD580000}"/>
    <cellStyle name="Normal 98 2 2 2 2" xfId="22718" xr:uid="{00000000-0005-0000-0000-0000BE580000}"/>
    <cellStyle name="Normal 98 2 2 2 2 2" xfId="22719" xr:uid="{00000000-0005-0000-0000-0000BF580000}"/>
    <cellStyle name="Normal 98 2 2 2 3" xfId="22720" xr:uid="{00000000-0005-0000-0000-0000C0580000}"/>
    <cellStyle name="Normal 98 2 2 2 4" xfId="22721" xr:uid="{00000000-0005-0000-0000-0000C1580000}"/>
    <cellStyle name="Normal 98 2 2 3" xfId="22722" xr:uid="{00000000-0005-0000-0000-0000C2580000}"/>
    <cellStyle name="Normal 98 2 2 3 2" xfId="22723" xr:uid="{00000000-0005-0000-0000-0000C3580000}"/>
    <cellStyle name="Normal 98 2 2 3 3" xfId="22724" xr:uid="{00000000-0005-0000-0000-0000C4580000}"/>
    <cellStyle name="Normal 98 2 2 4" xfId="22725" xr:uid="{00000000-0005-0000-0000-0000C5580000}"/>
    <cellStyle name="Normal 98 2 2 5" xfId="22726" xr:uid="{00000000-0005-0000-0000-0000C6580000}"/>
    <cellStyle name="Normal 98 2 2 6" xfId="22727" xr:uid="{00000000-0005-0000-0000-0000C7580000}"/>
    <cellStyle name="Normal 98 2 3" xfId="22728" xr:uid="{00000000-0005-0000-0000-0000C8580000}"/>
    <cellStyle name="Normal 98 2 3 2" xfId="22729" xr:uid="{00000000-0005-0000-0000-0000C9580000}"/>
    <cellStyle name="Normal 98 2 3 2 2" xfId="22730" xr:uid="{00000000-0005-0000-0000-0000CA580000}"/>
    <cellStyle name="Normal 98 2 3 2 2 2" xfId="22731" xr:uid="{00000000-0005-0000-0000-0000CB580000}"/>
    <cellStyle name="Normal 98 2 3 2 3" xfId="22732" xr:uid="{00000000-0005-0000-0000-0000CC580000}"/>
    <cellStyle name="Normal 98 2 3 2 4" xfId="22733" xr:uid="{00000000-0005-0000-0000-0000CD580000}"/>
    <cellStyle name="Normal 98 2 3 3" xfId="22734" xr:uid="{00000000-0005-0000-0000-0000CE580000}"/>
    <cellStyle name="Normal 98 2 3 3 2" xfId="22735" xr:uid="{00000000-0005-0000-0000-0000CF580000}"/>
    <cellStyle name="Normal 98 2 3 4" xfId="22736" xr:uid="{00000000-0005-0000-0000-0000D0580000}"/>
    <cellStyle name="Normal 98 2 3 5" xfId="22737" xr:uid="{00000000-0005-0000-0000-0000D1580000}"/>
    <cellStyle name="Normal 98 2 4" xfId="22738" xr:uid="{00000000-0005-0000-0000-0000D2580000}"/>
    <cellStyle name="Normal 98 2 4 2" xfId="22739" xr:uid="{00000000-0005-0000-0000-0000D3580000}"/>
    <cellStyle name="Normal 98 2 4 2 2" xfId="22740" xr:uid="{00000000-0005-0000-0000-0000D4580000}"/>
    <cellStyle name="Normal 98 2 4 3" xfId="22741" xr:uid="{00000000-0005-0000-0000-0000D5580000}"/>
    <cellStyle name="Normal 98 2 4 4" xfId="22742" xr:uid="{00000000-0005-0000-0000-0000D6580000}"/>
    <cellStyle name="Normal 98 2 5" xfId="22743" xr:uid="{00000000-0005-0000-0000-0000D7580000}"/>
    <cellStyle name="Normal 98 2 5 2" xfId="22744" xr:uid="{00000000-0005-0000-0000-0000D8580000}"/>
    <cellStyle name="Normal 98 2 5 3" xfId="22745" xr:uid="{00000000-0005-0000-0000-0000D9580000}"/>
    <cellStyle name="Normal 98 2 6" xfId="22746" xr:uid="{00000000-0005-0000-0000-0000DA580000}"/>
    <cellStyle name="Normal 98 2 6 2" xfId="22747" xr:uid="{00000000-0005-0000-0000-0000DB580000}"/>
    <cellStyle name="Normal 98 2 7" xfId="22748" xr:uid="{00000000-0005-0000-0000-0000DC580000}"/>
    <cellStyle name="Normal 98 2 8" xfId="22749" xr:uid="{00000000-0005-0000-0000-0000DD580000}"/>
    <cellStyle name="Normal 98 3" xfId="22750" xr:uid="{00000000-0005-0000-0000-0000DE580000}"/>
    <cellStyle name="Normal 98 3 2" xfId="22751" xr:uid="{00000000-0005-0000-0000-0000DF580000}"/>
    <cellStyle name="Normal 98 3 2 2" xfId="22752" xr:uid="{00000000-0005-0000-0000-0000E0580000}"/>
    <cellStyle name="Normal 98 3 2 2 2" xfId="22753" xr:uid="{00000000-0005-0000-0000-0000E1580000}"/>
    <cellStyle name="Normal 98 3 2 3" xfId="22754" xr:uid="{00000000-0005-0000-0000-0000E2580000}"/>
    <cellStyle name="Normal 98 3 2 4" xfId="22755" xr:uid="{00000000-0005-0000-0000-0000E3580000}"/>
    <cellStyle name="Normal 98 3 3" xfId="22756" xr:uid="{00000000-0005-0000-0000-0000E4580000}"/>
    <cellStyle name="Normal 98 3 3 2" xfId="22757" xr:uid="{00000000-0005-0000-0000-0000E5580000}"/>
    <cellStyle name="Normal 98 3 3 3" xfId="22758" xr:uid="{00000000-0005-0000-0000-0000E6580000}"/>
    <cellStyle name="Normal 98 3 4" xfId="22759" xr:uid="{00000000-0005-0000-0000-0000E7580000}"/>
    <cellStyle name="Normal 98 3 5" xfId="22760" xr:uid="{00000000-0005-0000-0000-0000E8580000}"/>
    <cellStyle name="Normal 98 3 6" xfId="22761" xr:uid="{00000000-0005-0000-0000-0000E9580000}"/>
    <cellStyle name="Normal 98 4" xfId="22762" xr:uid="{00000000-0005-0000-0000-0000EA580000}"/>
    <cellStyle name="Normal 98 4 2" xfId="22763" xr:uid="{00000000-0005-0000-0000-0000EB580000}"/>
    <cellStyle name="Normal 98 4 2 2" xfId="22764" xr:uid="{00000000-0005-0000-0000-0000EC580000}"/>
    <cellStyle name="Normal 98 4 2 2 2" xfId="22765" xr:uid="{00000000-0005-0000-0000-0000ED580000}"/>
    <cellStyle name="Normal 98 4 2 3" xfId="22766" xr:uid="{00000000-0005-0000-0000-0000EE580000}"/>
    <cellStyle name="Normal 98 4 2 4" xfId="22767" xr:uid="{00000000-0005-0000-0000-0000EF580000}"/>
    <cellStyle name="Normal 98 4 3" xfId="22768" xr:uid="{00000000-0005-0000-0000-0000F0580000}"/>
    <cellStyle name="Normal 98 4 3 2" xfId="22769" xr:uid="{00000000-0005-0000-0000-0000F1580000}"/>
    <cellStyle name="Normal 98 4 4" xfId="22770" xr:uid="{00000000-0005-0000-0000-0000F2580000}"/>
    <cellStyle name="Normal 98 4 5" xfId="22771" xr:uid="{00000000-0005-0000-0000-0000F3580000}"/>
    <cellStyle name="Normal 98 5" xfId="22772" xr:uid="{00000000-0005-0000-0000-0000F4580000}"/>
    <cellStyle name="Normal 98 5 2" xfId="22773" xr:uid="{00000000-0005-0000-0000-0000F5580000}"/>
    <cellStyle name="Normal 98 5 2 2" xfId="22774" xr:uid="{00000000-0005-0000-0000-0000F6580000}"/>
    <cellStyle name="Normal 98 5 3" xfId="22775" xr:uid="{00000000-0005-0000-0000-0000F7580000}"/>
    <cellStyle name="Normal 98 5 4" xfId="22776" xr:uid="{00000000-0005-0000-0000-0000F8580000}"/>
    <cellStyle name="Normal 98 6" xfId="22777" xr:uid="{00000000-0005-0000-0000-0000F9580000}"/>
    <cellStyle name="Normal 98 6 2" xfId="22778" xr:uid="{00000000-0005-0000-0000-0000FA580000}"/>
    <cellStyle name="Normal 98 6 3" xfId="22779" xr:uid="{00000000-0005-0000-0000-0000FB580000}"/>
    <cellStyle name="Normal 98 7" xfId="22780" xr:uid="{00000000-0005-0000-0000-0000FC580000}"/>
    <cellStyle name="Normal 98 7 2" xfId="22781" xr:uid="{00000000-0005-0000-0000-0000FD580000}"/>
    <cellStyle name="Normal 98 8" xfId="22782" xr:uid="{00000000-0005-0000-0000-0000FE580000}"/>
    <cellStyle name="Normal 98 9" xfId="22783" xr:uid="{00000000-0005-0000-0000-0000FF580000}"/>
    <cellStyle name="Normal 99" xfId="22784" xr:uid="{00000000-0005-0000-0000-000000590000}"/>
    <cellStyle name="Normal 99 2" xfId="22785" xr:uid="{00000000-0005-0000-0000-000001590000}"/>
    <cellStyle name="Normal 99 2 2" xfId="22786" xr:uid="{00000000-0005-0000-0000-000002590000}"/>
    <cellStyle name="Normal 99 2 2 2" xfId="22787" xr:uid="{00000000-0005-0000-0000-000003590000}"/>
    <cellStyle name="Normal 99 2 2 2 2" xfId="22788" xr:uid="{00000000-0005-0000-0000-000004590000}"/>
    <cellStyle name="Normal 99 2 2 2 2 2" xfId="22789" xr:uid="{00000000-0005-0000-0000-000005590000}"/>
    <cellStyle name="Normal 99 2 2 2 3" xfId="22790" xr:uid="{00000000-0005-0000-0000-000006590000}"/>
    <cellStyle name="Normal 99 2 2 2 4" xfId="22791" xr:uid="{00000000-0005-0000-0000-000007590000}"/>
    <cellStyle name="Normal 99 2 2 3" xfId="22792" xr:uid="{00000000-0005-0000-0000-000008590000}"/>
    <cellStyle name="Normal 99 2 2 3 2" xfId="22793" xr:uid="{00000000-0005-0000-0000-000009590000}"/>
    <cellStyle name="Normal 99 2 2 3 3" xfId="22794" xr:uid="{00000000-0005-0000-0000-00000A590000}"/>
    <cellStyle name="Normal 99 2 2 4" xfId="22795" xr:uid="{00000000-0005-0000-0000-00000B590000}"/>
    <cellStyle name="Normal 99 2 2 5" xfId="22796" xr:uid="{00000000-0005-0000-0000-00000C590000}"/>
    <cellStyle name="Normal 99 2 2 6" xfId="22797" xr:uid="{00000000-0005-0000-0000-00000D590000}"/>
    <cellStyle name="Normal 99 2 3" xfId="22798" xr:uid="{00000000-0005-0000-0000-00000E590000}"/>
    <cellStyle name="Normal 99 2 3 2" xfId="22799" xr:uid="{00000000-0005-0000-0000-00000F590000}"/>
    <cellStyle name="Normal 99 2 3 2 2" xfId="22800" xr:uid="{00000000-0005-0000-0000-000010590000}"/>
    <cellStyle name="Normal 99 2 3 2 2 2" xfId="22801" xr:uid="{00000000-0005-0000-0000-000011590000}"/>
    <cellStyle name="Normal 99 2 3 2 3" xfId="22802" xr:uid="{00000000-0005-0000-0000-000012590000}"/>
    <cellStyle name="Normal 99 2 3 2 4" xfId="22803" xr:uid="{00000000-0005-0000-0000-000013590000}"/>
    <cellStyle name="Normal 99 2 3 3" xfId="22804" xr:uid="{00000000-0005-0000-0000-000014590000}"/>
    <cellStyle name="Normal 99 2 3 3 2" xfId="22805" xr:uid="{00000000-0005-0000-0000-000015590000}"/>
    <cellStyle name="Normal 99 2 3 4" xfId="22806" xr:uid="{00000000-0005-0000-0000-000016590000}"/>
    <cellStyle name="Normal 99 2 3 5" xfId="22807" xr:uid="{00000000-0005-0000-0000-000017590000}"/>
    <cellStyle name="Normal 99 2 4" xfId="22808" xr:uid="{00000000-0005-0000-0000-000018590000}"/>
    <cellStyle name="Normal 99 2 4 2" xfId="22809" xr:uid="{00000000-0005-0000-0000-000019590000}"/>
    <cellStyle name="Normal 99 2 4 2 2" xfId="22810" xr:uid="{00000000-0005-0000-0000-00001A590000}"/>
    <cellStyle name="Normal 99 2 4 3" xfId="22811" xr:uid="{00000000-0005-0000-0000-00001B590000}"/>
    <cellStyle name="Normal 99 2 4 4" xfId="22812" xr:uid="{00000000-0005-0000-0000-00001C590000}"/>
    <cellStyle name="Normal 99 2 5" xfId="22813" xr:uid="{00000000-0005-0000-0000-00001D590000}"/>
    <cellStyle name="Normal 99 2 5 2" xfId="22814" xr:uid="{00000000-0005-0000-0000-00001E590000}"/>
    <cellStyle name="Normal 99 2 5 3" xfId="22815" xr:uid="{00000000-0005-0000-0000-00001F590000}"/>
    <cellStyle name="Normal 99 2 6" xfId="22816" xr:uid="{00000000-0005-0000-0000-000020590000}"/>
    <cellStyle name="Normal 99 2 6 2" xfId="22817" xr:uid="{00000000-0005-0000-0000-000021590000}"/>
    <cellStyle name="Normal 99 2 7" xfId="22818" xr:uid="{00000000-0005-0000-0000-000022590000}"/>
    <cellStyle name="Normal 99 2 8" xfId="22819" xr:uid="{00000000-0005-0000-0000-000023590000}"/>
    <cellStyle name="Normal 99 3" xfId="22820" xr:uid="{00000000-0005-0000-0000-000024590000}"/>
    <cellStyle name="Normal 99 3 2" xfId="22821" xr:uid="{00000000-0005-0000-0000-000025590000}"/>
    <cellStyle name="Normal 99 3 2 2" xfId="22822" xr:uid="{00000000-0005-0000-0000-000026590000}"/>
    <cellStyle name="Normal 99 3 2 2 2" xfId="22823" xr:uid="{00000000-0005-0000-0000-000027590000}"/>
    <cellStyle name="Normal 99 3 2 3" xfId="22824" xr:uid="{00000000-0005-0000-0000-000028590000}"/>
    <cellStyle name="Normal 99 3 2 4" xfId="22825" xr:uid="{00000000-0005-0000-0000-000029590000}"/>
    <cellStyle name="Normal 99 3 3" xfId="22826" xr:uid="{00000000-0005-0000-0000-00002A590000}"/>
    <cellStyle name="Normal 99 3 3 2" xfId="22827" xr:uid="{00000000-0005-0000-0000-00002B590000}"/>
    <cellStyle name="Normal 99 3 3 3" xfId="22828" xr:uid="{00000000-0005-0000-0000-00002C590000}"/>
    <cellStyle name="Normal 99 3 4" xfId="22829" xr:uid="{00000000-0005-0000-0000-00002D590000}"/>
    <cellStyle name="Normal 99 3 5" xfId="22830" xr:uid="{00000000-0005-0000-0000-00002E590000}"/>
    <cellStyle name="Normal 99 3 6" xfId="22831" xr:uid="{00000000-0005-0000-0000-00002F590000}"/>
    <cellStyle name="Normal 99 4" xfId="22832" xr:uid="{00000000-0005-0000-0000-000030590000}"/>
    <cellStyle name="Normal 99 4 2" xfId="22833" xr:uid="{00000000-0005-0000-0000-000031590000}"/>
    <cellStyle name="Normal 99 4 2 2" xfId="22834" xr:uid="{00000000-0005-0000-0000-000032590000}"/>
    <cellStyle name="Normal 99 4 2 2 2" xfId="22835" xr:uid="{00000000-0005-0000-0000-000033590000}"/>
    <cellStyle name="Normal 99 4 2 3" xfId="22836" xr:uid="{00000000-0005-0000-0000-000034590000}"/>
    <cellStyle name="Normal 99 4 2 4" xfId="22837" xr:uid="{00000000-0005-0000-0000-000035590000}"/>
    <cellStyle name="Normal 99 4 3" xfId="22838" xr:uid="{00000000-0005-0000-0000-000036590000}"/>
    <cellStyle name="Normal 99 4 3 2" xfId="22839" xr:uid="{00000000-0005-0000-0000-000037590000}"/>
    <cellStyle name="Normal 99 4 4" xfId="22840" xr:uid="{00000000-0005-0000-0000-000038590000}"/>
    <cellStyle name="Normal 99 4 5" xfId="22841" xr:uid="{00000000-0005-0000-0000-000039590000}"/>
    <cellStyle name="Normal 99 5" xfId="22842" xr:uid="{00000000-0005-0000-0000-00003A590000}"/>
    <cellStyle name="Normal 99 5 2" xfId="22843" xr:uid="{00000000-0005-0000-0000-00003B590000}"/>
    <cellStyle name="Normal 99 5 2 2" xfId="22844" xr:uid="{00000000-0005-0000-0000-00003C590000}"/>
    <cellStyle name="Normal 99 5 3" xfId="22845" xr:uid="{00000000-0005-0000-0000-00003D590000}"/>
    <cellStyle name="Normal 99 5 4" xfId="22846" xr:uid="{00000000-0005-0000-0000-00003E590000}"/>
    <cellStyle name="Normal 99 6" xfId="22847" xr:uid="{00000000-0005-0000-0000-00003F590000}"/>
    <cellStyle name="Normal 99 6 2" xfId="22848" xr:uid="{00000000-0005-0000-0000-000040590000}"/>
    <cellStyle name="Normal 99 6 3" xfId="22849" xr:uid="{00000000-0005-0000-0000-000041590000}"/>
    <cellStyle name="Normal 99 7" xfId="22850" xr:uid="{00000000-0005-0000-0000-000042590000}"/>
    <cellStyle name="Normal 99 7 2" xfId="22851" xr:uid="{00000000-0005-0000-0000-000043590000}"/>
    <cellStyle name="Normal 99 8" xfId="22852" xr:uid="{00000000-0005-0000-0000-000044590000}"/>
    <cellStyle name="Normal 99 9" xfId="22853" xr:uid="{00000000-0005-0000-0000-000045590000}"/>
    <cellStyle name="Normál_RESULTS" xfId="22854" xr:uid="{00000000-0005-0000-0000-000046590000}"/>
    <cellStyle name="normal1" xfId="22855" xr:uid="{00000000-0005-0000-0000-000047590000}"/>
    <cellStyle name="Normal2" xfId="22856" xr:uid="{00000000-0005-0000-0000-000048590000}"/>
    <cellStyle name="Normale_BDG" xfId="22857" xr:uid="{00000000-0005-0000-0000-000049590000}"/>
    <cellStyle name="normální_Business Plan MCE" xfId="22858" xr:uid="{00000000-0005-0000-0000-00004A590000}"/>
    <cellStyle name="Normalny_11.Receivables" xfId="22859" xr:uid="{00000000-0005-0000-0000-00004B590000}"/>
    <cellStyle name="Nota 10" xfId="22860" xr:uid="{00000000-0005-0000-0000-00004C590000}"/>
    <cellStyle name="Nota 10 2" xfId="22861" xr:uid="{00000000-0005-0000-0000-00004D590000}"/>
    <cellStyle name="Nota 11" xfId="22862" xr:uid="{00000000-0005-0000-0000-00004E590000}"/>
    <cellStyle name="Nota 11 2" xfId="22863" xr:uid="{00000000-0005-0000-0000-00004F590000}"/>
    <cellStyle name="Nota 12" xfId="22864" xr:uid="{00000000-0005-0000-0000-000050590000}"/>
    <cellStyle name="Nota 12 2" xfId="22865" xr:uid="{00000000-0005-0000-0000-000051590000}"/>
    <cellStyle name="Nota 13" xfId="22866" xr:uid="{00000000-0005-0000-0000-000052590000}"/>
    <cellStyle name="Nota 13 2" xfId="22867" xr:uid="{00000000-0005-0000-0000-000053590000}"/>
    <cellStyle name="Nota 14" xfId="22868" xr:uid="{00000000-0005-0000-0000-000054590000}"/>
    <cellStyle name="Nota 14 2" xfId="22869" xr:uid="{00000000-0005-0000-0000-000055590000}"/>
    <cellStyle name="Nota 15" xfId="22870" xr:uid="{00000000-0005-0000-0000-000056590000}"/>
    <cellStyle name="Nota 15 2" xfId="22871" xr:uid="{00000000-0005-0000-0000-000057590000}"/>
    <cellStyle name="Nota 16" xfId="22872" xr:uid="{00000000-0005-0000-0000-000058590000}"/>
    <cellStyle name="Nota 16 2" xfId="22873" xr:uid="{00000000-0005-0000-0000-000059590000}"/>
    <cellStyle name="Nota 17" xfId="22874" xr:uid="{00000000-0005-0000-0000-00005A590000}"/>
    <cellStyle name="Nota 17 2" xfId="22875" xr:uid="{00000000-0005-0000-0000-00005B590000}"/>
    <cellStyle name="Nota 18" xfId="22876" xr:uid="{00000000-0005-0000-0000-00005C590000}"/>
    <cellStyle name="Nota 18 2" xfId="22877" xr:uid="{00000000-0005-0000-0000-00005D590000}"/>
    <cellStyle name="Nota 19" xfId="22878" xr:uid="{00000000-0005-0000-0000-00005E590000}"/>
    <cellStyle name="Nota 19 2" xfId="22879" xr:uid="{00000000-0005-0000-0000-00005F590000}"/>
    <cellStyle name="Nota 2" xfId="22880" xr:uid="{00000000-0005-0000-0000-000060590000}"/>
    <cellStyle name="Nota 2 10" xfId="22881" xr:uid="{00000000-0005-0000-0000-000061590000}"/>
    <cellStyle name="Nota 2 11" xfId="22882" xr:uid="{00000000-0005-0000-0000-000062590000}"/>
    <cellStyle name="Nota 2 12" xfId="22883" xr:uid="{00000000-0005-0000-0000-000063590000}"/>
    <cellStyle name="Nota 2 2" xfId="22884" xr:uid="{00000000-0005-0000-0000-000064590000}"/>
    <cellStyle name="Nota 2 2 10" xfId="22885" xr:uid="{00000000-0005-0000-0000-000065590000}"/>
    <cellStyle name="Nota 2 2 2" xfId="22886" xr:uid="{00000000-0005-0000-0000-000066590000}"/>
    <cellStyle name="Nota 2 2 2 2" xfId="22887" xr:uid="{00000000-0005-0000-0000-000067590000}"/>
    <cellStyle name="Nota 2 2 2 2 2" xfId="22888" xr:uid="{00000000-0005-0000-0000-000068590000}"/>
    <cellStyle name="Nota 2 2 2 2 2 2" xfId="22889" xr:uid="{00000000-0005-0000-0000-000069590000}"/>
    <cellStyle name="Nota 2 2 2 2 3" xfId="22890" xr:uid="{00000000-0005-0000-0000-00006A590000}"/>
    <cellStyle name="Nota 2 2 2 2_15-FINANCEIRAS" xfId="22891" xr:uid="{00000000-0005-0000-0000-00006B590000}"/>
    <cellStyle name="Nota 2 2 2 3" xfId="22892" xr:uid="{00000000-0005-0000-0000-00006C590000}"/>
    <cellStyle name="Nota 2 2 2 3 2" xfId="22893" xr:uid="{00000000-0005-0000-0000-00006D590000}"/>
    <cellStyle name="Nota 2 2 2 4" xfId="22894" xr:uid="{00000000-0005-0000-0000-00006E590000}"/>
    <cellStyle name="Nota 2 2 2 5" xfId="22895" xr:uid="{00000000-0005-0000-0000-00006F590000}"/>
    <cellStyle name="Nota 2 2 2 6" xfId="22896" xr:uid="{00000000-0005-0000-0000-000070590000}"/>
    <cellStyle name="Nota 2 2 2_13-Endividamento" xfId="22897" xr:uid="{00000000-0005-0000-0000-000071590000}"/>
    <cellStyle name="Nota 2 2 3" xfId="22898" xr:uid="{00000000-0005-0000-0000-000072590000}"/>
    <cellStyle name="Nota 2 2 3 2" xfId="22899" xr:uid="{00000000-0005-0000-0000-000073590000}"/>
    <cellStyle name="Nota 2 2 3 2 2" xfId="22900" xr:uid="{00000000-0005-0000-0000-000074590000}"/>
    <cellStyle name="Nota 2 2 3 3" xfId="22901" xr:uid="{00000000-0005-0000-0000-000075590000}"/>
    <cellStyle name="Nota 2 2 3_15-FINANCEIRAS" xfId="22902" xr:uid="{00000000-0005-0000-0000-000076590000}"/>
    <cellStyle name="Nota 2 2 4" xfId="22903" xr:uid="{00000000-0005-0000-0000-000077590000}"/>
    <cellStyle name="Nota 2 2 4 2" xfId="22904" xr:uid="{00000000-0005-0000-0000-000078590000}"/>
    <cellStyle name="Nota 2 2 4_15-FINANCEIRAS" xfId="22905" xr:uid="{00000000-0005-0000-0000-000079590000}"/>
    <cellStyle name="Nota 2 2 5" xfId="22906" xr:uid="{00000000-0005-0000-0000-00007A590000}"/>
    <cellStyle name="Nota 2 2 5 2" xfId="22907" xr:uid="{00000000-0005-0000-0000-00007B590000}"/>
    <cellStyle name="Nota 2 2 6" xfId="22908" xr:uid="{00000000-0005-0000-0000-00007C590000}"/>
    <cellStyle name="Nota 2 2 7" xfId="22909" xr:uid="{00000000-0005-0000-0000-00007D590000}"/>
    <cellStyle name="Nota 2 2 8" xfId="22910" xr:uid="{00000000-0005-0000-0000-00007E590000}"/>
    <cellStyle name="Nota 2 2 9" xfId="22911" xr:uid="{00000000-0005-0000-0000-00007F590000}"/>
    <cellStyle name="Nota 2 2_13-Endividamento" xfId="22912" xr:uid="{00000000-0005-0000-0000-000080590000}"/>
    <cellStyle name="Nota 2 3" xfId="22913" xr:uid="{00000000-0005-0000-0000-000081590000}"/>
    <cellStyle name="Nota 2 3 2" xfId="22914" xr:uid="{00000000-0005-0000-0000-000082590000}"/>
    <cellStyle name="Nota 2 3 2 2" xfId="22915" xr:uid="{00000000-0005-0000-0000-000083590000}"/>
    <cellStyle name="Nota 2 3 2 2 2" xfId="22916" xr:uid="{00000000-0005-0000-0000-000084590000}"/>
    <cellStyle name="Nota 2 3 2 3" xfId="22917" xr:uid="{00000000-0005-0000-0000-000085590000}"/>
    <cellStyle name="Nota 2 3 2 4" xfId="22918" xr:uid="{00000000-0005-0000-0000-000086590000}"/>
    <cellStyle name="Nota 2 3 2 5" xfId="22919" xr:uid="{00000000-0005-0000-0000-000087590000}"/>
    <cellStyle name="Nota 2 3 2_15-FINANCEIRAS" xfId="22920" xr:uid="{00000000-0005-0000-0000-000088590000}"/>
    <cellStyle name="Nota 2 3 3" xfId="22921" xr:uid="{00000000-0005-0000-0000-000089590000}"/>
    <cellStyle name="Nota 2 3 3 2" xfId="22922" xr:uid="{00000000-0005-0000-0000-00008A590000}"/>
    <cellStyle name="Nota 2 3 4" xfId="22923" xr:uid="{00000000-0005-0000-0000-00008B590000}"/>
    <cellStyle name="Nota 2 3 5" xfId="22924" xr:uid="{00000000-0005-0000-0000-00008C590000}"/>
    <cellStyle name="Nota 2 3_13-Endividamento" xfId="22925" xr:uid="{00000000-0005-0000-0000-00008D590000}"/>
    <cellStyle name="Nota 2 4" xfId="22926" xr:uid="{00000000-0005-0000-0000-00008E590000}"/>
    <cellStyle name="Nota 2 4 2" xfId="22927" xr:uid="{00000000-0005-0000-0000-00008F590000}"/>
    <cellStyle name="Nota 2 4 2 2" xfId="22928" xr:uid="{00000000-0005-0000-0000-000090590000}"/>
    <cellStyle name="Nota 2 4 2 3" xfId="22929" xr:uid="{00000000-0005-0000-0000-000091590000}"/>
    <cellStyle name="Nota 2 4 2 4" xfId="22930" xr:uid="{00000000-0005-0000-0000-000092590000}"/>
    <cellStyle name="Nota 2 4 3" xfId="22931" xr:uid="{00000000-0005-0000-0000-000093590000}"/>
    <cellStyle name="Nota 2 4 4" xfId="22932" xr:uid="{00000000-0005-0000-0000-000094590000}"/>
    <cellStyle name="Nota 2 4 5" xfId="22933" xr:uid="{00000000-0005-0000-0000-000095590000}"/>
    <cellStyle name="Nota 2 4_15-FINANCEIRAS" xfId="22934" xr:uid="{00000000-0005-0000-0000-000096590000}"/>
    <cellStyle name="Nota 2 5" xfId="22935" xr:uid="{00000000-0005-0000-0000-000097590000}"/>
    <cellStyle name="Nota 2 5 2" xfId="22936" xr:uid="{00000000-0005-0000-0000-000098590000}"/>
    <cellStyle name="Nota 2 5 3" xfId="22937" xr:uid="{00000000-0005-0000-0000-000099590000}"/>
    <cellStyle name="Nota 2 5 4" xfId="22938" xr:uid="{00000000-0005-0000-0000-00009A590000}"/>
    <cellStyle name="Nota 2 5_15-FINANCEIRAS" xfId="22939" xr:uid="{00000000-0005-0000-0000-00009B590000}"/>
    <cellStyle name="Nota 2 6" xfId="22940" xr:uid="{00000000-0005-0000-0000-00009C590000}"/>
    <cellStyle name="Nota 2 6 2" xfId="22941" xr:uid="{00000000-0005-0000-0000-00009D590000}"/>
    <cellStyle name="Nota 2 6_15-FINANCEIRAS" xfId="22942" xr:uid="{00000000-0005-0000-0000-00009E590000}"/>
    <cellStyle name="Nota 2 7" xfId="22943" xr:uid="{00000000-0005-0000-0000-00009F590000}"/>
    <cellStyle name="Nota 2 7 2" xfId="22944" xr:uid="{00000000-0005-0000-0000-0000A0590000}"/>
    <cellStyle name="Nota 2 7_15-FINANCEIRAS" xfId="22945" xr:uid="{00000000-0005-0000-0000-0000A1590000}"/>
    <cellStyle name="Nota 2 8" xfId="22946" xr:uid="{00000000-0005-0000-0000-0000A2590000}"/>
    <cellStyle name="Nota 2 8 2" xfId="22947" xr:uid="{00000000-0005-0000-0000-0000A3590000}"/>
    <cellStyle name="Nota 2 8_15-FINANCEIRAS" xfId="22948" xr:uid="{00000000-0005-0000-0000-0000A4590000}"/>
    <cellStyle name="Nota 2 9" xfId="22949" xr:uid="{00000000-0005-0000-0000-0000A5590000}"/>
    <cellStyle name="Nota 2 9 2" xfId="22950" xr:uid="{00000000-0005-0000-0000-0000A6590000}"/>
    <cellStyle name="Nota 2_11_Combinação de neg. Zanin" xfId="22951" xr:uid="{00000000-0005-0000-0000-0000A7590000}"/>
    <cellStyle name="Nota 20" xfId="22952" xr:uid="{00000000-0005-0000-0000-0000A8590000}"/>
    <cellStyle name="Nota 20 2" xfId="22953" xr:uid="{00000000-0005-0000-0000-0000A9590000}"/>
    <cellStyle name="Nota 21" xfId="22954" xr:uid="{00000000-0005-0000-0000-0000AA590000}"/>
    <cellStyle name="Nota 21 2" xfId="22955" xr:uid="{00000000-0005-0000-0000-0000AB590000}"/>
    <cellStyle name="Nota 22" xfId="22956" xr:uid="{00000000-0005-0000-0000-0000AC590000}"/>
    <cellStyle name="Nota 22 2" xfId="22957" xr:uid="{00000000-0005-0000-0000-0000AD590000}"/>
    <cellStyle name="Nota 23" xfId="22958" xr:uid="{00000000-0005-0000-0000-0000AE590000}"/>
    <cellStyle name="Nota 23 2" xfId="22959" xr:uid="{00000000-0005-0000-0000-0000AF590000}"/>
    <cellStyle name="Nota 24" xfId="22960" xr:uid="{00000000-0005-0000-0000-0000B0590000}"/>
    <cellStyle name="Nota 24 2" xfId="22961" xr:uid="{00000000-0005-0000-0000-0000B1590000}"/>
    <cellStyle name="Nota 25" xfId="22962" xr:uid="{00000000-0005-0000-0000-0000B2590000}"/>
    <cellStyle name="Nota 25 2" xfId="22963" xr:uid="{00000000-0005-0000-0000-0000B3590000}"/>
    <cellStyle name="Nota 26" xfId="22964" xr:uid="{00000000-0005-0000-0000-0000B4590000}"/>
    <cellStyle name="Nota 26 2" xfId="22965" xr:uid="{00000000-0005-0000-0000-0000B5590000}"/>
    <cellStyle name="Nota 27" xfId="22966" xr:uid="{00000000-0005-0000-0000-0000B6590000}"/>
    <cellStyle name="Nota 27 2" xfId="22967" xr:uid="{00000000-0005-0000-0000-0000B7590000}"/>
    <cellStyle name="Nota 28" xfId="22968" xr:uid="{00000000-0005-0000-0000-0000B8590000}"/>
    <cellStyle name="Nota 28 2" xfId="22969" xr:uid="{00000000-0005-0000-0000-0000B9590000}"/>
    <cellStyle name="Nota 29" xfId="22970" xr:uid="{00000000-0005-0000-0000-0000BA590000}"/>
    <cellStyle name="Nota 29 2" xfId="22971" xr:uid="{00000000-0005-0000-0000-0000BB590000}"/>
    <cellStyle name="Nota 3" xfId="22972" xr:uid="{00000000-0005-0000-0000-0000BC590000}"/>
    <cellStyle name="Nota 3 10" xfId="22973" xr:uid="{00000000-0005-0000-0000-0000BD590000}"/>
    <cellStyle name="Nota 3 2" xfId="22974" xr:uid="{00000000-0005-0000-0000-0000BE590000}"/>
    <cellStyle name="Nota 3 2 10" xfId="22975" xr:uid="{00000000-0005-0000-0000-0000BF590000}"/>
    <cellStyle name="Nota 3 2 2" xfId="22976" xr:uid="{00000000-0005-0000-0000-0000C0590000}"/>
    <cellStyle name="Nota 3 2 2 2" xfId="22977" xr:uid="{00000000-0005-0000-0000-0000C1590000}"/>
    <cellStyle name="Nota 3 2 2 2 2" xfId="22978" xr:uid="{00000000-0005-0000-0000-0000C2590000}"/>
    <cellStyle name="Nota 3 2 2 3" xfId="22979" xr:uid="{00000000-0005-0000-0000-0000C3590000}"/>
    <cellStyle name="Nota 3 2 2 4" xfId="22980" xr:uid="{00000000-0005-0000-0000-0000C4590000}"/>
    <cellStyle name="Nota 3 2 2 5" xfId="22981" xr:uid="{00000000-0005-0000-0000-0000C5590000}"/>
    <cellStyle name="Nota 3 2 2_15-FINANCEIRAS" xfId="22982" xr:uid="{00000000-0005-0000-0000-0000C6590000}"/>
    <cellStyle name="Nota 3 2 3" xfId="22983" xr:uid="{00000000-0005-0000-0000-0000C7590000}"/>
    <cellStyle name="Nota 3 2 3 2" xfId="22984" xr:uid="{00000000-0005-0000-0000-0000C8590000}"/>
    <cellStyle name="Nota 3 2 3_15-FINANCEIRAS" xfId="22985" xr:uid="{00000000-0005-0000-0000-0000C9590000}"/>
    <cellStyle name="Nota 3 2 4" xfId="22986" xr:uid="{00000000-0005-0000-0000-0000CA590000}"/>
    <cellStyle name="Nota 3 2 4 2" xfId="22987" xr:uid="{00000000-0005-0000-0000-0000CB590000}"/>
    <cellStyle name="Nota 3 2 4_15-FINANCEIRAS" xfId="22988" xr:uid="{00000000-0005-0000-0000-0000CC590000}"/>
    <cellStyle name="Nota 3 2 5" xfId="22989" xr:uid="{00000000-0005-0000-0000-0000CD590000}"/>
    <cellStyle name="Nota 3 2 6" xfId="22990" xr:uid="{00000000-0005-0000-0000-0000CE590000}"/>
    <cellStyle name="Nota 3 2 7" xfId="22991" xr:uid="{00000000-0005-0000-0000-0000CF590000}"/>
    <cellStyle name="Nota 3 2 8" xfId="22992" xr:uid="{00000000-0005-0000-0000-0000D0590000}"/>
    <cellStyle name="Nota 3 2 9" xfId="22993" xr:uid="{00000000-0005-0000-0000-0000D1590000}"/>
    <cellStyle name="Nota 3 2_13-Endividamento" xfId="22994" xr:uid="{00000000-0005-0000-0000-0000D2590000}"/>
    <cellStyle name="Nota 3 3" xfId="22995" xr:uid="{00000000-0005-0000-0000-0000D3590000}"/>
    <cellStyle name="Nota 3 3 2" xfId="22996" xr:uid="{00000000-0005-0000-0000-0000D4590000}"/>
    <cellStyle name="Nota 3 3 2 2" xfId="22997" xr:uid="{00000000-0005-0000-0000-0000D5590000}"/>
    <cellStyle name="Nota 3 3 3" xfId="22998" xr:uid="{00000000-0005-0000-0000-0000D6590000}"/>
    <cellStyle name="Nota 3 3 4" xfId="22999" xr:uid="{00000000-0005-0000-0000-0000D7590000}"/>
    <cellStyle name="Nota 3 3 5" xfId="23000" xr:uid="{00000000-0005-0000-0000-0000D8590000}"/>
    <cellStyle name="Nota 3 3_15-FINANCEIRAS" xfId="23001" xr:uid="{00000000-0005-0000-0000-0000D9590000}"/>
    <cellStyle name="Nota 3 4" xfId="23002" xr:uid="{00000000-0005-0000-0000-0000DA590000}"/>
    <cellStyle name="Nota 3 4 2" xfId="23003" xr:uid="{00000000-0005-0000-0000-0000DB590000}"/>
    <cellStyle name="Nota 3 4 3" xfId="23004" xr:uid="{00000000-0005-0000-0000-0000DC590000}"/>
    <cellStyle name="Nota 3 4_15-FINANCEIRAS" xfId="23005" xr:uid="{00000000-0005-0000-0000-0000DD590000}"/>
    <cellStyle name="Nota 3 5" xfId="23006" xr:uid="{00000000-0005-0000-0000-0000DE590000}"/>
    <cellStyle name="Nota 3 5 2" xfId="23007" xr:uid="{00000000-0005-0000-0000-0000DF590000}"/>
    <cellStyle name="Nota 3 5_15-FINANCEIRAS" xfId="23008" xr:uid="{00000000-0005-0000-0000-0000E0590000}"/>
    <cellStyle name="Nota 3 6" xfId="23009" xr:uid="{00000000-0005-0000-0000-0000E1590000}"/>
    <cellStyle name="Nota 3 7" xfId="23010" xr:uid="{00000000-0005-0000-0000-0000E2590000}"/>
    <cellStyle name="Nota 3 8" xfId="23011" xr:uid="{00000000-0005-0000-0000-0000E3590000}"/>
    <cellStyle name="Nota 3 9" xfId="23012" xr:uid="{00000000-0005-0000-0000-0000E4590000}"/>
    <cellStyle name="Nota 3_13-Endividamento" xfId="23013" xr:uid="{00000000-0005-0000-0000-0000E5590000}"/>
    <cellStyle name="Nota 30" xfId="23014" xr:uid="{00000000-0005-0000-0000-0000E6590000}"/>
    <cellStyle name="Nota 30 2" xfId="23015" xr:uid="{00000000-0005-0000-0000-0000E7590000}"/>
    <cellStyle name="Nota 31" xfId="23016" xr:uid="{00000000-0005-0000-0000-0000E8590000}"/>
    <cellStyle name="Nota 31 2" xfId="23017" xr:uid="{00000000-0005-0000-0000-0000E9590000}"/>
    <cellStyle name="Nota 32" xfId="23018" xr:uid="{00000000-0005-0000-0000-0000EA590000}"/>
    <cellStyle name="Nota 33" xfId="23019" xr:uid="{00000000-0005-0000-0000-0000EB590000}"/>
    <cellStyle name="Nota 34" xfId="23020" xr:uid="{00000000-0005-0000-0000-0000EC590000}"/>
    <cellStyle name="Nota 35" xfId="23021" xr:uid="{00000000-0005-0000-0000-0000ED590000}"/>
    <cellStyle name="Nota 35 2" xfId="23022" xr:uid="{00000000-0005-0000-0000-0000EE590000}"/>
    <cellStyle name="Nota 35 3" xfId="23023" xr:uid="{00000000-0005-0000-0000-0000EF590000}"/>
    <cellStyle name="Nota 36" xfId="23024" xr:uid="{00000000-0005-0000-0000-0000F0590000}"/>
    <cellStyle name="Nota 37" xfId="23025" xr:uid="{00000000-0005-0000-0000-0000F1590000}"/>
    <cellStyle name="Nota 38" xfId="23026" xr:uid="{00000000-0005-0000-0000-0000F2590000}"/>
    <cellStyle name="Nota 39" xfId="23027" xr:uid="{00000000-0005-0000-0000-0000F3590000}"/>
    <cellStyle name="Nota 4" xfId="23028" xr:uid="{00000000-0005-0000-0000-0000F4590000}"/>
    <cellStyle name="Nota 4 2" xfId="23029" xr:uid="{00000000-0005-0000-0000-0000F5590000}"/>
    <cellStyle name="Nota 4 2 2" xfId="23030" xr:uid="{00000000-0005-0000-0000-0000F6590000}"/>
    <cellStyle name="Nota 4 2 2 2" xfId="23031" xr:uid="{00000000-0005-0000-0000-0000F7590000}"/>
    <cellStyle name="Nota 4 2 2 3" xfId="23032" xr:uid="{00000000-0005-0000-0000-0000F8590000}"/>
    <cellStyle name="Nota 4 2 2 4" xfId="23033" xr:uid="{00000000-0005-0000-0000-0000F9590000}"/>
    <cellStyle name="Nota 4 2 2 5" xfId="23034" xr:uid="{00000000-0005-0000-0000-0000FA590000}"/>
    <cellStyle name="Nota 4 2 2_15-FINANCEIRAS" xfId="23035" xr:uid="{00000000-0005-0000-0000-0000FB590000}"/>
    <cellStyle name="Nota 4 2 3" xfId="23036" xr:uid="{00000000-0005-0000-0000-0000FC590000}"/>
    <cellStyle name="Nota 4 2 3 2" xfId="23037" xr:uid="{00000000-0005-0000-0000-0000FD590000}"/>
    <cellStyle name="Nota 4 2 3_15-FINANCEIRAS" xfId="23038" xr:uid="{00000000-0005-0000-0000-0000FE590000}"/>
    <cellStyle name="Nota 4 2 4" xfId="23039" xr:uid="{00000000-0005-0000-0000-0000FF590000}"/>
    <cellStyle name="Nota 4 2 4 2" xfId="23040" xr:uid="{00000000-0005-0000-0000-0000005A0000}"/>
    <cellStyle name="Nota 4 2 4_15-FINANCEIRAS" xfId="23041" xr:uid="{00000000-0005-0000-0000-0000015A0000}"/>
    <cellStyle name="Nota 4 2 5" xfId="23042" xr:uid="{00000000-0005-0000-0000-0000025A0000}"/>
    <cellStyle name="Nota 4 2 6" xfId="23043" xr:uid="{00000000-0005-0000-0000-0000035A0000}"/>
    <cellStyle name="Nota 4 2 7" xfId="23044" xr:uid="{00000000-0005-0000-0000-0000045A0000}"/>
    <cellStyle name="Nota 4 2 8" xfId="23045" xr:uid="{00000000-0005-0000-0000-0000055A0000}"/>
    <cellStyle name="Nota 4 2_13-Endividamento" xfId="23046" xr:uid="{00000000-0005-0000-0000-0000065A0000}"/>
    <cellStyle name="Nota 4 3" xfId="23047" xr:uid="{00000000-0005-0000-0000-0000075A0000}"/>
    <cellStyle name="Nota 4 3 2" xfId="23048" xr:uid="{00000000-0005-0000-0000-0000085A0000}"/>
    <cellStyle name="Nota 4 3 3" xfId="23049" xr:uid="{00000000-0005-0000-0000-0000095A0000}"/>
    <cellStyle name="Nota 4 3 4" xfId="23050" xr:uid="{00000000-0005-0000-0000-00000A5A0000}"/>
    <cellStyle name="Nota 4 3 5" xfId="23051" xr:uid="{00000000-0005-0000-0000-00000B5A0000}"/>
    <cellStyle name="Nota 4 3_15-FINANCEIRAS" xfId="23052" xr:uid="{00000000-0005-0000-0000-00000C5A0000}"/>
    <cellStyle name="Nota 4 4" xfId="23053" xr:uid="{00000000-0005-0000-0000-00000D5A0000}"/>
    <cellStyle name="Nota 4 4 2" xfId="23054" xr:uid="{00000000-0005-0000-0000-00000E5A0000}"/>
    <cellStyle name="Nota 4 4_15-FINANCEIRAS" xfId="23055" xr:uid="{00000000-0005-0000-0000-00000F5A0000}"/>
    <cellStyle name="Nota 4 5" xfId="23056" xr:uid="{00000000-0005-0000-0000-0000105A0000}"/>
    <cellStyle name="Nota 4 5 2" xfId="23057" xr:uid="{00000000-0005-0000-0000-0000115A0000}"/>
    <cellStyle name="Nota 4 5_15-FINANCEIRAS" xfId="23058" xr:uid="{00000000-0005-0000-0000-0000125A0000}"/>
    <cellStyle name="Nota 4 6" xfId="23059" xr:uid="{00000000-0005-0000-0000-0000135A0000}"/>
    <cellStyle name="Nota 4 7" xfId="23060" xr:uid="{00000000-0005-0000-0000-0000145A0000}"/>
    <cellStyle name="Nota 4 8" xfId="23061" xr:uid="{00000000-0005-0000-0000-0000155A0000}"/>
    <cellStyle name="Nota 4 9" xfId="23062" xr:uid="{00000000-0005-0000-0000-0000165A0000}"/>
    <cellStyle name="Nota 4_13-Endividamento" xfId="23063" xr:uid="{00000000-0005-0000-0000-0000175A0000}"/>
    <cellStyle name="Nota 40" xfId="23064" xr:uid="{00000000-0005-0000-0000-0000185A0000}"/>
    <cellStyle name="Nota 41" xfId="23065" xr:uid="{00000000-0005-0000-0000-0000195A0000}"/>
    <cellStyle name="Nota 42" xfId="23066" xr:uid="{00000000-0005-0000-0000-00001A5A0000}"/>
    <cellStyle name="Nota 43" xfId="23067" xr:uid="{00000000-0005-0000-0000-00001B5A0000}"/>
    <cellStyle name="Nota 44" xfId="23068" xr:uid="{00000000-0005-0000-0000-00001C5A0000}"/>
    <cellStyle name="Nota 45" xfId="23069" xr:uid="{00000000-0005-0000-0000-00001D5A0000}"/>
    <cellStyle name="Nota 46" xfId="23070" xr:uid="{00000000-0005-0000-0000-00001E5A0000}"/>
    <cellStyle name="Nota 47" xfId="23071" xr:uid="{00000000-0005-0000-0000-00001F5A0000}"/>
    <cellStyle name="Nota 48" xfId="23072" xr:uid="{00000000-0005-0000-0000-0000205A0000}"/>
    <cellStyle name="Nota 49" xfId="23073" xr:uid="{00000000-0005-0000-0000-0000215A0000}"/>
    <cellStyle name="Nota 5" xfId="23074" xr:uid="{00000000-0005-0000-0000-0000225A0000}"/>
    <cellStyle name="Nota 5 2" xfId="23075" xr:uid="{00000000-0005-0000-0000-0000235A0000}"/>
    <cellStyle name="Nota 5 2 2" xfId="23076" xr:uid="{00000000-0005-0000-0000-0000245A0000}"/>
    <cellStyle name="Nota 5 2 2 2" xfId="23077" xr:uid="{00000000-0005-0000-0000-0000255A0000}"/>
    <cellStyle name="Nota 5 2 2 3" xfId="23078" xr:uid="{00000000-0005-0000-0000-0000265A0000}"/>
    <cellStyle name="Nota 5 2 2 4" xfId="23079" xr:uid="{00000000-0005-0000-0000-0000275A0000}"/>
    <cellStyle name="Nota 5 2 2 5" xfId="23080" xr:uid="{00000000-0005-0000-0000-0000285A0000}"/>
    <cellStyle name="Nota 5 2 2_15-FINANCEIRAS" xfId="23081" xr:uid="{00000000-0005-0000-0000-0000295A0000}"/>
    <cellStyle name="Nota 5 2 3" xfId="23082" xr:uid="{00000000-0005-0000-0000-00002A5A0000}"/>
    <cellStyle name="Nota 5 2 3 2" xfId="23083" xr:uid="{00000000-0005-0000-0000-00002B5A0000}"/>
    <cellStyle name="Nota 5 2 3_15-FINANCEIRAS" xfId="23084" xr:uid="{00000000-0005-0000-0000-00002C5A0000}"/>
    <cellStyle name="Nota 5 2 4" xfId="23085" xr:uid="{00000000-0005-0000-0000-00002D5A0000}"/>
    <cellStyle name="Nota 5 2 4 2" xfId="23086" xr:uid="{00000000-0005-0000-0000-00002E5A0000}"/>
    <cellStyle name="Nota 5 2 4_15-FINANCEIRAS" xfId="23087" xr:uid="{00000000-0005-0000-0000-00002F5A0000}"/>
    <cellStyle name="Nota 5 2 5" xfId="23088" xr:uid="{00000000-0005-0000-0000-0000305A0000}"/>
    <cellStyle name="Nota 5 2 6" xfId="23089" xr:uid="{00000000-0005-0000-0000-0000315A0000}"/>
    <cellStyle name="Nota 5 2 7" xfId="23090" xr:uid="{00000000-0005-0000-0000-0000325A0000}"/>
    <cellStyle name="Nota 5 2 8" xfId="23091" xr:uid="{00000000-0005-0000-0000-0000335A0000}"/>
    <cellStyle name="Nota 5 2_13-Endividamento" xfId="23092" xr:uid="{00000000-0005-0000-0000-0000345A0000}"/>
    <cellStyle name="Nota 5 3" xfId="23093" xr:uid="{00000000-0005-0000-0000-0000355A0000}"/>
    <cellStyle name="Nota 5 3 2" xfId="23094" xr:uid="{00000000-0005-0000-0000-0000365A0000}"/>
    <cellStyle name="Nota 5 3 3" xfId="23095" xr:uid="{00000000-0005-0000-0000-0000375A0000}"/>
    <cellStyle name="Nota 5 3 4" xfId="23096" xr:uid="{00000000-0005-0000-0000-0000385A0000}"/>
    <cellStyle name="Nota 5 3 5" xfId="23097" xr:uid="{00000000-0005-0000-0000-0000395A0000}"/>
    <cellStyle name="Nota 5 3_15-FINANCEIRAS" xfId="23098" xr:uid="{00000000-0005-0000-0000-00003A5A0000}"/>
    <cellStyle name="Nota 5 4" xfId="23099" xr:uid="{00000000-0005-0000-0000-00003B5A0000}"/>
    <cellStyle name="Nota 5 4 2" xfId="23100" xr:uid="{00000000-0005-0000-0000-00003C5A0000}"/>
    <cellStyle name="Nota 5 4_15-FINANCEIRAS" xfId="23101" xr:uid="{00000000-0005-0000-0000-00003D5A0000}"/>
    <cellStyle name="Nota 5 5" xfId="23102" xr:uid="{00000000-0005-0000-0000-00003E5A0000}"/>
    <cellStyle name="Nota 5 5 2" xfId="23103" xr:uid="{00000000-0005-0000-0000-00003F5A0000}"/>
    <cellStyle name="Nota 5 5_15-FINANCEIRAS" xfId="23104" xr:uid="{00000000-0005-0000-0000-0000405A0000}"/>
    <cellStyle name="Nota 5 6" xfId="23105" xr:uid="{00000000-0005-0000-0000-0000415A0000}"/>
    <cellStyle name="Nota 5 7" xfId="23106" xr:uid="{00000000-0005-0000-0000-0000425A0000}"/>
    <cellStyle name="Nota 5 8" xfId="23107" xr:uid="{00000000-0005-0000-0000-0000435A0000}"/>
    <cellStyle name="Nota 5 9" xfId="23108" xr:uid="{00000000-0005-0000-0000-0000445A0000}"/>
    <cellStyle name="Nota 5_13-Endividamento" xfId="23109" xr:uid="{00000000-0005-0000-0000-0000455A0000}"/>
    <cellStyle name="Nota 50" xfId="23110" xr:uid="{00000000-0005-0000-0000-0000465A0000}"/>
    <cellStyle name="Nota 51" xfId="23111" xr:uid="{00000000-0005-0000-0000-0000475A0000}"/>
    <cellStyle name="Nota 52" xfId="23112" xr:uid="{00000000-0005-0000-0000-0000485A0000}"/>
    <cellStyle name="Nota 53" xfId="23113" xr:uid="{00000000-0005-0000-0000-0000495A0000}"/>
    <cellStyle name="Nota 54" xfId="23114" xr:uid="{00000000-0005-0000-0000-00004A5A0000}"/>
    <cellStyle name="Nota 6" xfId="23115" xr:uid="{00000000-0005-0000-0000-00004B5A0000}"/>
    <cellStyle name="Nota 6 2" xfId="23116" xr:uid="{00000000-0005-0000-0000-00004C5A0000}"/>
    <cellStyle name="Nota 6 2 2" xfId="23117" xr:uid="{00000000-0005-0000-0000-00004D5A0000}"/>
    <cellStyle name="Nota 6 2 2 2" xfId="23118" xr:uid="{00000000-0005-0000-0000-00004E5A0000}"/>
    <cellStyle name="Nota 6 2 2 3" xfId="23119" xr:uid="{00000000-0005-0000-0000-00004F5A0000}"/>
    <cellStyle name="Nota 6 2 2 4" xfId="23120" xr:uid="{00000000-0005-0000-0000-0000505A0000}"/>
    <cellStyle name="Nota 6 2 2 5" xfId="23121" xr:uid="{00000000-0005-0000-0000-0000515A0000}"/>
    <cellStyle name="Nota 6 2 2_15-FINANCEIRAS" xfId="23122" xr:uid="{00000000-0005-0000-0000-0000525A0000}"/>
    <cellStyle name="Nota 6 2 3" xfId="23123" xr:uid="{00000000-0005-0000-0000-0000535A0000}"/>
    <cellStyle name="Nota 6 2 3 2" xfId="23124" xr:uid="{00000000-0005-0000-0000-0000545A0000}"/>
    <cellStyle name="Nota 6 2 3_15-FINANCEIRAS" xfId="23125" xr:uid="{00000000-0005-0000-0000-0000555A0000}"/>
    <cellStyle name="Nota 6 2 4" xfId="23126" xr:uid="{00000000-0005-0000-0000-0000565A0000}"/>
    <cellStyle name="Nota 6 2 4 2" xfId="23127" xr:uid="{00000000-0005-0000-0000-0000575A0000}"/>
    <cellStyle name="Nota 6 2 4_15-FINANCEIRAS" xfId="23128" xr:uid="{00000000-0005-0000-0000-0000585A0000}"/>
    <cellStyle name="Nota 6 2 5" xfId="23129" xr:uid="{00000000-0005-0000-0000-0000595A0000}"/>
    <cellStyle name="Nota 6 2 6" xfId="23130" xr:uid="{00000000-0005-0000-0000-00005A5A0000}"/>
    <cellStyle name="Nota 6 2 7" xfId="23131" xr:uid="{00000000-0005-0000-0000-00005B5A0000}"/>
    <cellStyle name="Nota 6 2 8" xfId="23132" xr:uid="{00000000-0005-0000-0000-00005C5A0000}"/>
    <cellStyle name="Nota 6 2_13-Endividamento" xfId="23133" xr:uid="{00000000-0005-0000-0000-00005D5A0000}"/>
    <cellStyle name="Nota 6 3" xfId="23134" xr:uid="{00000000-0005-0000-0000-00005E5A0000}"/>
    <cellStyle name="Nota 6 3 2" xfId="23135" xr:uid="{00000000-0005-0000-0000-00005F5A0000}"/>
    <cellStyle name="Nota 6 3 3" xfId="23136" xr:uid="{00000000-0005-0000-0000-0000605A0000}"/>
    <cellStyle name="Nota 6 3 4" xfId="23137" xr:uid="{00000000-0005-0000-0000-0000615A0000}"/>
    <cellStyle name="Nota 6 3 5" xfId="23138" xr:uid="{00000000-0005-0000-0000-0000625A0000}"/>
    <cellStyle name="Nota 6 3_15-FINANCEIRAS" xfId="23139" xr:uid="{00000000-0005-0000-0000-0000635A0000}"/>
    <cellStyle name="Nota 6 4" xfId="23140" xr:uid="{00000000-0005-0000-0000-0000645A0000}"/>
    <cellStyle name="Nota 6 4 2" xfId="23141" xr:uid="{00000000-0005-0000-0000-0000655A0000}"/>
    <cellStyle name="Nota 6 4_15-FINANCEIRAS" xfId="23142" xr:uid="{00000000-0005-0000-0000-0000665A0000}"/>
    <cellStyle name="Nota 6 5" xfId="23143" xr:uid="{00000000-0005-0000-0000-0000675A0000}"/>
    <cellStyle name="Nota 6 5 2" xfId="23144" xr:uid="{00000000-0005-0000-0000-0000685A0000}"/>
    <cellStyle name="Nota 6 5_15-FINANCEIRAS" xfId="23145" xr:uid="{00000000-0005-0000-0000-0000695A0000}"/>
    <cellStyle name="Nota 6 6" xfId="23146" xr:uid="{00000000-0005-0000-0000-00006A5A0000}"/>
    <cellStyle name="Nota 6 7" xfId="23147" xr:uid="{00000000-0005-0000-0000-00006B5A0000}"/>
    <cellStyle name="Nota 6 8" xfId="23148" xr:uid="{00000000-0005-0000-0000-00006C5A0000}"/>
    <cellStyle name="Nota 6 9" xfId="23149" xr:uid="{00000000-0005-0000-0000-00006D5A0000}"/>
    <cellStyle name="Nota 6_13-Endividamento" xfId="23150" xr:uid="{00000000-0005-0000-0000-00006E5A0000}"/>
    <cellStyle name="Nota 7" xfId="23151" xr:uid="{00000000-0005-0000-0000-00006F5A0000}"/>
    <cellStyle name="Nota 7 2" xfId="23152" xr:uid="{00000000-0005-0000-0000-0000705A0000}"/>
    <cellStyle name="Nota 7 2 2" xfId="23153" xr:uid="{00000000-0005-0000-0000-0000715A0000}"/>
    <cellStyle name="Nota 7 2 3" xfId="23154" xr:uid="{00000000-0005-0000-0000-0000725A0000}"/>
    <cellStyle name="Nota 7 2 4" xfId="23155" xr:uid="{00000000-0005-0000-0000-0000735A0000}"/>
    <cellStyle name="Nota 7 2 5" xfId="23156" xr:uid="{00000000-0005-0000-0000-0000745A0000}"/>
    <cellStyle name="Nota 7 2_15-FINANCEIRAS" xfId="23157" xr:uid="{00000000-0005-0000-0000-0000755A0000}"/>
    <cellStyle name="Nota 7 3" xfId="23158" xr:uid="{00000000-0005-0000-0000-0000765A0000}"/>
    <cellStyle name="Nota 7 3 2" xfId="23159" xr:uid="{00000000-0005-0000-0000-0000775A0000}"/>
    <cellStyle name="Nota 7 3_15-FINANCEIRAS" xfId="23160" xr:uid="{00000000-0005-0000-0000-0000785A0000}"/>
    <cellStyle name="Nota 7 4" xfId="23161" xr:uid="{00000000-0005-0000-0000-0000795A0000}"/>
    <cellStyle name="Nota 7 4 2" xfId="23162" xr:uid="{00000000-0005-0000-0000-00007A5A0000}"/>
    <cellStyle name="Nota 7 4_15-FINANCEIRAS" xfId="23163" xr:uid="{00000000-0005-0000-0000-00007B5A0000}"/>
    <cellStyle name="Nota 7 5" xfId="23164" xr:uid="{00000000-0005-0000-0000-00007C5A0000}"/>
    <cellStyle name="Nota 7 6" xfId="23165" xr:uid="{00000000-0005-0000-0000-00007D5A0000}"/>
    <cellStyle name="Nota 7 7" xfId="23166" xr:uid="{00000000-0005-0000-0000-00007E5A0000}"/>
    <cellStyle name="Nota 7_13-Endividamento" xfId="23167" xr:uid="{00000000-0005-0000-0000-00007F5A0000}"/>
    <cellStyle name="Nota 8" xfId="23168" xr:uid="{00000000-0005-0000-0000-0000805A0000}"/>
    <cellStyle name="Nota 8 2" xfId="23169" xr:uid="{00000000-0005-0000-0000-0000815A0000}"/>
    <cellStyle name="Nota 8 2 2" xfId="23170" xr:uid="{00000000-0005-0000-0000-0000825A0000}"/>
    <cellStyle name="Nota 8 3" xfId="23171" xr:uid="{00000000-0005-0000-0000-0000835A0000}"/>
    <cellStyle name="Nota 8 4" xfId="23172" xr:uid="{00000000-0005-0000-0000-0000845A0000}"/>
    <cellStyle name="Nota 8_15-FINANCEIRAS" xfId="23173" xr:uid="{00000000-0005-0000-0000-0000855A0000}"/>
    <cellStyle name="Nota 9" xfId="23174" xr:uid="{00000000-0005-0000-0000-0000865A0000}"/>
    <cellStyle name="Nota 9 2" xfId="23175" xr:uid="{00000000-0005-0000-0000-0000875A0000}"/>
    <cellStyle name="Nota 9 3" xfId="23176" xr:uid="{00000000-0005-0000-0000-0000885A0000}"/>
    <cellStyle name="Nota 9 4" xfId="23177" xr:uid="{00000000-0005-0000-0000-0000895A0000}"/>
    <cellStyle name="Note 10" xfId="23178" xr:uid="{00000000-0005-0000-0000-00008A5A0000}"/>
    <cellStyle name="Note 10 2" xfId="23179" xr:uid="{00000000-0005-0000-0000-00008B5A0000}"/>
    <cellStyle name="Note 10 3" xfId="23180" xr:uid="{00000000-0005-0000-0000-00008C5A0000}"/>
    <cellStyle name="Note 10 4" xfId="23181" xr:uid="{00000000-0005-0000-0000-00008D5A0000}"/>
    <cellStyle name="Note 11" xfId="23182" xr:uid="{00000000-0005-0000-0000-00008E5A0000}"/>
    <cellStyle name="Note 11 2" xfId="23183" xr:uid="{00000000-0005-0000-0000-00008F5A0000}"/>
    <cellStyle name="Note 11 3" xfId="23184" xr:uid="{00000000-0005-0000-0000-0000905A0000}"/>
    <cellStyle name="Note 11 4" xfId="23185" xr:uid="{00000000-0005-0000-0000-0000915A0000}"/>
    <cellStyle name="Note 12" xfId="23186" xr:uid="{00000000-0005-0000-0000-0000925A0000}"/>
    <cellStyle name="Note 12 2" xfId="23187" xr:uid="{00000000-0005-0000-0000-0000935A0000}"/>
    <cellStyle name="Note 12 3" xfId="23188" xr:uid="{00000000-0005-0000-0000-0000945A0000}"/>
    <cellStyle name="Note 12 4" xfId="23189" xr:uid="{00000000-0005-0000-0000-0000955A0000}"/>
    <cellStyle name="Note 13" xfId="23190" xr:uid="{00000000-0005-0000-0000-0000965A0000}"/>
    <cellStyle name="Note 13 2" xfId="23191" xr:uid="{00000000-0005-0000-0000-0000975A0000}"/>
    <cellStyle name="Note 13 3" xfId="23192" xr:uid="{00000000-0005-0000-0000-0000985A0000}"/>
    <cellStyle name="Note 13 4" xfId="23193" xr:uid="{00000000-0005-0000-0000-0000995A0000}"/>
    <cellStyle name="Note 14" xfId="23194" xr:uid="{00000000-0005-0000-0000-00009A5A0000}"/>
    <cellStyle name="Note 14 2" xfId="23195" xr:uid="{00000000-0005-0000-0000-00009B5A0000}"/>
    <cellStyle name="Note 14 3" xfId="23196" xr:uid="{00000000-0005-0000-0000-00009C5A0000}"/>
    <cellStyle name="Note 14 4" xfId="23197" xr:uid="{00000000-0005-0000-0000-00009D5A0000}"/>
    <cellStyle name="Note 15" xfId="23198" xr:uid="{00000000-0005-0000-0000-00009E5A0000}"/>
    <cellStyle name="Note 15 2" xfId="23199" xr:uid="{00000000-0005-0000-0000-00009F5A0000}"/>
    <cellStyle name="Note 15 3" xfId="23200" xr:uid="{00000000-0005-0000-0000-0000A05A0000}"/>
    <cellStyle name="Note 15 4" xfId="23201" xr:uid="{00000000-0005-0000-0000-0000A15A0000}"/>
    <cellStyle name="Note 16" xfId="23202" xr:uid="{00000000-0005-0000-0000-0000A25A0000}"/>
    <cellStyle name="Note 17" xfId="23203" xr:uid="{00000000-0005-0000-0000-0000A35A0000}"/>
    <cellStyle name="Note 18" xfId="23204" xr:uid="{00000000-0005-0000-0000-0000A45A0000}"/>
    <cellStyle name="Note 19" xfId="23205" xr:uid="{00000000-0005-0000-0000-0000A55A0000}"/>
    <cellStyle name="Note 2" xfId="23206" xr:uid="{00000000-0005-0000-0000-0000A65A0000}"/>
    <cellStyle name="Note 2 10" xfId="23207" xr:uid="{00000000-0005-0000-0000-0000A75A0000}"/>
    <cellStyle name="Note 2 11" xfId="23208" xr:uid="{00000000-0005-0000-0000-0000A85A0000}"/>
    <cellStyle name="Note 2 12" xfId="23209" xr:uid="{00000000-0005-0000-0000-0000A95A0000}"/>
    <cellStyle name="Note 2 13" xfId="23210" xr:uid="{00000000-0005-0000-0000-0000AA5A0000}"/>
    <cellStyle name="Note 2 2" xfId="23211" xr:uid="{00000000-0005-0000-0000-0000AB5A0000}"/>
    <cellStyle name="Note 2 2 2" xfId="23212" xr:uid="{00000000-0005-0000-0000-0000AC5A0000}"/>
    <cellStyle name="Note 2 2 2 2" xfId="23213" xr:uid="{00000000-0005-0000-0000-0000AD5A0000}"/>
    <cellStyle name="Note 2 2 2_15-FINANCEIRAS" xfId="23214" xr:uid="{00000000-0005-0000-0000-0000AE5A0000}"/>
    <cellStyle name="Note 2 2 3" xfId="23215" xr:uid="{00000000-0005-0000-0000-0000AF5A0000}"/>
    <cellStyle name="Note 2 2 3 2" xfId="23216" xr:uid="{00000000-0005-0000-0000-0000B05A0000}"/>
    <cellStyle name="Note 2 2 4" xfId="23217" xr:uid="{00000000-0005-0000-0000-0000B15A0000}"/>
    <cellStyle name="Note 2 2 5" xfId="23218" xr:uid="{00000000-0005-0000-0000-0000B25A0000}"/>
    <cellStyle name="Note 2 2 6" xfId="23219" xr:uid="{00000000-0005-0000-0000-0000B35A0000}"/>
    <cellStyle name="Note 2 2_13-Endividamento" xfId="23220" xr:uid="{00000000-0005-0000-0000-0000B45A0000}"/>
    <cellStyle name="Note 2 3" xfId="23221" xr:uid="{00000000-0005-0000-0000-0000B55A0000}"/>
    <cellStyle name="Note 2 3 2" xfId="23222" xr:uid="{00000000-0005-0000-0000-0000B65A0000}"/>
    <cellStyle name="Note 2 3_15-FINANCEIRAS" xfId="23223" xr:uid="{00000000-0005-0000-0000-0000B75A0000}"/>
    <cellStyle name="Note 2 4" xfId="23224" xr:uid="{00000000-0005-0000-0000-0000B85A0000}"/>
    <cellStyle name="Note 2 4 2" xfId="23225" xr:uid="{00000000-0005-0000-0000-0000B95A0000}"/>
    <cellStyle name="Note 2 4 3" xfId="23226" xr:uid="{00000000-0005-0000-0000-0000BA5A0000}"/>
    <cellStyle name="Note 2 4_15-FINANCEIRAS" xfId="23227" xr:uid="{00000000-0005-0000-0000-0000BB5A0000}"/>
    <cellStyle name="Note 2 5" xfId="23228" xr:uid="{00000000-0005-0000-0000-0000BC5A0000}"/>
    <cellStyle name="Note 2 5 2" xfId="23229" xr:uid="{00000000-0005-0000-0000-0000BD5A0000}"/>
    <cellStyle name="Note 2 5_15-FINANCEIRAS" xfId="23230" xr:uid="{00000000-0005-0000-0000-0000BE5A0000}"/>
    <cellStyle name="Note 2 6" xfId="23231" xr:uid="{00000000-0005-0000-0000-0000BF5A0000}"/>
    <cellStyle name="Note 2 6 2" xfId="23232" xr:uid="{00000000-0005-0000-0000-0000C05A0000}"/>
    <cellStyle name="Note 2 6_15-FINANCEIRAS" xfId="23233" xr:uid="{00000000-0005-0000-0000-0000C15A0000}"/>
    <cellStyle name="Note 2 7" xfId="23234" xr:uid="{00000000-0005-0000-0000-0000C25A0000}"/>
    <cellStyle name="Note 2 7 2" xfId="23235" xr:uid="{00000000-0005-0000-0000-0000C35A0000}"/>
    <cellStyle name="Note 2 7_15-FINANCEIRAS" xfId="23236" xr:uid="{00000000-0005-0000-0000-0000C45A0000}"/>
    <cellStyle name="Note 2 8" xfId="23237" xr:uid="{00000000-0005-0000-0000-0000C55A0000}"/>
    <cellStyle name="Note 2 9" xfId="23238" xr:uid="{00000000-0005-0000-0000-0000C65A0000}"/>
    <cellStyle name="Note 2_13-Endividamento" xfId="23239" xr:uid="{00000000-0005-0000-0000-0000C75A0000}"/>
    <cellStyle name="Note 3" xfId="23240" xr:uid="{00000000-0005-0000-0000-0000C85A0000}"/>
    <cellStyle name="Note 3 10" xfId="23241" xr:uid="{00000000-0005-0000-0000-0000C95A0000}"/>
    <cellStyle name="Note 3 11" xfId="23242" xr:uid="{00000000-0005-0000-0000-0000CA5A0000}"/>
    <cellStyle name="Note 3 2" xfId="23243" xr:uid="{00000000-0005-0000-0000-0000CB5A0000}"/>
    <cellStyle name="Note 3 2 2" xfId="23244" xr:uid="{00000000-0005-0000-0000-0000CC5A0000}"/>
    <cellStyle name="Note 3 2 2 2" xfId="23245" xr:uid="{00000000-0005-0000-0000-0000CD5A0000}"/>
    <cellStyle name="Note 3 2 2 2 2" xfId="23246" xr:uid="{00000000-0005-0000-0000-0000CE5A0000}"/>
    <cellStyle name="Note 3 2 2 2 2 2" xfId="23247" xr:uid="{00000000-0005-0000-0000-0000CF5A0000}"/>
    <cellStyle name="Note 3 2 2 2 3" xfId="23248" xr:uid="{00000000-0005-0000-0000-0000D05A0000}"/>
    <cellStyle name="Note 3 2 2 2 4" xfId="23249" xr:uid="{00000000-0005-0000-0000-0000D15A0000}"/>
    <cellStyle name="Note 3 2 2 3" xfId="23250" xr:uid="{00000000-0005-0000-0000-0000D25A0000}"/>
    <cellStyle name="Note 3 2 2 3 2" xfId="23251" xr:uid="{00000000-0005-0000-0000-0000D35A0000}"/>
    <cellStyle name="Note 3 2 2 4" xfId="23252" xr:uid="{00000000-0005-0000-0000-0000D45A0000}"/>
    <cellStyle name="Note 3 2 2 5" xfId="23253" xr:uid="{00000000-0005-0000-0000-0000D55A0000}"/>
    <cellStyle name="Note 3 2 3" xfId="23254" xr:uid="{00000000-0005-0000-0000-0000D65A0000}"/>
    <cellStyle name="Note 3 2 3 2" xfId="23255" xr:uid="{00000000-0005-0000-0000-0000D75A0000}"/>
    <cellStyle name="Note 3 2 3 2 2" xfId="23256" xr:uid="{00000000-0005-0000-0000-0000D85A0000}"/>
    <cellStyle name="Note 3 2 3 2 2 2" xfId="23257" xr:uid="{00000000-0005-0000-0000-0000D95A0000}"/>
    <cellStyle name="Note 3 2 3 2 3" xfId="23258" xr:uid="{00000000-0005-0000-0000-0000DA5A0000}"/>
    <cellStyle name="Note 3 2 3 2 4" xfId="23259" xr:uid="{00000000-0005-0000-0000-0000DB5A0000}"/>
    <cellStyle name="Note 3 2 3 3" xfId="23260" xr:uid="{00000000-0005-0000-0000-0000DC5A0000}"/>
    <cellStyle name="Note 3 2 3 3 2" xfId="23261" xr:uid="{00000000-0005-0000-0000-0000DD5A0000}"/>
    <cellStyle name="Note 3 2 3 4" xfId="23262" xr:uid="{00000000-0005-0000-0000-0000DE5A0000}"/>
    <cellStyle name="Note 3 2 3 5" xfId="23263" xr:uid="{00000000-0005-0000-0000-0000DF5A0000}"/>
    <cellStyle name="Note 3 2 4" xfId="23264" xr:uid="{00000000-0005-0000-0000-0000E05A0000}"/>
    <cellStyle name="Note 3 2 4 2" xfId="23265" xr:uid="{00000000-0005-0000-0000-0000E15A0000}"/>
    <cellStyle name="Note 3 2 4 2 2" xfId="23266" xr:uid="{00000000-0005-0000-0000-0000E25A0000}"/>
    <cellStyle name="Note 3 2 4 3" xfId="23267" xr:uid="{00000000-0005-0000-0000-0000E35A0000}"/>
    <cellStyle name="Note 3 2 4 4" xfId="23268" xr:uid="{00000000-0005-0000-0000-0000E45A0000}"/>
    <cellStyle name="Note 3 2 5" xfId="23269" xr:uid="{00000000-0005-0000-0000-0000E55A0000}"/>
    <cellStyle name="Note 3 2 5 2" xfId="23270" xr:uid="{00000000-0005-0000-0000-0000E65A0000}"/>
    <cellStyle name="Note 3 2 6" xfId="23271" xr:uid="{00000000-0005-0000-0000-0000E75A0000}"/>
    <cellStyle name="Note 3 2 7" xfId="23272" xr:uid="{00000000-0005-0000-0000-0000E85A0000}"/>
    <cellStyle name="Note 3 2 8" xfId="23273" xr:uid="{00000000-0005-0000-0000-0000E95A0000}"/>
    <cellStyle name="Note 3 2_15-FINANCEIRAS" xfId="23274" xr:uid="{00000000-0005-0000-0000-0000EA5A0000}"/>
    <cellStyle name="Note 3 3" xfId="23275" xr:uid="{00000000-0005-0000-0000-0000EB5A0000}"/>
    <cellStyle name="Note 3 3 2" xfId="23276" xr:uid="{00000000-0005-0000-0000-0000EC5A0000}"/>
    <cellStyle name="Note 3 3_15-FINANCEIRAS" xfId="23277" xr:uid="{00000000-0005-0000-0000-0000ED5A0000}"/>
    <cellStyle name="Note 3 4" xfId="23278" xr:uid="{00000000-0005-0000-0000-0000EE5A0000}"/>
    <cellStyle name="Note 3 4 2" xfId="23279" xr:uid="{00000000-0005-0000-0000-0000EF5A0000}"/>
    <cellStyle name="Note 3 4_15-FINANCEIRAS" xfId="23280" xr:uid="{00000000-0005-0000-0000-0000F05A0000}"/>
    <cellStyle name="Note 3 5" xfId="23281" xr:uid="{00000000-0005-0000-0000-0000F15A0000}"/>
    <cellStyle name="Note 3 5 2" xfId="23282" xr:uid="{00000000-0005-0000-0000-0000F25A0000}"/>
    <cellStyle name="Note 3 5_15-FINANCEIRAS" xfId="23283" xr:uid="{00000000-0005-0000-0000-0000F35A0000}"/>
    <cellStyle name="Note 3 6" xfId="23284" xr:uid="{00000000-0005-0000-0000-0000F45A0000}"/>
    <cellStyle name="Note 3 6 2" xfId="23285" xr:uid="{00000000-0005-0000-0000-0000F55A0000}"/>
    <cellStyle name="Note 3 6_15-FINANCEIRAS" xfId="23286" xr:uid="{00000000-0005-0000-0000-0000F65A0000}"/>
    <cellStyle name="Note 3 7" xfId="23287" xr:uid="{00000000-0005-0000-0000-0000F75A0000}"/>
    <cellStyle name="Note 3 7 2" xfId="23288" xr:uid="{00000000-0005-0000-0000-0000F85A0000}"/>
    <cellStyle name="Note 3 8" xfId="23289" xr:uid="{00000000-0005-0000-0000-0000F95A0000}"/>
    <cellStyle name="Note 3 9" xfId="23290" xr:uid="{00000000-0005-0000-0000-0000FA5A0000}"/>
    <cellStyle name="Note 3_13-Endividamento" xfId="23291" xr:uid="{00000000-0005-0000-0000-0000FB5A0000}"/>
    <cellStyle name="Note 4" xfId="23292" xr:uid="{00000000-0005-0000-0000-0000FC5A0000}"/>
    <cellStyle name="Note 4 2" xfId="23293" xr:uid="{00000000-0005-0000-0000-0000FD5A0000}"/>
    <cellStyle name="Note 4 2 2" xfId="23294" xr:uid="{00000000-0005-0000-0000-0000FE5A0000}"/>
    <cellStyle name="Note 4 2 2 2" xfId="23295" xr:uid="{00000000-0005-0000-0000-0000FF5A0000}"/>
    <cellStyle name="Note 4 2 2 2 2" xfId="23296" xr:uid="{00000000-0005-0000-0000-0000005B0000}"/>
    <cellStyle name="Note 4 2 2 2 2 2" xfId="23297" xr:uid="{00000000-0005-0000-0000-0000015B0000}"/>
    <cellStyle name="Note 4 2 2 2 3" xfId="23298" xr:uid="{00000000-0005-0000-0000-0000025B0000}"/>
    <cellStyle name="Note 4 2 2 2 4" xfId="23299" xr:uid="{00000000-0005-0000-0000-0000035B0000}"/>
    <cellStyle name="Note 4 2 2 3" xfId="23300" xr:uid="{00000000-0005-0000-0000-0000045B0000}"/>
    <cellStyle name="Note 4 2 2 3 2" xfId="23301" xr:uid="{00000000-0005-0000-0000-0000055B0000}"/>
    <cellStyle name="Note 4 2 2 4" xfId="23302" xr:uid="{00000000-0005-0000-0000-0000065B0000}"/>
    <cellStyle name="Note 4 2 2 5" xfId="23303" xr:uid="{00000000-0005-0000-0000-0000075B0000}"/>
    <cellStyle name="Note 4 2 3" xfId="23304" xr:uid="{00000000-0005-0000-0000-0000085B0000}"/>
    <cellStyle name="Note 4 2 3 2" xfId="23305" xr:uid="{00000000-0005-0000-0000-0000095B0000}"/>
    <cellStyle name="Note 4 2 3 2 2" xfId="23306" xr:uid="{00000000-0005-0000-0000-00000A5B0000}"/>
    <cellStyle name="Note 4 2 3 2 2 2" xfId="23307" xr:uid="{00000000-0005-0000-0000-00000B5B0000}"/>
    <cellStyle name="Note 4 2 3 2 3" xfId="23308" xr:uid="{00000000-0005-0000-0000-00000C5B0000}"/>
    <cellStyle name="Note 4 2 3 2 4" xfId="23309" xr:uid="{00000000-0005-0000-0000-00000D5B0000}"/>
    <cellStyle name="Note 4 2 3 3" xfId="23310" xr:uid="{00000000-0005-0000-0000-00000E5B0000}"/>
    <cellStyle name="Note 4 2 3 3 2" xfId="23311" xr:uid="{00000000-0005-0000-0000-00000F5B0000}"/>
    <cellStyle name="Note 4 2 3 4" xfId="23312" xr:uid="{00000000-0005-0000-0000-0000105B0000}"/>
    <cellStyle name="Note 4 2 3 5" xfId="23313" xr:uid="{00000000-0005-0000-0000-0000115B0000}"/>
    <cellStyle name="Note 4 2 4" xfId="23314" xr:uid="{00000000-0005-0000-0000-0000125B0000}"/>
    <cellStyle name="Note 4 2 4 2" xfId="23315" xr:uid="{00000000-0005-0000-0000-0000135B0000}"/>
    <cellStyle name="Note 4 2 4 2 2" xfId="23316" xr:uid="{00000000-0005-0000-0000-0000145B0000}"/>
    <cellStyle name="Note 4 2 4 3" xfId="23317" xr:uid="{00000000-0005-0000-0000-0000155B0000}"/>
    <cellStyle name="Note 4 2 4 4" xfId="23318" xr:uid="{00000000-0005-0000-0000-0000165B0000}"/>
    <cellStyle name="Note 4 2 5" xfId="23319" xr:uid="{00000000-0005-0000-0000-0000175B0000}"/>
    <cellStyle name="Note 4 2 5 2" xfId="23320" xr:uid="{00000000-0005-0000-0000-0000185B0000}"/>
    <cellStyle name="Note 4 2 6" xfId="23321" xr:uid="{00000000-0005-0000-0000-0000195B0000}"/>
    <cellStyle name="Note 4 2 7" xfId="23322" xr:uid="{00000000-0005-0000-0000-00001A5B0000}"/>
    <cellStyle name="Note 4 3" xfId="23323" xr:uid="{00000000-0005-0000-0000-00001B5B0000}"/>
    <cellStyle name="Note 4 3 2" xfId="23324" xr:uid="{00000000-0005-0000-0000-00001C5B0000}"/>
    <cellStyle name="Note 4 3 2 2" xfId="23325" xr:uid="{00000000-0005-0000-0000-00001D5B0000}"/>
    <cellStyle name="Note 4 3 2 2 2" xfId="23326" xr:uid="{00000000-0005-0000-0000-00001E5B0000}"/>
    <cellStyle name="Note 4 3 2 3" xfId="23327" xr:uid="{00000000-0005-0000-0000-00001F5B0000}"/>
    <cellStyle name="Note 4 3 2 4" xfId="23328" xr:uid="{00000000-0005-0000-0000-0000205B0000}"/>
    <cellStyle name="Note 4 3 3" xfId="23329" xr:uid="{00000000-0005-0000-0000-0000215B0000}"/>
    <cellStyle name="Note 4 3 3 2" xfId="23330" xr:uid="{00000000-0005-0000-0000-0000225B0000}"/>
    <cellStyle name="Note 4 3 4" xfId="23331" xr:uid="{00000000-0005-0000-0000-0000235B0000}"/>
    <cellStyle name="Note 4 3 5" xfId="23332" xr:uid="{00000000-0005-0000-0000-0000245B0000}"/>
    <cellStyle name="Note 4 4" xfId="23333" xr:uid="{00000000-0005-0000-0000-0000255B0000}"/>
    <cellStyle name="Note 4 4 2" xfId="23334" xr:uid="{00000000-0005-0000-0000-0000265B0000}"/>
    <cellStyle name="Note 4 4 2 2" xfId="23335" xr:uid="{00000000-0005-0000-0000-0000275B0000}"/>
    <cellStyle name="Note 4 4 2 2 2" xfId="23336" xr:uid="{00000000-0005-0000-0000-0000285B0000}"/>
    <cellStyle name="Note 4 4 2 3" xfId="23337" xr:uid="{00000000-0005-0000-0000-0000295B0000}"/>
    <cellStyle name="Note 4 4 2 4" xfId="23338" xr:uid="{00000000-0005-0000-0000-00002A5B0000}"/>
    <cellStyle name="Note 4 4 3" xfId="23339" xr:uid="{00000000-0005-0000-0000-00002B5B0000}"/>
    <cellStyle name="Note 4 4 3 2" xfId="23340" xr:uid="{00000000-0005-0000-0000-00002C5B0000}"/>
    <cellStyle name="Note 4 4 4" xfId="23341" xr:uid="{00000000-0005-0000-0000-00002D5B0000}"/>
    <cellStyle name="Note 4 4 5" xfId="23342" xr:uid="{00000000-0005-0000-0000-00002E5B0000}"/>
    <cellStyle name="Note 4 5" xfId="23343" xr:uid="{00000000-0005-0000-0000-00002F5B0000}"/>
    <cellStyle name="Note 4 5 2" xfId="23344" xr:uid="{00000000-0005-0000-0000-0000305B0000}"/>
    <cellStyle name="Note 4 5 2 2" xfId="23345" xr:uid="{00000000-0005-0000-0000-0000315B0000}"/>
    <cellStyle name="Note 4 5 3" xfId="23346" xr:uid="{00000000-0005-0000-0000-0000325B0000}"/>
    <cellStyle name="Note 4 5 4" xfId="23347" xr:uid="{00000000-0005-0000-0000-0000335B0000}"/>
    <cellStyle name="Note 4 6" xfId="23348" xr:uid="{00000000-0005-0000-0000-0000345B0000}"/>
    <cellStyle name="Note 4 6 2" xfId="23349" xr:uid="{00000000-0005-0000-0000-0000355B0000}"/>
    <cellStyle name="Note 4 7" xfId="23350" xr:uid="{00000000-0005-0000-0000-0000365B0000}"/>
    <cellStyle name="Note 4 8" xfId="23351" xr:uid="{00000000-0005-0000-0000-0000375B0000}"/>
    <cellStyle name="Note 4 9" xfId="23352" xr:uid="{00000000-0005-0000-0000-0000385B0000}"/>
    <cellStyle name="Note 4_15-FINANCEIRAS" xfId="23353" xr:uid="{00000000-0005-0000-0000-0000395B0000}"/>
    <cellStyle name="Note 5" xfId="23354" xr:uid="{00000000-0005-0000-0000-00003A5B0000}"/>
    <cellStyle name="Note 5 2" xfId="23355" xr:uid="{00000000-0005-0000-0000-00003B5B0000}"/>
    <cellStyle name="Note 5 2 2" xfId="23356" xr:uid="{00000000-0005-0000-0000-00003C5B0000}"/>
    <cellStyle name="Note 5 2 2 2" xfId="23357" xr:uid="{00000000-0005-0000-0000-00003D5B0000}"/>
    <cellStyle name="Note 5 2 2 2 2" xfId="23358" xr:uid="{00000000-0005-0000-0000-00003E5B0000}"/>
    <cellStyle name="Note 5 2 2 2 2 2" xfId="23359" xr:uid="{00000000-0005-0000-0000-00003F5B0000}"/>
    <cellStyle name="Note 5 2 2 2 3" xfId="23360" xr:uid="{00000000-0005-0000-0000-0000405B0000}"/>
    <cellStyle name="Note 5 2 2 2 4" xfId="23361" xr:uid="{00000000-0005-0000-0000-0000415B0000}"/>
    <cellStyle name="Note 5 2 2 3" xfId="23362" xr:uid="{00000000-0005-0000-0000-0000425B0000}"/>
    <cellStyle name="Note 5 2 2 3 2" xfId="23363" xr:uid="{00000000-0005-0000-0000-0000435B0000}"/>
    <cellStyle name="Note 5 2 2 4" xfId="23364" xr:uid="{00000000-0005-0000-0000-0000445B0000}"/>
    <cellStyle name="Note 5 2 2 5" xfId="23365" xr:uid="{00000000-0005-0000-0000-0000455B0000}"/>
    <cellStyle name="Note 5 2 3" xfId="23366" xr:uid="{00000000-0005-0000-0000-0000465B0000}"/>
    <cellStyle name="Note 5 2 3 2" xfId="23367" xr:uid="{00000000-0005-0000-0000-0000475B0000}"/>
    <cellStyle name="Note 5 2 3 2 2" xfId="23368" xr:uid="{00000000-0005-0000-0000-0000485B0000}"/>
    <cellStyle name="Note 5 2 3 2 2 2" xfId="23369" xr:uid="{00000000-0005-0000-0000-0000495B0000}"/>
    <cellStyle name="Note 5 2 3 2 3" xfId="23370" xr:uid="{00000000-0005-0000-0000-00004A5B0000}"/>
    <cellStyle name="Note 5 2 3 2 4" xfId="23371" xr:uid="{00000000-0005-0000-0000-00004B5B0000}"/>
    <cellStyle name="Note 5 2 3 3" xfId="23372" xr:uid="{00000000-0005-0000-0000-00004C5B0000}"/>
    <cellStyle name="Note 5 2 3 3 2" xfId="23373" xr:uid="{00000000-0005-0000-0000-00004D5B0000}"/>
    <cellStyle name="Note 5 2 3 4" xfId="23374" xr:uid="{00000000-0005-0000-0000-00004E5B0000}"/>
    <cellStyle name="Note 5 2 3 5" xfId="23375" xr:uid="{00000000-0005-0000-0000-00004F5B0000}"/>
    <cellStyle name="Note 5 2 4" xfId="23376" xr:uid="{00000000-0005-0000-0000-0000505B0000}"/>
    <cellStyle name="Note 5 2 4 2" xfId="23377" xr:uid="{00000000-0005-0000-0000-0000515B0000}"/>
    <cellStyle name="Note 5 2 4 2 2" xfId="23378" xr:uid="{00000000-0005-0000-0000-0000525B0000}"/>
    <cellStyle name="Note 5 2 4 3" xfId="23379" xr:uid="{00000000-0005-0000-0000-0000535B0000}"/>
    <cellStyle name="Note 5 2 4 4" xfId="23380" xr:uid="{00000000-0005-0000-0000-0000545B0000}"/>
    <cellStyle name="Note 5 2 5" xfId="23381" xr:uid="{00000000-0005-0000-0000-0000555B0000}"/>
    <cellStyle name="Note 5 2 5 2" xfId="23382" xr:uid="{00000000-0005-0000-0000-0000565B0000}"/>
    <cellStyle name="Note 5 2 6" xfId="23383" xr:uid="{00000000-0005-0000-0000-0000575B0000}"/>
    <cellStyle name="Note 5 2 7" xfId="23384" xr:uid="{00000000-0005-0000-0000-0000585B0000}"/>
    <cellStyle name="Note 5 3" xfId="23385" xr:uid="{00000000-0005-0000-0000-0000595B0000}"/>
    <cellStyle name="Note 5 3 2" xfId="23386" xr:uid="{00000000-0005-0000-0000-00005A5B0000}"/>
    <cellStyle name="Note 5 3 2 2" xfId="23387" xr:uid="{00000000-0005-0000-0000-00005B5B0000}"/>
    <cellStyle name="Note 5 3 2 2 2" xfId="23388" xr:uid="{00000000-0005-0000-0000-00005C5B0000}"/>
    <cellStyle name="Note 5 3 2 3" xfId="23389" xr:uid="{00000000-0005-0000-0000-00005D5B0000}"/>
    <cellStyle name="Note 5 3 2 4" xfId="23390" xr:uid="{00000000-0005-0000-0000-00005E5B0000}"/>
    <cellStyle name="Note 5 3 3" xfId="23391" xr:uid="{00000000-0005-0000-0000-00005F5B0000}"/>
    <cellStyle name="Note 5 3 3 2" xfId="23392" xr:uid="{00000000-0005-0000-0000-0000605B0000}"/>
    <cellStyle name="Note 5 3 4" xfId="23393" xr:uid="{00000000-0005-0000-0000-0000615B0000}"/>
    <cellStyle name="Note 5 3 5" xfId="23394" xr:uid="{00000000-0005-0000-0000-0000625B0000}"/>
    <cellStyle name="Note 5 4" xfId="23395" xr:uid="{00000000-0005-0000-0000-0000635B0000}"/>
    <cellStyle name="Note 5 4 2" xfId="23396" xr:uid="{00000000-0005-0000-0000-0000645B0000}"/>
    <cellStyle name="Note 5 4 2 2" xfId="23397" xr:uid="{00000000-0005-0000-0000-0000655B0000}"/>
    <cellStyle name="Note 5 4 2 2 2" xfId="23398" xr:uid="{00000000-0005-0000-0000-0000665B0000}"/>
    <cellStyle name="Note 5 4 2 3" xfId="23399" xr:uid="{00000000-0005-0000-0000-0000675B0000}"/>
    <cellStyle name="Note 5 4 2 4" xfId="23400" xr:uid="{00000000-0005-0000-0000-0000685B0000}"/>
    <cellStyle name="Note 5 4 3" xfId="23401" xr:uid="{00000000-0005-0000-0000-0000695B0000}"/>
    <cellStyle name="Note 5 4 3 2" xfId="23402" xr:uid="{00000000-0005-0000-0000-00006A5B0000}"/>
    <cellStyle name="Note 5 4 4" xfId="23403" xr:uid="{00000000-0005-0000-0000-00006B5B0000}"/>
    <cellStyle name="Note 5 4 5" xfId="23404" xr:uid="{00000000-0005-0000-0000-00006C5B0000}"/>
    <cellStyle name="Note 5 5" xfId="23405" xr:uid="{00000000-0005-0000-0000-00006D5B0000}"/>
    <cellStyle name="Note 5 5 2" xfId="23406" xr:uid="{00000000-0005-0000-0000-00006E5B0000}"/>
    <cellStyle name="Note 5 5 2 2" xfId="23407" xr:uid="{00000000-0005-0000-0000-00006F5B0000}"/>
    <cellStyle name="Note 5 5 3" xfId="23408" xr:uid="{00000000-0005-0000-0000-0000705B0000}"/>
    <cellStyle name="Note 5 5 4" xfId="23409" xr:uid="{00000000-0005-0000-0000-0000715B0000}"/>
    <cellStyle name="Note 5 6" xfId="23410" xr:uid="{00000000-0005-0000-0000-0000725B0000}"/>
    <cellStyle name="Note 5 6 2" xfId="23411" xr:uid="{00000000-0005-0000-0000-0000735B0000}"/>
    <cellStyle name="Note 5 7" xfId="23412" xr:uid="{00000000-0005-0000-0000-0000745B0000}"/>
    <cellStyle name="Note 5 8" xfId="23413" xr:uid="{00000000-0005-0000-0000-0000755B0000}"/>
    <cellStyle name="Note 5 9" xfId="23414" xr:uid="{00000000-0005-0000-0000-0000765B0000}"/>
    <cellStyle name="Note 5_15-FINANCEIRAS" xfId="23415" xr:uid="{00000000-0005-0000-0000-0000775B0000}"/>
    <cellStyle name="Note 6" xfId="23416" xr:uid="{00000000-0005-0000-0000-0000785B0000}"/>
    <cellStyle name="Note 6 2" xfId="23417" xr:uid="{00000000-0005-0000-0000-0000795B0000}"/>
    <cellStyle name="Note 6 2 2" xfId="23418" xr:uid="{00000000-0005-0000-0000-00007A5B0000}"/>
    <cellStyle name="Note 6 2 2 2" xfId="23419" xr:uid="{00000000-0005-0000-0000-00007B5B0000}"/>
    <cellStyle name="Note 6 2 2 2 2" xfId="23420" xr:uid="{00000000-0005-0000-0000-00007C5B0000}"/>
    <cellStyle name="Note 6 2 2 2 2 2" xfId="23421" xr:uid="{00000000-0005-0000-0000-00007D5B0000}"/>
    <cellStyle name="Note 6 2 2 2 3" xfId="23422" xr:uid="{00000000-0005-0000-0000-00007E5B0000}"/>
    <cellStyle name="Note 6 2 2 2 4" xfId="23423" xr:uid="{00000000-0005-0000-0000-00007F5B0000}"/>
    <cellStyle name="Note 6 2 2 3" xfId="23424" xr:uid="{00000000-0005-0000-0000-0000805B0000}"/>
    <cellStyle name="Note 6 2 2 3 2" xfId="23425" xr:uid="{00000000-0005-0000-0000-0000815B0000}"/>
    <cellStyle name="Note 6 2 2 4" xfId="23426" xr:uid="{00000000-0005-0000-0000-0000825B0000}"/>
    <cellStyle name="Note 6 2 2 5" xfId="23427" xr:uid="{00000000-0005-0000-0000-0000835B0000}"/>
    <cellStyle name="Note 6 2 3" xfId="23428" xr:uid="{00000000-0005-0000-0000-0000845B0000}"/>
    <cellStyle name="Note 6 2 3 2" xfId="23429" xr:uid="{00000000-0005-0000-0000-0000855B0000}"/>
    <cellStyle name="Note 6 2 3 2 2" xfId="23430" xr:uid="{00000000-0005-0000-0000-0000865B0000}"/>
    <cellStyle name="Note 6 2 3 2 2 2" xfId="23431" xr:uid="{00000000-0005-0000-0000-0000875B0000}"/>
    <cellStyle name="Note 6 2 3 2 3" xfId="23432" xr:uid="{00000000-0005-0000-0000-0000885B0000}"/>
    <cellStyle name="Note 6 2 3 2 4" xfId="23433" xr:uid="{00000000-0005-0000-0000-0000895B0000}"/>
    <cellStyle name="Note 6 2 3 3" xfId="23434" xr:uid="{00000000-0005-0000-0000-00008A5B0000}"/>
    <cellStyle name="Note 6 2 3 3 2" xfId="23435" xr:uid="{00000000-0005-0000-0000-00008B5B0000}"/>
    <cellStyle name="Note 6 2 3 4" xfId="23436" xr:uid="{00000000-0005-0000-0000-00008C5B0000}"/>
    <cellStyle name="Note 6 2 3 5" xfId="23437" xr:uid="{00000000-0005-0000-0000-00008D5B0000}"/>
    <cellStyle name="Note 6 2 4" xfId="23438" xr:uid="{00000000-0005-0000-0000-00008E5B0000}"/>
    <cellStyle name="Note 6 2 4 2" xfId="23439" xr:uid="{00000000-0005-0000-0000-00008F5B0000}"/>
    <cellStyle name="Note 6 2 4 2 2" xfId="23440" xr:uid="{00000000-0005-0000-0000-0000905B0000}"/>
    <cellStyle name="Note 6 2 4 3" xfId="23441" xr:uid="{00000000-0005-0000-0000-0000915B0000}"/>
    <cellStyle name="Note 6 2 4 4" xfId="23442" xr:uid="{00000000-0005-0000-0000-0000925B0000}"/>
    <cellStyle name="Note 6 2 5" xfId="23443" xr:uid="{00000000-0005-0000-0000-0000935B0000}"/>
    <cellStyle name="Note 6 2 5 2" xfId="23444" xr:uid="{00000000-0005-0000-0000-0000945B0000}"/>
    <cellStyle name="Note 6 2 6" xfId="23445" xr:uid="{00000000-0005-0000-0000-0000955B0000}"/>
    <cellStyle name="Note 6 2 7" xfId="23446" xr:uid="{00000000-0005-0000-0000-0000965B0000}"/>
    <cellStyle name="Note 6 3" xfId="23447" xr:uid="{00000000-0005-0000-0000-0000975B0000}"/>
    <cellStyle name="Note 6 3 2" xfId="23448" xr:uid="{00000000-0005-0000-0000-0000985B0000}"/>
    <cellStyle name="Note 6 3 2 2" xfId="23449" xr:uid="{00000000-0005-0000-0000-0000995B0000}"/>
    <cellStyle name="Note 6 3 2 2 2" xfId="23450" xr:uid="{00000000-0005-0000-0000-00009A5B0000}"/>
    <cellStyle name="Note 6 3 2 3" xfId="23451" xr:uid="{00000000-0005-0000-0000-00009B5B0000}"/>
    <cellStyle name="Note 6 3 2 4" xfId="23452" xr:uid="{00000000-0005-0000-0000-00009C5B0000}"/>
    <cellStyle name="Note 6 3 3" xfId="23453" xr:uid="{00000000-0005-0000-0000-00009D5B0000}"/>
    <cellStyle name="Note 6 3 3 2" xfId="23454" xr:uid="{00000000-0005-0000-0000-00009E5B0000}"/>
    <cellStyle name="Note 6 3 4" xfId="23455" xr:uid="{00000000-0005-0000-0000-00009F5B0000}"/>
    <cellStyle name="Note 6 3 5" xfId="23456" xr:uid="{00000000-0005-0000-0000-0000A05B0000}"/>
    <cellStyle name="Note 6 4" xfId="23457" xr:uid="{00000000-0005-0000-0000-0000A15B0000}"/>
    <cellStyle name="Note 6 4 2" xfId="23458" xr:uid="{00000000-0005-0000-0000-0000A25B0000}"/>
    <cellStyle name="Note 6 4 2 2" xfId="23459" xr:uid="{00000000-0005-0000-0000-0000A35B0000}"/>
    <cellStyle name="Note 6 4 2 2 2" xfId="23460" xr:uid="{00000000-0005-0000-0000-0000A45B0000}"/>
    <cellStyle name="Note 6 4 2 3" xfId="23461" xr:uid="{00000000-0005-0000-0000-0000A55B0000}"/>
    <cellStyle name="Note 6 4 2 4" xfId="23462" xr:uid="{00000000-0005-0000-0000-0000A65B0000}"/>
    <cellStyle name="Note 6 4 3" xfId="23463" xr:uid="{00000000-0005-0000-0000-0000A75B0000}"/>
    <cellStyle name="Note 6 4 3 2" xfId="23464" xr:uid="{00000000-0005-0000-0000-0000A85B0000}"/>
    <cellStyle name="Note 6 4 4" xfId="23465" xr:uid="{00000000-0005-0000-0000-0000A95B0000}"/>
    <cellStyle name="Note 6 4 5" xfId="23466" xr:uid="{00000000-0005-0000-0000-0000AA5B0000}"/>
    <cellStyle name="Note 6 5" xfId="23467" xr:uid="{00000000-0005-0000-0000-0000AB5B0000}"/>
    <cellStyle name="Note 6 5 2" xfId="23468" xr:uid="{00000000-0005-0000-0000-0000AC5B0000}"/>
    <cellStyle name="Note 6 5 2 2" xfId="23469" xr:uid="{00000000-0005-0000-0000-0000AD5B0000}"/>
    <cellStyle name="Note 6 5 3" xfId="23470" xr:uid="{00000000-0005-0000-0000-0000AE5B0000}"/>
    <cellStyle name="Note 6 5 4" xfId="23471" xr:uid="{00000000-0005-0000-0000-0000AF5B0000}"/>
    <cellStyle name="Note 6 6" xfId="23472" xr:uid="{00000000-0005-0000-0000-0000B05B0000}"/>
    <cellStyle name="Note 6 6 2" xfId="23473" xr:uid="{00000000-0005-0000-0000-0000B15B0000}"/>
    <cellStyle name="Note 6 7" xfId="23474" xr:uid="{00000000-0005-0000-0000-0000B25B0000}"/>
    <cellStyle name="Note 6 8" xfId="23475" xr:uid="{00000000-0005-0000-0000-0000B35B0000}"/>
    <cellStyle name="Note 6 9" xfId="23476" xr:uid="{00000000-0005-0000-0000-0000B45B0000}"/>
    <cellStyle name="Note 6_15-FINANCEIRAS" xfId="23477" xr:uid="{00000000-0005-0000-0000-0000B55B0000}"/>
    <cellStyle name="Note 7" xfId="23478" xr:uid="{00000000-0005-0000-0000-0000B65B0000}"/>
    <cellStyle name="Note 7 2" xfId="23479" xr:uid="{00000000-0005-0000-0000-0000B75B0000}"/>
    <cellStyle name="Note 7 2 2" xfId="23480" xr:uid="{00000000-0005-0000-0000-0000B85B0000}"/>
    <cellStyle name="Note 7 2 2 2" xfId="23481" xr:uid="{00000000-0005-0000-0000-0000B95B0000}"/>
    <cellStyle name="Note 7 2 2 2 2" xfId="23482" xr:uid="{00000000-0005-0000-0000-0000BA5B0000}"/>
    <cellStyle name="Note 7 2 2 3" xfId="23483" xr:uid="{00000000-0005-0000-0000-0000BB5B0000}"/>
    <cellStyle name="Note 7 2 2 4" xfId="23484" xr:uid="{00000000-0005-0000-0000-0000BC5B0000}"/>
    <cellStyle name="Note 7 2 3" xfId="23485" xr:uid="{00000000-0005-0000-0000-0000BD5B0000}"/>
    <cellStyle name="Note 7 2 3 2" xfId="23486" xr:uid="{00000000-0005-0000-0000-0000BE5B0000}"/>
    <cellStyle name="Note 7 2 4" xfId="23487" xr:uid="{00000000-0005-0000-0000-0000BF5B0000}"/>
    <cellStyle name="Note 7 2 5" xfId="23488" xr:uid="{00000000-0005-0000-0000-0000C05B0000}"/>
    <cellStyle name="Note 7 3" xfId="23489" xr:uid="{00000000-0005-0000-0000-0000C15B0000}"/>
    <cellStyle name="Note 7 3 2" xfId="23490" xr:uid="{00000000-0005-0000-0000-0000C25B0000}"/>
    <cellStyle name="Note 7 3 2 2" xfId="23491" xr:uid="{00000000-0005-0000-0000-0000C35B0000}"/>
    <cellStyle name="Note 7 3 2 2 2" xfId="23492" xr:uid="{00000000-0005-0000-0000-0000C45B0000}"/>
    <cellStyle name="Note 7 3 2 3" xfId="23493" xr:uid="{00000000-0005-0000-0000-0000C55B0000}"/>
    <cellStyle name="Note 7 3 2 4" xfId="23494" xr:uid="{00000000-0005-0000-0000-0000C65B0000}"/>
    <cellStyle name="Note 7 3 3" xfId="23495" xr:uid="{00000000-0005-0000-0000-0000C75B0000}"/>
    <cellStyle name="Note 7 3 3 2" xfId="23496" xr:uid="{00000000-0005-0000-0000-0000C85B0000}"/>
    <cellStyle name="Note 7 3 4" xfId="23497" xr:uid="{00000000-0005-0000-0000-0000C95B0000}"/>
    <cellStyle name="Note 7 3 5" xfId="23498" xr:uid="{00000000-0005-0000-0000-0000CA5B0000}"/>
    <cellStyle name="Note 7 4" xfId="23499" xr:uid="{00000000-0005-0000-0000-0000CB5B0000}"/>
    <cellStyle name="Note 7 4 2" xfId="23500" xr:uid="{00000000-0005-0000-0000-0000CC5B0000}"/>
    <cellStyle name="Note 7 4 2 2" xfId="23501" xr:uid="{00000000-0005-0000-0000-0000CD5B0000}"/>
    <cellStyle name="Note 7 4 3" xfId="23502" xr:uid="{00000000-0005-0000-0000-0000CE5B0000}"/>
    <cellStyle name="Note 7 4 4" xfId="23503" xr:uid="{00000000-0005-0000-0000-0000CF5B0000}"/>
    <cellStyle name="Note 7 5" xfId="23504" xr:uid="{00000000-0005-0000-0000-0000D05B0000}"/>
    <cellStyle name="Note 7 5 2" xfId="23505" xr:uid="{00000000-0005-0000-0000-0000D15B0000}"/>
    <cellStyle name="Note 7 6" xfId="23506" xr:uid="{00000000-0005-0000-0000-0000D25B0000}"/>
    <cellStyle name="Note 7 7" xfId="23507" xr:uid="{00000000-0005-0000-0000-0000D35B0000}"/>
    <cellStyle name="Note 8" xfId="23508" xr:uid="{00000000-0005-0000-0000-0000D45B0000}"/>
    <cellStyle name="Note 8 2" xfId="23509" xr:uid="{00000000-0005-0000-0000-0000D55B0000}"/>
    <cellStyle name="Note 8 2 2" xfId="23510" xr:uid="{00000000-0005-0000-0000-0000D65B0000}"/>
    <cellStyle name="Note 8 2 2 2" xfId="23511" xr:uid="{00000000-0005-0000-0000-0000D75B0000}"/>
    <cellStyle name="Note 8 2 2 2 2" xfId="23512" xr:uid="{00000000-0005-0000-0000-0000D85B0000}"/>
    <cellStyle name="Note 8 2 2 3" xfId="23513" xr:uid="{00000000-0005-0000-0000-0000D95B0000}"/>
    <cellStyle name="Note 8 2 2 4" xfId="23514" xr:uid="{00000000-0005-0000-0000-0000DA5B0000}"/>
    <cellStyle name="Note 8 2 3" xfId="23515" xr:uid="{00000000-0005-0000-0000-0000DB5B0000}"/>
    <cellStyle name="Note 8 2 3 2" xfId="23516" xr:uid="{00000000-0005-0000-0000-0000DC5B0000}"/>
    <cellStyle name="Note 8 2 4" xfId="23517" xr:uid="{00000000-0005-0000-0000-0000DD5B0000}"/>
    <cellStyle name="Note 8 2 5" xfId="23518" xr:uid="{00000000-0005-0000-0000-0000DE5B0000}"/>
    <cellStyle name="Note 8 3" xfId="23519" xr:uid="{00000000-0005-0000-0000-0000DF5B0000}"/>
    <cellStyle name="Note 8 3 2" xfId="23520" xr:uid="{00000000-0005-0000-0000-0000E05B0000}"/>
    <cellStyle name="Note 8 3 2 2" xfId="23521" xr:uid="{00000000-0005-0000-0000-0000E15B0000}"/>
    <cellStyle name="Note 8 3 2 2 2" xfId="23522" xr:uid="{00000000-0005-0000-0000-0000E25B0000}"/>
    <cellStyle name="Note 8 3 2 3" xfId="23523" xr:uid="{00000000-0005-0000-0000-0000E35B0000}"/>
    <cellStyle name="Note 8 3 2 4" xfId="23524" xr:uid="{00000000-0005-0000-0000-0000E45B0000}"/>
    <cellStyle name="Note 8 3 3" xfId="23525" xr:uid="{00000000-0005-0000-0000-0000E55B0000}"/>
    <cellStyle name="Note 8 3 3 2" xfId="23526" xr:uid="{00000000-0005-0000-0000-0000E65B0000}"/>
    <cellStyle name="Note 8 3 4" xfId="23527" xr:uid="{00000000-0005-0000-0000-0000E75B0000}"/>
    <cellStyle name="Note 8 3 5" xfId="23528" xr:uid="{00000000-0005-0000-0000-0000E85B0000}"/>
    <cellStyle name="Note 8 4" xfId="23529" xr:uid="{00000000-0005-0000-0000-0000E95B0000}"/>
    <cellStyle name="Note 8 4 2" xfId="23530" xr:uid="{00000000-0005-0000-0000-0000EA5B0000}"/>
    <cellStyle name="Note 8 4 2 2" xfId="23531" xr:uid="{00000000-0005-0000-0000-0000EB5B0000}"/>
    <cellStyle name="Note 8 4 3" xfId="23532" xr:uid="{00000000-0005-0000-0000-0000EC5B0000}"/>
    <cellStyle name="Note 8 4 4" xfId="23533" xr:uid="{00000000-0005-0000-0000-0000ED5B0000}"/>
    <cellStyle name="Note 8 5" xfId="23534" xr:uid="{00000000-0005-0000-0000-0000EE5B0000}"/>
    <cellStyle name="Note 8 5 2" xfId="23535" xr:uid="{00000000-0005-0000-0000-0000EF5B0000}"/>
    <cellStyle name="Note 8 6" xfId="23536" xr:uid="{00000000-0005-0000-0000-0000F05B0000}"/>
    <cellStyle name="Note 8 7" xfId="23537" xr:uid="{00000000-0005-0000-0000-0000F15B0000}"/>
    <cellStyle name="Note 9" xfId="23538" xr:uid="{00000000-0005-0000-0000-0000F25B0000}"/>
    <cellStyle name="Note 9 2" xfId="23539" xr:uid="{00000000-0005-0000-0000-0000F35B0000}"/>
    <cellStyle name="Note 9 3" xfId="23540" xr:uid="{00000000-0005-0000-0000-0000F45B0000}"/>
    <cellStyle name="Note 9 4" xfId="23541" xr:uid="{00000000-0005-0000-0000-0000F55B0000}"/>
    <cellStyle name="Num_Normal" xfId="23542" xr:uid="{00000000-0005-0000-0000-0000F65B0000}"/>
    <cellStyle name="Number" xfId="23543" xr:uid="{00000000-0005-0000-0000-0000F75B0000}"/>
    <cellStyle name="Number [0]" xfId="23544" xr:uid="{00000000-0005-0000-0000-0000F85B0000}"/>
    <cellStyle name="Number [0] 2" xfId="23545" xr:uid="{00000000-0005-0000-0000-0000F95B0000}"/>
    <cellStyle name="Number [0] 2 2" xfId="23546" xr:uid="{00000000-0005-0000-0000-0000FA5B0000}"/>
    <cellStyle name="Number [0] 2 3" xfId="23547" xr:uid="{00000000-0005-0000-0000-0000FB5B0000}"/>
    <cellStyle name="Number [0] 2_15-FINANCEIRAS" xfId="23548" xr:uid="{00000000-0005-0000-0000-0000FC5B0000}"/>
    <cellStyle name="Number [0] 3" xfId="23549" xr:uid="{00000000-0005-0000-0000-0000FD5B0000}"/>
    <cellStyle name="Number [0] 4" xfId="23550" xr:uid="{00000000-0005-0000-0000-0000FE5B0000}"/>
    <cellStyle name="Number [0]_15-FINANCEIRAS" xfId="23551" xr:uid="{00000000-0005-0000-0000-0000FF5B0000}"/>
    <cellStyle name="Number [1]" xfId="23552" xr:uid="{00000000-0005-0000-0000-0000005C0000}"/>
    <cellStyle name="Number [1] 2" xfId="23553" xr:uid="{00000000-0005-0000-0000-0000015C0000}"/>
    <cellStyle name="Number [1] 2 2" xfId="23554" xr:uid="{00000000-0005-0000-0000-0000025C0000}"/>
    <cellStyle name="Number [1] 2 3" xfId="23555" xr:uid="{00000000-0005-0000-0000-0000035C0000}"/>
    <cellStyle name="Number [1] 2_15-FINANCEIRAS" xfId="23556" xr:uid="{00000000-0005-0000-0000-0000045C0000}"/>
    <cellStyle name="Number [1] 3" xfId="23557" xr:uid="{00000000-0005-0000-0000-0000055C0000}"/>
    <cellStyle name="Number [1] 4" xfId="23558" xr:uid="{00000000-0005-0000-0000-0000065C0000}"/>
    <cellStyle name="Number [1]_15-FINANCEIRAS" xfId="23559" xr:uid="{00000000-0005-0000-0000-0000075C0000}"/>
    <cellStyle name="Number [2]" xfId="23560" xr:uid="{00000000-0005-0000-0000-0000085C0000}"/>
    <cellStyle name="Number [2] 2" xfId="23561" xr:uid="{00000000-0005-0000-0000-0000095C0000}"/>
    <cellStyle name="Number [2] 2 2" xfId="23562" xr:uid="{00000000-0005-0000-0000-00000A5C0000}"/>
    <cellStyle name="Number [2] 2 3" xfId="23563" xr:uid="{00000000-0005-0000-0000-00000B5C0000}"/>
    <cellStyle name="Number [2] 2_15-FINANCEIRAS" xfId="23564" xr:uid="{00000000-0005-0000-0000-00000C5C0000}"/>
    <cellStyle name="Number [2] 3" xfId="23565" xr:uid="{00000000-0005-0000-0000-00000D5C0000}"/>
    <cellStyle name="Number [2] 4" xfId="23566" xr:uid="{00000000-0005-0000-0000-00000E5C0000}"/>
    <cellStyle name="Number [2]_15-FINANCEIRAS" xfId="23567" xr:uid="{00000000-0005-0000-0000-00000F5C0000}"/>
    <cellStyle name="Number 10" xfId="23568" xr:uid="{00000000-0005-0000-0000-0000105C0000}"/>
    <cellStyle name="Number 11" xfId="23569" xr:uid="{00000000-0005-0000-0000-0000115C0000}"/>
    <cellStyle name="Number 12" xfId="23570" xr:uid="{00000000-0005-0000-0000-0000125C0000}"/>
    <cellStyle name="Number 13" xfId="23571" xr:uid="{00000000-0005-0000-0000-0000135C0000}"/>
    <cellStyle name="Number 14" xfId="23572" xr:uid="{00000000-0005-0000-0000-0000145C0000}"/>
    <cellStyle name="Number 15" xfId="23573" xr:uid="{00000000-0005-0000-0000-0000155C0000}"/>
    <cellStyle name="Number 16" xfId="23574" xr:uid="{00000000-0005-0000-0000-0000165C0000}"/>
    <cellStyle name="Number 17" xfId="23575" xr:uid="{00000000-0005-0000-0000-0000175C0000}"/>
    <cellStyle name="Number 18" xfId="23576" xr:uid="{00000000-0005-0000-0000-0000185C0000}"/>
    <cellStyle name="Number 19" xfId="23577" xr:uid="{00000000-0005-0000-0000-0000195C0000}"/>
    <cellStyle name="Number 2" xfId="23578" xr:uid="{00000000-0005-0000-0000-00001A5C0000}"/>
    <cellStyle name="Number 2 2" xfId="23579" xr:uid="{00000000-0005-0000-0000-00001B5C0000}"/>
    <cellStyle name="Number 2 3" xfId="23580" xr:uid="{00000000-0005-0000-0000-00001C5C0000}"/>
    <cellStyle name="Number 2_15-FINANCEIRAS" xfId="23581" xr:uid="{00000000-0005-0000-0000-00001D5C0000}"/>
    <cellStyle name="Number 20" xfId="23582" xr:uid="{00000000-0005-0000-0000-00001E5C0000}"/>
    <cellStyle name="Number 21" xfId="23583" xr:uid="{00000000-0005-0000-0000-00001F5C0000}"/>
    <cellStyle name="Number 22" xfId="23584" xr:uid="{00000000-0005-0000-0000-0000205C0000}"/>
    <cellStyle name="Number 23" xfId="23585" xr:uid="{00000000-0005-0000-0000-0000215C0000}"/>
    <cellStyle name="Number 24" xfId="23586" xr:uid="{00000000-0005-0000-0000-0000225C0000}"/>
    <cellStyle name="Number 25" xfId="23587" xr:uid="{00000000-0005-0000-0000-0000235C0000}"/>
    <cellStyle name="Number 3" xfId="23588" xr:uid="{00000000-0005-0000-0000-0000245C0000}"/>
    <cellStyle name="Number 4" xfId="23589" xr:uid="{00000000-0005-0000-0000-0000255C0000}"/>
    <cellStyle name="Number 5" xfId="23590" xr:uid="{00000000-0005-0000-0000-0000265C0000}"/>
    <cellStyle name="Number 6" xfId="23591" xr:uid="{00000000-0005-0000-0000-0000275C0000}"/>
    <cellStyle name="Number 7" xfId="23592" xr:uid="{00000000-0005-0000-0000-0000285C0000}"/>
    <cellStyle name="Number 8" xfId="23593" xr:uid="{00000000-0005-0000-0000-0000295C0000}"/>
    <cellStyle name="Number 9" xfId="23594" xr:uid="{00000000-0005-0000-0000-00002A5C0000}"/>
    <cellStyle name="Number_13-Endividamento" xfId="23595" xr:uid="{00000000-0005-0000-0000-00002B5C0000}"/>
    <cellStyle name="Odwiedzone hiper??cze_Bud_03_forecast_1" xfId="23596" xr:uid="{00000000-0005-0000-0000-00002C5C0000}"/>
    <cellStyle name="Odwiedzone hiperłącze_Bud_03_forecast_1" xfId="23597" xr:uid="{00000000-0005-0000-0000-00002D5C0000}"/>
    <cellStyle name="Œ…‹æØ‚è [0.00]_!!!GO" xfId="23598" xr:uid="{00000000-0005-0000-0000-00002E5C0000}"/>
    <cellStyle name="Œ…‹æØ‚è_!!!GO" xfId="23599" xr:uid="{00000000-0005-0000-0000-00002F5C0000}"/>
    <cellStyle name="Output 10" xfId="23600" xr:uid="{00000000-0005-0000-0000-0000305C0000}"/>
    <cellStyle name="Output 10 2" xfId="23601" xr:uid="{00000000-0005-0000-0000-0000315C0000}"/>
    <cellStyle name="Output 10 3" xfId="23602" xr:uid="{00000000-0005-0000-0000-0000325C0000}"/>
    <cellStyle name="Output 10 4" xfId="23603" xr:uid="{00000000-0005-0000-0000-0000335C0000}"/>
    <cellStyle name="Output 11" xfId="23604" xr:uid="{00000000-0005-0000-0000-0000345C0000}"/>
    <cellStyle name="Output 11 2" xfId="23605" xr:uid="{00000000-0005-0000-0000-0000355C0000}"/>
    <cellStyle name="Output 11 3" xfId="23606" xr:uid="{00000000-0005-0000-0000-0000365C0000}"/>
    <cellStyle name="Output 11 4" xfId="23607" xr:uid="{00000000-0005-0000-0000-0000375C0000}"/>
    <cellStyle name="Output 12" xfId="23608" xr:uid="{00000000-0005-0000-0000-0000385C0000}"/>
    <cellStyle name="Output 12 2" xfId="23609" xr:uid="{00000000-0005-0000-0000-0000395C0000}"/>
    <cellStyle name="Output 12 3" xfId="23610" xr:uid="{00000000-0005-0000-0000-00003A5C0000}"/>
    <cellStyle name="Output 12 4" xfId="23611" xr:uid="{00000000-0005-0000-0000-00003B5C0000}"/>
    <cellStyle name="Output 13" xfId="23612" xr:uid="{00000000-0005-0000-0000-00003C5C0000}"/>
    <cellStyle name="Output 13 2" xfId="23613" xr:uid="{00000000-0005-0000-0000-00003D5C0000}"/>
    <cellStyle name="Output 13 3" xfId="23614" xr:uid="{00000000-0005-0000-0000-00003E5C0000}"/>
    <cellStyle name="Output 13 4" xfId="23615" xr:uid="{00000000-0005-0000-0000-00003F5C0000}"/>
    <cellStyle name="Output 14" xfId="23616" xr:uid="{00000000-0005-0000-0000-0000405C0000}"/>
    <cellStyle name="Output 14 2" xfId="23617" xr:uid="{00000000-0005-0000-0000-0000415C0000}"/>
    <cellStyle name="Output 14 3" xfId="23618" xr:uid="{00000000-0005-0000-0000-0000425C0000}"/>
    <cellStyle name="Output 14 4" xfId="23619" xr:uid="{00000000-0005-0000-0000-0000435C0000}"/>
    <cellStyle name="Output 15" xfId="23620" xr:uid="{00000000-0005-0000-0000-0000445C0000}"/>
    <cellStyle name="Output 16" xfId="23621" xr:uid="{00000000-0005-0000-0000-0000455C0000}"/>
    <cellStyle name="Output 17" xfId="23622" xr:uid="{00000000-0005-0000-0000-0000465C0000}"/>
    <cellStyle name="Output 18" xfId="23623" xr:uid="{00000000-0005-0000-0000-0000475C0000}"/>
    <cellStyle name="Output 2" xfId="23624" xr:uid="{00000000-0005-0000-0000-0000485C0000}"/>
    <cellStyle name="Output 2 10" xfId="23625" xr:uid="{00000000-0005-0000-0000-0000495C0000}"/>
    <cellStyle name="Output 2 11" xfId="23626" xr:uid="{00000000-0005-0000-0000-00004A5C0000}"/>
    <cellStyle name="Output 2 12" xfId="23627" xr:uid="{00000000-0005-0000-0000-00004B5C0000}"/>
    <cellStyle name="Output 2 2" xfId="23628" xr:uid="{00000000-0005-0000-0000-00004C5C0000}"/>
    <cellStyle name="Output 2 2 2" xfId="23629" xr:uid="{00000000-0005-0000-0000-00004D5C0000}"/>
    <cellStyle name="Output 2 2 3" xfId="23630" xr:uid="{00000000-0005-0000-0000-00004E5C0000}"/>
    <cellStyle name="Output 2 2_15-FINANCEIRAS" xfId="23631" xr:uid="{00000000-0005-0000-0000-00004F5C0000}"/>
    <cellStyle name="Output 2 3" xfId="23632" xr:uid="{00000000-0005-0000-0000-0000505C0000}"/>
    <cellStyle name="Output 2 3 2" xfId="23633" xr:uid="{00000000-0005-0000-0000-0000515C0000}"/>
    <cellStyle name="Output 2 3_15-FINANCEIRAS" xfId="23634" xr:uid="{00000000-0005-0000-0000-0000525C0000}"/>
    <cellStyle name="Output 2 4" xfId="23635" xr:uid="{00000000-0005-0000-0000-0000535C0000}"/>
    <cellStyle name="Output 2 4 2" xfId="23636" xr:uid="{00000000-0005-0000-0000-0000545C0000}"/>
    <cellStyle name="Output 2 4_15-FINANCEIRAS" xfId="23637" xr:uid="{00000000-0005-0000-0000-0000555C0000}"/>
    <cellStyle name="Output 2 5" xfId="23638" xr:uid="{00000000-0005-0000-0000-0000565C0000}"/>
    <cellStyle name="Output 2 5 2" xfId="23639" xr:uid="{00000000-0005-0000-0000-0000575C0000}"/>
    <cellStyle name="Output 2 5_15-FINANCEIRAS" xfId="23640" xr:uid="{00000000-0005-0000-0000-0000585C0000}"/>
    <cellStyle name="Output 2 6" xfId="23641" xr:uid="{00000000-0005-0000-0000-0000595C0000}"/>
    <cellStyle name="Output 2 6 2" xfId="23642" xr:uid="{00000000-0005-0000-0000-00005A5C0000}"/>
    <cellStyle name="Output 2 6_15-FINANCEIRAS" xfId="23643" xr:uid="{00000000-0005-0000-0000-00005B5C0000}"/>
    <cellStyle name="Output 2 7" xfId="23644" xr:uid="{00000000-0005-0000-0000-00005C5C0000}"/>
    <cellStyle name="Output 2 7 2" xfId="23645" xr:uid="{00000000-0005-0000-0000-00005D5C0000}"/>
    <cellStyle name="Output 2 8" xfId="23646" xr:uid="{00000000-0005-0000-0000-00005E5C0000}"/>
    <cellStyle name="Output 2 9" xfId="23647" xr:uid="{00000000-0005-0000-0000-00005F5C0000}"/>
    <cellStyle name="Output 2_13-Endividamento" xfId="23648" xr:uid="{00000000-0005-0000-0000-0000605C0000}"/>
    <cellStyle name="Output 3" xfId="23649" xr:uid="{00000000-0005-0000-0000-0000615C0000}"/>
    <cellStyle name="Output 3 10" xfId="23650" xr:uid="{00000000-0005-0000-0000-0000625C0000}"/>
    <cellStyle name="Output 3 2" xfId="23651" xr:uid="{00000000-0005-0000-0000-0000635C0000}"/>
    <cellStyle name="Output 3 2 2" xfId="23652" xr:uid="{00000000-0005-0000-0000-0000645C0000}"/>
    <cellStyle name="Output 3 2_15-FINANCEIRAS" xfId="23653" xr:uid="{00000000-0005-0000-0000-0000655C0000}"/>
    <cellStyle name="Output 3 3" xfId="23654" xr:uid="{00000000-0005-0000-0000-0000665C0000}"/>
    <cellStyle name="Output 3 3 2" xfId="23655" xr:uid="{00000000-0005-0000-0000-0000675C0000}"/>
    <cellStyle name="Output 3 3_15-FINANCEIRAS" xfId="23656" xr:uid="{00000000-0005-0000-0000-0000685C0000}"/>
    <cellStyle name="Output 3 4" xfId="23657" xr:uid="{00000000-0005-0000-0000-0000695C0000}"/>
    <cellStyle name="Output 3 4 2" xfId="23658" xr:uid="{00000000-0005-0000-0000-00006A5C0000}"/>
    <cellStyle name="Output 3 4_15-FINANCEIRAS" xfId="23659" xr:uid="{00000000-0005-0000-0000-00006B5C0000}"/>
    <cellStyle name="Output 3 5" xfId="23660" xr:uid="{00000000-0005-0000-0000-00006C5C0000}"/>
    <cellStyle name="Output 3 5 2" xfId="23661" xr:uid="{00000000-0005-0000-0000-00006D5C0000}"/>
    <cellStyle name="Output 3 5_15-FINANCEIRAS" xfId="23662" xr:uid="{00000000-0005-0000-0000-00006E5C0000}"/>
    <cellStyle name="Output 3 6" xfId="23663" xr:uid="{00000000-0005-0000-0000-00006F5C0000}"/>
    <cellStyle name="Output 3 7" xfId="23664" xr:uid="{00000000-0005-0000-0000-0000705C0000}"/>
    <cellStyle name="Output 3 8" xfId="23665" xr:uid="{00000000-0005-0000-0000-0000715C0000}"/>
    <cellStyle name="Output 3 9" xfId="23666" xr:uid="{00000000-0005-0000-0000-0000725C0000}"/>
    <cellStyle name="Output 3_15-FINANCEIRAS" xfId="23667" xr:uid="{00000000-0005-0000-0000-0000735C0000}"/>
    <cellStyle name="Output 4" xfId="23668" xr:uid="{00000000-0005-0000-0000-0000745C0000}"/>
    <cellStyle name="Output 4 2" xfId="23669" xr:uid="{00000000-0005-0000-0000-0000755C0000}"/>
    <cellStyle name="Output 4 3" xfId="23670" xr:uid="{00000000-0005-0000-0000-0000765C0000}"/>
    <cellStyle name="Output 4 4" xfId="23671" xr:uid="{00000000-0005-0000-0000-0000775C0000}"/>
    <cellStyle name="Output 4 5" xfId="23672" xr:uid="{00000000-0005-0000-0000-0000785C0000}"/>
    <cellStyle name="Output 4_15-FINANCEIRAS" xfId="23673" xr:uid="{00000000-0005-0000-0000-0000795C0000}"/>
    <cellStyle name="Output 5" xfId="23674" xr:uid="{00000000-0005-0000-0000-00007A5C0000}"/>
    <cellStyle name="Output 5 2" xfId="23675" xr:uid="{00000000-0005-0000-0000-00007B5C0000}"/>
    <cellStyle name="Output 5 3" xfId="23676" xr:uid="{00000000-0005-0000-0000-00007C5C0000}"/>
    <cellStyle name="Output 5 4" xfId="23677" xr:uid="{00000000-0005-0000-0000-00007D5C0000}"/>
    <cellStyle name="Output 5 5" xfId="23678" xr:uid="{00000000-0005-0000-0000-00007E5C0000}"/>
    <cellStyle name="Output 5_15-FINANCEIRAS" xfId="23679" xr:uid="{00000000-0005-0000-0000-00007F5C0000}"/>
    <cellStyle name="Output 6" xfId="23680" xr:uid="{00000000-0005-0000-0000-0000805C0000}"/>
    <cellStyle name="Output 6 2" xfId="23681" xr:uid="{00000000-0005-0000-0000-0000815C0000}"/>
    <cellStyle name="Output 6 3" xfId="23682" xr:uid="{00000000-0005-0000-0000-0000825C0000}"/>
    <cellStyle name="Output 6 4" xfId="23683" xr:uid="{00000000-0005-0000-0000-0000835C0000}"/>
    <cellStyle name="Output 6_15-FINANCEIRAS" xfId="23684" xr:uid="{00000000-0005-0000-0000-0000845C0000}"/>
    <cellStyle name="Output 7" xfId="23685" xr:uid="{00000000-0005-0000-0000-0000855C0000}"/>
    <cellStyle name="Output 7 2" xfId="23686" xr:uid="{00000000-0005-0000-0000-0000865C0000}"/>
    <cellStyle name="Output 7 3" xfId="23687" xr:uid="{00000000-0005-0000-0000-0000875C0000}"/>
    <cellStyle name="Output 7 4" xfId="23688" xr:uid="{00000000-0005-0000-0000-0000885C0000}"/>
    <cellStyle name="Output 7_15-FINANCEIRAS" xfId="23689" xr:uid="{00000000-0005-0000-0000-0000895C0000}"/>
    <cellStyle name="Output 8" xfId="23690" xr:uid="{00000000-0005-0000-0000-00008A5C0000}"/>
    <cellStyle name="Output 8 2" xfId="23691" xr:uid="{00000000-0005-0000-0000-00008B5C0000}"/>
    <cellStyle name="Output 8 3" xfId="23692" xr:uid="{00000000-0005-0000-0000-00008C5C0000}"/>
    <cellStyle name="Output 8 4" xfId="23693" xr:uid="{00000000-0005-0000-0000-00008D5C0000}"/>
    <cellStyle name="Output 8_15-FINANCEIRAS" xfId="23694" xr:uid="{00000000-0005-0000-0000-00008E5C0000}"/>
    <cellStyle name="Output 9" xfId="23695" xr:uid="{00000000-0005-0000-0000-00008F5C0000}"/>
    <cellStyle name="Output 9 2" xfId="23696" xr:uid="{00000000-0005-0000-0000-0000905C0000}"/>
    <cellStyle name="Output 9 3" xfId="23697" xr:uid="{00000000-0005-0000-0000-0000915C0000}"/>
    <cellStyle name="Output 9 4" xfId="23698" xr:uid="{00000000-0005-0000-0000-0000925C0000}"/>
    <cellStyle name="Output 9_15-FINANCEIRAS" xfId="23699" xr:uid="{00000000-0005-0000-0000-0000935C0000}"/>
    <cellStyle name="Output Amounts" xfId="23700" xr:uid="{00000000-0005-0000-0000-0000945C0000}"/>
    <cellStyle name="Output Column Headings" xfId="23701" xr:uid="{00000000-0005-0000-0000-0000955C0000}"/>
    <cellStyle name="Output Line Items" xfId="23702" xr:uid="{00000000-0005-0000-0000-0000965C0000}"/>
    <cellStyle name="Output Report Heading" xfId="23703" xr:uid="{00000000-0005-0000-0000-0000975C0000}"/>
    <cellStyle name="Output Report Title" xfId="23704" xr:uid="{00000000-0005-0000-0000-0000985C0000}"/>
    <cellStyle name="Page Number" xfId="23705" xr:uid="{00000000-0005-0000-0000-0000995C0000}"/>
    <cellStyle name="Pattern5" xfId="23706" xr:uid="{00000000-0005-0000-0000-00009A5C0000}"/>
    <cellStyle name="Pattern5 2" xfId="23707" xr:uid="{00000000-0005-0000-0000-00009B5C0000}"/>
    <cellStyle name="Pattern5 3" xfId="23708" xr:uid="{00000000-0005-0000-0000-00009C5C0000}"/>
    <cellStyle name="Pattern5_15-FINANCEIRAS" xfId="23709" xr:uid="{00000000-0005-0000-0000-00009D5C0000}"/>
    <cellStyle name="Pénznem [0]_RESULTS" xfId="23710" xr:uid="{00000000-0005-0000-0000-00009E5C0000}"/>
    <cellStyle name="Pénznem_RESULTS" xfId="23711" xr:uid="{00000000-0005-0000-0000-00009F5C0000}"/>
    <cellStyle name="per.style" xfId="23712" xr:uid="{00000000-0005-0000-0000-0000A05C0000}"/>
    <cellStyle name="per.style 2" xfId="23713" xr:uid="{00000000-0005-0000-0000-0000A15C0000}"/>
    <cellStyle name="Percen - Estilo1" xfId="23714" xr:uid="{00000000-0005-0000-0000-0000A25C0000}"/>
    <cellStyle name="Percen - Estilo1 2" xfId="23715" xr:uid="{00000000-0005-0000-0000-0000A35C0000}"/>
    <cellStyle name="Percen - Estilo1 2 2" xfId="23716" xr:uid="{00000000-0005-0000-0000-0000A45C0000}"/>
    <cellStyle name="Percen - Estilo1 2_15-FINANCEIRAS" xfId="23717" xr:uid="{00000000-0005-0000-0000-0000A55C0000}"/>
    <cellStyle name="Percen - Estilo1 3" xfId="23718" xr:uid="{00000000-0005-0000-0000-0000A65C0000}"/>
    <cellStyle name="Percen - Estilo1 3 2" xfId="23719" xr:uid="{00000000-0005-0000-0000-0000A75C0000}"/>
    <cellStyle name="Percen - Estilo1 3_15-FINANCEIRAS" xfId="23720" xr:uid="{00000000-0005-0000-0000-0000A85C0000}"/>
    <cellStyle name="Percen - Estilo1 4" xfId="23721" xr:uid="{00000000-0005-0000-0000-0000A95C0000}"/>
    <cellStyle name="Percen - Estilo1 5" xfId="23722" xr:uid="{00000000-0005-0000-0000-0000AA5C0000}"/>
    <cellStyle name="Percen - Estilo1 6" xfId="23723" xr:uid="{00000000-0005-0000-0000-0000AB5C0000}"/>
    <cellStyle name="Percen - Estilo1_13-Endividamento" xfId="23724" xr:uid="{00000000-0005-0000-0000-0000AC5C0000}"/>
    <cellStyle name="Percen - Estilo2" xfId="23725" xr:uid="{00000000-0005-0000-0000-0000AD5C0000}"/>
    <cellStyle name="Percen - Estilo2 2" xfId="23726" xr:uid="{00000000-0005-0000-0000-0000AE5C0000}"/>
    <cellStyle name="Percen - Estilo2 3" xfId="23727" xr:uid="{00000000-0005-0000-0000-0000AF5C0000}"/>
    <cellStyle name="Percen - Estilo2_15-FINANCEIRAS" xfId="23728" xr:uid="{00000000-0005-0000-0000-0000B05C0000}"/>
    <cellStyle name="Percen-2" xfId="23729" xr:uid="{00000000-0005-0000-0000-0000B15C0000}"/>
    <cellStyle name="Percent" xfId="1" xr:uid="{00000000-0005-0000-0000-000001000000}"/>
    <cellStyle name="Percent %" xfId="23730" xr:uid="{00000000-0005-0000-0000-0000B25C0000}"/>
    <cellStyle name="Percent % 2" xfId="23731" xr:uid="{00000000-0005-0000-0000-0000B35C0000}"/>
    <cellStyle name="Percent % 3" xfId="23732" xr:uid="{00000000-0005-0000-0000-0000B45C0000}"/>
    <cellStyle name="Percent % 4" xfId="23733" xr:uid="{00000000-0005-0000-0000-0000B55C0000}"/>
    <cellStyle name="Percent % Long Underline" xfId="23734" xr:uid="{00000000-0005-0000-0000-0000B65C0000}"/>
    <cellStyle name="Percent % Long Underline 2" xfId="23735" xr:uid="{00000000-0005-0000-0000-0000B75C0000}"/>
    <cellStyle name="Percent % Long Underline 3" xfId="23736" xr:uid="{00000000-0005-0000-0000-0000B85C0000}"/>
    <cellStyle name="Percent % Long Underline 4" xfId="23737" xr:uid="{00000000-0005-0000-0000-0000B95C0000}"/>
    <cellStyle name="Percent % Long Underline_15-FINANCEIRAS" xfId="23738" xr:uid="{00000000-0005-0000-0000-0000BA5C0000}"/>
    <cellStyle name="Percent %_15-FINANCEIRAS" xfId="23739" xr:uid="{00000000-0005-0000-0000-0000BB5C0000}"/>
    <cellStyle name="Percent (0)" xfId="23740" xr:uid="{00000000-0005-0000-0000-0000BC5C0000}"/>
    <cellStyle name="Percent (0) 2" xfId="23741" xr:uid="{00000000-0005-0000-0000-0000BD5C0000}"/>
    <cellStyle name="Percent (0) 3" xfId="23742" xr:uid="{00000000-0005-0000-0000-0000BE5C0000}"/>
    <cellStyle name="Percent (0) 4" xfId="23743" xr:uid="{00000000-0005-0000-0000-0000BF5C0000}"/>
    <cellStyle name="Percent (0)_15-FINANCEIRAS" xfId="23744" xr:uid="{00000000-0005-0000-0000-0000C05C0000}"/>
    <cellStyle name="Percent [0%]" xfId="23745" xr:uid="{00000000-0005-0000-0000-0000C15C0000}"/>
    <cellStyle name="Percent [0%] 2" xfId="23746" xr:uid="{00000000-0005-0000-0000-0000C25C0000}"/>
    <cellStyle name="Percent [0.00%]" xfId="23747" xr:uid="{00000000-0005-0000-0000-0000C35C0000}"/>
    <cellStyle name="Percent [0.00%] 2" xfId="23748" xr:uid="{00000000-0005-0000-0000-0000C45C0000}"/>
    <cellStyle name="Percent [0]" xfId="23749" xr:uid="{00000000-0005-0000-0000-0000C55C0000}"/>
    <cellStyle name="Percent [0] 2" xfId="23750" xr:uid="{00000000-0005-0000-0000-0000C65C0000}"/>
    <cellStyle name="Percent [0] 2 2" xfId="23751" xr:uid="{00000000-0005-0000-0000-0000C75C0000}"/>
    <cellStyle name="Percent [0] 2 3" xfId="23752" xr:uid="{00000000-0005-0000-0000-0000C85C0000}"/>
    <cellStyle name="Percent [0] 2_15-FINANCEIRAS" xfId="23753" xr:uid="{00000000-0005-0000-0000-0000C95C0000}"/>
    <cellStyle name="Percent [0] 3" xfId="23754" xr:uid="{00000000-0005-0000-0000-0000CA5C0000}"/>
    <cellStyle name="Percent [0] 4" xfId="23755" xr:uid="{00000000-0005-0000-0000-0000CB5C0000}"/>
    <cellStyle name="Percent [0]_15-FINANCEIRAS" xfId="23756" xr:uid="{00000000-0005-0000-0000-0000CC5C0000}"/>
    <cellStyle name="Percent [1]" xfId="23757" xr:uid="{00000000-0005-0000-0000-0000CD5C0000}"/>
    <cellStyle name="Percent [1] 2" xfId="23758" xr:uid="{00000000-0005-0000-0000-0000CE5C0000}"/>
    <cellStyle name="Percent [1] 2 2" xfId="23759" xr:uid="{00000000-0005-0000-0000-0000CF5C0000}"/>
    <cellStyle name="Percent [1] 2 3" xfId="23760" xr:uid="{00000000-0005-0000-0000-0000D05C0000}"/>
    <cellStyle name="Percent [1] 2_15-FINANCEIRAS" xfId="23761" xr:uid="{00000000-0005-0000-0000-0000D15C0000}"/>
    <cellStyle name="Percent [1] 3" xfId="23762" xr:uid="{00000000-0005-0000-0000-0000D25C0000}"/>
    <cellStyle name="Percent [1] 4" xfId="23763" xr:uid="{00000000-0005-0000-0000-0000D35C0000}"/>
    <cellStyle name="Percent [1]_15-FINANCEIRAS" xfId="23764" xr:uid="{00000000-0005-0000-0000-0000D45C0000}"/>
    <cellStyle name="Percent [2]" xfId="23765" xr:uid="{00000000-0005-0000-0000-0000D55C0000}"/>
    <cellStyle name="Percent [2] 10" xfId="23766" xr:uid="{00000000-0005-0000-0000-0000D65C0000}"/>
    <cellStyle name="Percent [2] 10 2" xfId="23767" xr:uid="{00000000-0005-0000-0000-0000D75C0000}"/>
    <cellStyle name="Percent [2] 10_15-FINANCEIRAS" xfId="23768" xr:uid="{00000000-0005-0000-0000-0000D85C0000}"/>
    <cellStyle name="Percent [2] 11" xfId="23769" xr:uid="{00000000-0005-0000-0000-0000D95C0000}"/>
    <cellStyle name="Percent [2] 11 2" xfId="23770" xr:uid="{00000000-0005-0000-0000-0000DA5C0000}"/>
    <cellStyle name="Percent [2] 11_15-FINANCEIRAS" xfId="23771" xr:uid="{00000000-0005-0000-0000-0000DB5C0000}"/>
    <cellStyle name="Percent [2] 12" xfId="23772" xr:uid="{00000000-0005-0000-0000-0000DC5C0000}"/>
    <cellStyle name="Percent [2] 12 2" xfId="23773" xr:uid="{00000000-0005-0000-0000-0000DD5C0000}"/>
    <cellStyle name="Percent [2] 12_15-FINANCEIRAS" xfId="23774" xr:uid="{00000000-0005-0000-0000-0000DE5C0000}"/>
    <cellStyle name="Percent [2] 13" xfId="23775" xr:uid="{00000000-0005-0000-0000-0000DF5C0000}"/>
    <cellStyle name="Percent [2] 13 2" xfId="23776" xr:uid="{00000000-0005-0000-0000-0000E05C0000}"/>
    <cellStyle name="Percent [2] 13_15-FINANCEIRAS" xfId="23777" xr:uid="{00000000-0005-0000-0000-0000E15C0000}"/>
    <cellStyle name="Percent [2] 14" xfId="23778" xr:uid="{00000000-0005-0000-0000-0000E25C0000}"/>
    <cellStyle name="Percent [2] 14 2" xfId="23779" xr:uid="{00000000-0005-0000-0000-0000E35C0000}"/>
    <cellStyle name="Percent [2] 14_15-FINANCEIRAS" xfId="23780" xr:uid="{00000000-0005-0000-0000-0000E45C0000}"/>
    <cellStyle name="Percent [2] 15" xfId="23781" xr:uid="{00000000-0005-0000-0000-0000E55C0000}"/>
    <cellStyle name="Percent [2] 15 2" xfId="23782" xr:uid="{00000000-0005-0000-0000-0000E65C0000}"/>
    <cellStyle name="Percent [2] 15_15-FINANCEIRAS" xfId="23783" xr:uid="{00000000-0005-0000-0000-0000E75C0000}"/>
    <cellStyle name="Percent [2] 16" xfId="23784" xr:uid="{00000000-0005-0000-0000-0000E85C0000}"/>
    <cellStyle name="Percent [2] 16 2" xfId="23785" xr:uid="{00000000-0005-0000-0000-0000E95C0000}"/>
    <cellStyle name="Percent [2] 16_15-FINANCEIRAS" xfId="23786" xr:uid="{00000000-0005-0000-0000-0000EA5C0000}"/>
    <cellStyle name="Percent [2] 17" xfId="23787" xr:uid="{00000000-0005-0000-0000-0000EB5C0000}"/>
    <cellStyle name="Percent [2] 17 2" xfId="23788" xr:uid="{00000000-0005-0000-0000-0000EC5C0000}"/>
    <cellStyle name="Percent [2] 17_15-FINANCEIRAS" xfId="23789" xr:uid="{00000000-0005-0000-0000-0000ED5C0000}"/>
    <cellStyle name="Percent [2] 18" xfId="23790" xr:uid="{00000000-0005-0000-0000-0000EE5C0000}"/>
    <cellStyle name="Percent [2] 18 2" xfId="23791" xr:uid="{00000000-0005-0000-0000-0000EF5C0000}"/>
    <cellStyle name="Percent [2] 18_15-FINANCEIRAS" xfId="23792" xr:uid="{00000000-0005-0000-0000-0000F05C0000}"/>
    <cellStyle name="Percent [2] 19" xfId="23793" xr:uid="{00000000-0005-0000-0000-0000F15C0000}"/>
    <cellStyle name="Percent [2] 19 2" xfId="23794" xr:uid="{00000000-0005-0000-0000-0000F25C0000}"/>
    <cellStyle name="Percent [2] 19_15-FINANCEIRAS" xfId="23795" xr:uid="{00000000-0005-0000-0000-0000F35C0000}"/>
    <cellStyle name="Percent [2] 2" xfId="23796" xr:uid="{00000000-0005-0000-0000-0000F45C0000}"/>
    <cellStyle name="Percent [2] 2 2" xfId="23797" xr:uid="{00000000-0005-0000-0000-0000F55C0000}"/>
    <cellStyle name="Percent [2] 2 2 2" xfId="23798" xr:uid="{00000000-0005-0000-0000-0000F65C0000}"/>
    <cellStyle name="Percent [2] 2 2 3" xfId="23799" xr:uid="{00000000-0005-0000-0000-0000F75C0000}"/>
    <cellStyle name="Percent [2] 2 2 4" xfId="23800" xr:uid="{00000000-0005-0000-0000-0000F85C0000}"/>
    <cellStyle name="Percent [2] 2 2_15-FINANCEIRAS" xfId="23801" xr:uid="{00000000-0005-0000-0000-0000F95C0000}"/>
    <cellStyle name="Percent [2] 2 3" xfId="23802" xr:uid="{00000000-0005-0000-0000-0000FA5C0000}"/>
    <cellStyle name="Percent [2] 2 3 2" xfId="23803" xr:uid="{00000000-0005-0000-0000-0000FB5C0000}"/>
    <cellStyle name="Percent [2] 2 3_15-FINANCEIRAS" xfId="23804" xr:uid="{00000000-0005-0000-0000-0000FC5C0000}"/>
    <cellStyle name="Percent [2] 2 4" xfId="23805" xr:uid="{00000000-0005-0000-0000-0000FD5C0000}"/>
    <cellStyle name="Percent [2] 2 4 2" xfId="23806" xr:uid="{00000000-0005-0000-0000-0000FE5C0000}"/>
    <cellStyle name="Percent [2] 2 4_15-FINANCEIRAS" xfId="23807" xr:uid="{00000000-0005-0000-0000-0000FF5C0000}"/>
    <cellStyle name="Percent [2] 2 5" xfId="23808" xr:uid="{00000000-0005-0000-0000-0000005D0000}"/>
    <cellStyle name="Percent [2] 2 5 2" xfId="23809" xr:uid="{00000000-0005-0000-0000-0000015D0000}"/>
    <cellStyle name="Percent [2] 2 5_15-FINANCEIRAS" xfId="23810" xr:uid="{00000000-0005-0000-0000-0000025D0000}"/>
    <cellStyle name="Percent [2] 2 6" xfId="23811" xr:uid="{00000000-0005-0000-0000-0000035D0000}"/>
    <cellStyle name="Percent [2] 2 7" xfId="23812" xr:uid="{00000000-0005-0000-0000-0000045D0000}"/>
    <cellStyle name="Percent [2] 2 8" xfId="23813" xr:uid="{00000000-0005-0000-0000-0000055D0000}"/>
    <cellStyle name="Percent [2] 2_15-FINANCEIRAS" xfId="23814" xr:uid="{00000000-0005-0000-0000-0000065D0000}"/>
    <cellStyle name="Percent [2] 20" xfId="23815" xr:uid="{00000000-0005-0000-0000-0000075D0000}"/>
    <cellStyle name="Percent [2] 20 2" xfId="23816" xr:uid="{00000000-0005-0000-0000-0000085D0000}"/>
    <cellStyle name="Percent [2] 20_15-FINANCEIRAS" xfId="23817" xr:uid="{00000000-0005-0000-0000-0000095D0000}"/>
    <cellStyle name="Percent [2] 21" xfId="23818" xr:uid="{00000000-0005-0000-0000-00000A5D0000}"/>
    <cellStyle name="Percent [2] 21 2" xfId="23819" xr:uid="{00000000-0005-0000-0000-00000B5D0000}"/>
    <cellStyle name="Percent [2] 21_15-FINANCEIRAS" xfId="23820" xr:uid="{00000000-0005-0000-0000-00000C5D0000}"/>
    <cellStyle name="Percent [2] 22" xfId="23821" xr:uid="{00000000-0005-0000-0000-00000D5D0000}"/>
    <cellStyle name="Percent [2] 22 2" xfId="23822" xr:uid="{00000000-0005-0000-0000-00000E5D0000}"/>
    <cellStyle name="Percent [2] 22_15-FINANCEIRAS" xfId="23823" xr:uid="{00000000-0005-0000-0000-00000F5D0000}"/>
    <cellStyle name="Percent [2] 23" xfId="23824" xr:uid="{00000000-0005-0000-0000-0000105D0000}"/>
    <cellStyle name="Percent [2] 23 2" xfId="23825" xr:uid="{00000000-0005-0000-0000-0000115D0000}"/>
    <cellStyle name="Percent [2] 23_15-FINANCEIRAS" xfId="23826" xr:uid="{00000000-0005-0000-0000-0000125D0000}"/>
    <cellStyle name="Percent [2] 24" xfId="23827" xr:uid="{00000000-0005-0000-0000-0000135D0000}"/>
    <cellStyle name="Percent [2] 24 2" xfId="23828" xr:uid="{00000000-0005-0000-0000-0000145D0000}"/>
    <cellStyle name="Percent [2] 24_15-FINANCEIRAS" xfId="23829" xr:uid="{00000000-0005-0000-0000-0000155D0000}"/>
    <cellStyle name="Percent [2] 25" xfId="23830" xr:uid="{00000000-0005-0000-0000-0000165D0000}"/>
    <cellStyle name="Percent [2] 25 2" xfId="23831" xr:uid="{00000000-0005-0000-0000-0000175D0000}"/>
    <cellStyle name="Percent [2] 25_15-FINANCEIRAS" xfId="23832" xr:uid="{00000000-0005-0000-0000-0000185D0000}"/>
    <cellStyle name="Percent [2] 26" xfId="23833" xr:uid="{00000000-0005-0000-0000-0000195D0000}"/>
    <cellStyle name="Percent [2] 26 2" xfId="23834" xr:uid="{00000000-0005-0000-0000-00001A5D0000}"/>
    <cellStyle name="Percent [2] 26_15-FINANCEIRAS" xfId="23835" xr:uid="{00000000-0005-0000-0000-00001B5D0000}"/>
    <cellStyle name="Percent [2] 27" xfId="23836" xr:uid="{00000000-0005-0000-0000-00001C5D0000}"/>
    <cellStyle name="Percent [2] 27 2" xfId="23837" xr:uid="{00000000-0005-0000-0000-00001D5D0000}"/>
    <cellStyle name="Percent [2] 27_15-FINANCEIRAS" xfId="23838" xr:uid="{00000000-0005-0000-0000-00001E5D0000}"/>
    <cellStyle name="Percent [2] 28" xfId="23839" xr:uid="{00000000-0005-0000-0000-00001F5D0000}"/>
    <cellStyle name="Percent [2] 28 2" xfId="23840" xr:uid="{00000000-0005-0000-0000-0000205D0000}"/>
    <cellStyle name="Percent [2] 28_15-FINANCEIRAS" xfId="23841" xr:uid="{00000000-0005-0000-0000-0000215D0000}"/>
    <cellStyle name="Percent [2] 29" xfId="23842" xr:uid="{00000000-0005-0000-0000-0000225D0000}"/>
    <cellStyle name="Percent [2] 29 2" xfId="23843" xr:uid="{00000000-0005-0000-0000-0000235D0000}"/>
    <cellStyle name="Percent [2] 29_15-FINANCEIRAS" xfId="23844" xr:uid="{00000000-0005-0000-0000-0000245D0000}"/>
    <cellStyle name="Percent [2] 3" xfId="23845" xr:uid="{00000000-0005-0000-0000-0000255D0000}"/>
    <cellStyle name="Percent [2] 3 2" xfId="23846" xr:uid="{00000000-0005-0000-0000-0000265D0000}"/>
    <cellStyle name="Percent [2] 3 2 2" xfId="23847" xr:uid="{00000000-0005-0000-0000-0000275D0000}"/>
    <cellStyle name="Percent [2] 3 2 3" xfId="23848" xr:uid="{00000000-0005-0000-0000-0000285D0000}"/>
    <cellStyle name="Percent [2] 3 2 4" xfId="23849" xr:uid="{00000000-0005-0000-0000-0000295D0000}"/>
    <cellStyle name="Percent [2] 3 2_15-FINANCEIRAS" xfId="23850" xr:uid="{00000000-0005-0000-0000-00002A5D0000}"/>
    <cellStyle name="Percent [2] 3 3" xfId="23851" xr:uid="{00000000-0005-0000-0000-00002B5D0000}"/>
    <cellStyle name="Percent [2] 3 3 2" xfId="23852" xr:uid="{00000000-0005-0000-0000-00002C5D0000}"/>
    <cellStyle name="Percent [2] 3 3_15-FINANCEIRAS" xfId="23853" xr:uid="{00000000-0005-0000-0000-00002D5D0000}"/>
    <cellStyle name="Percent [2] 3 4" xfId="23854" xr:uid="{00000000-0005-0000-0000-00002E5D0000}"/>
    <cellStyle name="Percent [2] 3 4 2" xfId="23855" xr:uid="{00000000-0005-0000-0000-00002F5D0000}"/>
    <cellStyle name="Percent [2] 3 4_15-FINANCEIRAS" xfId="23856" xr:uid="{00000000-0005-0000-0000-0000305D0000}"/>
    <cellStyle name="Percent [2] 3 5" xfId="23857" xr:uid="{00000000-0005-0000-0000-0000315D0000}"/>
    <cellStyle name="Percent [2] 3 5 2" xfId="23858" xr:uid="{00000000-0005-0000-0000-0000325D0000}"/>
    <cellStyle name="Percent [2] 3 5_15-FINANCEIRAS" xfId="23859" xr:uid="{00000000-0005-0000-0000-0000335D0000}"/>
    <cellStyle name="Percent [2] 3 6" xfId="23860" xr:uid="{00000000-0005-0000-0000-0000345D0000}"/>
    <cellStyle name="Percent [2] 3 7" xfId="23861" xr:uid="{00000000-0005-0000-0000-0000355D0000}"/>
    <cellStyle name="Percent [2] 3 8" xfId="23862" xr:uid="{00000000-0005-0000-0000-0000365D0000}"/>
    <cellStyle name="Percent [2] 3_15-FINANCEIRAS" xfId="23863" xr:uid="{00000000-0005-0000-0000-0000375D0000}"/>
    <cellStyle name="Percent [2] 30" xfId="23864" xr:uid="{00000000-0005-0000-0000-0000385D0000}"/>
    <cellStyle name="Percent [2] 30 2" xfId="23865" xr:uid="{00000000-0005-0000-0000-0000395D0000}"/>
    <cellStyle name="Percent [2] 30_15-FINANCEIRAS" xfId="23866" xr:uid="{00000000-0005-0000-0000-00003A5D0000}"/>
    <cellStyle name="Percent [2] 31" xfId="23867" xr:uid="{00000000-0005-0000-0000-00003B5D0000}"/>
    <cellStyle name="Percent [2] 31 2" xfId="23868" xr:uid="{00000000-0005-0000-0000-00003C5D0000}"/>
    <cellStyle name="Percent [2] 31_15-FINANCEIRAS" xfId="23869" xr:uid="{00000000-0005-0000-0000-00003D5D0000}"/>
    <cellStyle name="Percent [2] 32" xfId="23870" xr:uid="{00000000-0005-0000-0000-00003E5D0000}"/>
    <cellStyle name="Percent [2] 32 2" xfId="23871" xr:uid="{00000000-0005-0000-0000-00003F5D0000}"/>
    <cellStyle name="Percent [2] 32_15-FINANCEIRAS" xfId="23872" xr:uid="{00000000-0005-0000-0000-0000405D0000}"/>
    <cellStyle name="Percent [2] 33" xfId="23873" xr:uid="{00000000-0005-0000-0000-0000415D0000}"/>
    <cellStyle name="Percent [2] 33 2" xfId="23874" xr:uid="{00000000-0005-0000-0000-0000425D0000}"/>
    <cellStyle name="Percent [2] 33_15-FINANCEIRAS" xfId="23875" xr:uid="{00000000-0005-0000-0000-0000435D0000}"/>
    <cellStyle name="Percent [2] 34" xfId="23876" xr:uid="{00000000-0005-0000-0000-0000445D0000}"/>
    <cellStyle name="Percent [2] 34 2" xfId="23877" xr:uid="{00000000-0005-0000-0000-0000455D0000}"/>
    <cellStyle name="Percent [2] 34_15-FINANCEIRAS" xfId="23878" xr:uid="{00000000-0005-0000-0000-0000465D0000}"/>
    <cellStyle name="Percent [2] 35" xfId="23879" xr:uid="{00000000-0005-0000-0000-0000475D0000}"/>
    <cellStyle name="Percent [2] 35 2" xfId="23880" xr:uid="{00000000-0005-0000-0000-0000485D0000}"/>
    <cellStyle name="Percent [2] 35_15-FINANCEIRAS" xfId="23881" xr:uid="{00000000-0005-0000-0000-0000495D0000}"/>
    <cellStyle name="Percent [2] 36" xfId="23882" xr:uid="{00000000-0005-0000-0000-00004A5D0000}"/>
    <cellStyle name="Percent [2] 36 2" xfId="23883" xr:uid="{00000000-0005-0000-0000-00004B5D0000}"/>
    <cellStyle name="Percent [2] 36_15-FINANCEIRAS" xfId="23884" xr:uid="{00000000-0005-0000-0000-00004C5D0000}"/>
    <cellStyle name="Percent [2] 37" xfId="23885" xr:uid="{00000000-0005-0000-0000-00004D5D0000}"/>
    <cellStyle name="Percent [2] 38" xfId="23886" xr:uid="{00000000-0005-0000-0000-00004E5D0000}"/>
    <cellStyle name="Percent [2] 39" xfId="23887" xr:uid="{00000000-0005-0000-0000-00004F5D0000}"/>
    <cellStyle name="Percent [2] 4" xfId="23888" xr:uid="{00000000-0005-0000-0000-0000505D0000}"/>
    <cellStyle name="Percent [2] 4 2" xfId="23889" xr:uid="{00000000-0005-0000-0000-0000515D0000}"/>
    <cellStyle name="Percent [2] 4 2 2" xfId="23890" xr:uid="{00000000-0005-0000-0000-0000525D0000}"/>
    <cellStyle name="Percent [2] 4 2_15-FINANCEIRAS" xfId="23891" xr:uid="{00000000-0005-0000-0000-0000535D0000}"/>
    <cellStyle name="Percent [2] 4 3" xfId="23892" xr:uid="{00000000-0005-0000-0000-0000545D0000}"/>
    <cellStyle name="Percent [2] 4 3 2" xfId="23893" xr:uid="{00000000-0005-0000-0000-0000555D0000}"/>
    <cellStyle name="Percent [2] 4 3_15-FINANCEIRAS" xfId="23894" xr:uid="{00000000-0005-0000-0000-0000565D0000}"/>
    <cellStyle name="Percent [2] 4 4" xfId="23895" xr:uid="{00000000-0005-0000-0000-0000575D0000}"/>
    <cellStyle name="Percent [2] 4 4 2" xfId="23896" xr:uid="{00000000-0005-0000-0000-0000585D0000}"/>
    <cellStyle name="Percent [2] 4 4_15-FINANCEIRAS" xfId="23897" xr:uid="{00000000-0005-0000-0000-0000595D0000}"/>
    <cellStyle name="Percent [2] 4 5" xfId="23898" xr:uid="{00000000-0005-0000-0000-00005A5D0000}"/>
    <cellStyle name="Percent [2] 4_15-FINANCEIRAS" xfId="23899" xr:uid="{00000000-0005-0000-0000-00005B5D0000}"/>
    <cellStyle name="Percent [2] 40" xfId="23900" xr:uid="{00000000-0005-0000-0000-00005C5D0000}"/>
    <cellStyle name="Percent [2] 41" xfId="23901" xr:uid="{00000000-0005-0000-0000-00005D5D0000}"/>
    <cellStyle name="Percent [2] 42" xfId="23902" xr:uid="{00000000-0005-0000-0000-00005E5D0000}"/>
    <cellStyle name="Percent [2] 43" xfId="23903" xr:uid="{00000000-0005-0000-0000-00005F5D0000}"/>
    <cellStyle name="Percent [2] 44" xfId="23904" xr:uid="{00000000-0005-0000-0000-0000605D0000}"/>
    <cellStyle name="Percent [2] 45" xfId="23905" xr:uid="{00000000-0005-0000-0000-0000615D0000}"/>
    <cellStyle name="Percent [2] 5" xfId="23906" xr:uid="{00000000-0005-0000-0000-0000625D0000}"/>
    <cellStyle name="Percent [2] 5 2" xfId="23907" xr:uid="{00000000-0005-0000-0000-0000635D0000}"/>
    <cellStyle name="Percent [2] 5 2 2" xfId="23908" xr:uid="{00000000-0005-0000-0000-0000645D0000}"/>
    <cellStyle name="Percent [2] 5 2_15-FINANCEIRAS" xfId="23909" xr:uid="{00000000-0005-0000-0000-0000655D0000}"/>
    <cellStyle name="Percent [2] 5 3" xfId="23910" xr:uid="{00000000-0005-0000-0000-0000665D0000}"/>
    <cellStyle name="Percent [2] 5_15-FINANCEIRAS" xfId="23911" xr:uid="{00000000-0005-0000-0000-0000675D0000}"/>
    <cellStyle name="Percent [2] 6" xfId="23912" xr:uid="{00000000-0005-0000-0000-0000685D0000}"/>
    <cellStyle name="Percent [2] 6 2" xfId="23913" xr:uid="{00000000-0005-0000-0000-0000695D0000}"/>
    <cellStyle name="Percent [2] 6 2 2" xfId="23914" xr:uid="{00000000-0005-0000-0000-00006A5D0000}"/>
    <cellStyle name="Percent [2] 6 2_15-FINANCEIRAS" xfId="23915" xr:uid="{00000000-0005-0000-0000-00006B5D0000}"/>
    <cellStyle name="Percent [2] 6 3" xfId="23916" xr:uid="{00000000-0005-0000-0000-00006C5D0000}"/>
    <cellStyle name="Percent [2] 6_15-FINANCEIRAS" xfId="23917" xr:uid="{00000000-0005-0000-0000-00006D5D0000}"/>
    <cellStyle name="Percent [2] 7" xfId="23918" xr:uid="{00000000-0005-0000-0000-00006E5D0000}"/>
    <cellStyle name="Percent [2] 7 2" xfId="23919" xr:uid="{00000000-0005-0000-0000-00006F5D0000}"/>
    <cellStyle name="Percent [2] 7_15-FINANCEIRAS" xfId="23920" xr:uid="{00000000-0005-0000-0000-0000705D0000}"/>
    <cellStyle name="Percent [2] 8" xfId="23921" xr:uid="{00000000-0005-0000-0000-0000715D0000}"/>
    <cellStyle name="Percent [2] 8 2" xfId="23922" xr:uid="{00000000-0005-0000-0000-0000725D0000}"/>
    <cellStyle name="Percent [2] 8_15-FINANCEIRAS" xfId="23923" xr:uid="{00000000-0005-0000-0000-0000735D0000}"/>
    <cellStyle name="Percent [2] 9" xfId="23924" xr:uid="{00000000-0005-0000-0000-0000745D0000}"/>
    <cellStyle name="Percent [2] 9 2" xfId="23925" xr:uid="{00000000-0005-0000-0000-0000755D0000}"/>
    <cellStyle name="Percent [2] 9_15-FINANCEIRAS" xfId="23926" xr:uid="{00000000-0005-0000-0000-0000765D0000}"/>
    <cellStyle name="Percent [2]_15-FINANCEIRAS" xfId="23927" xr:uid="{00000000-0005-0000-0000-0000775D0000}"/>
    <cellStyle name="Percent 0.0%" xfId="23928" xr:uid="{00000000-0005-0000-0000-0000785D0000}"/>
    <cellStyle name="Percent 0.0% 2" xfId="23929" xr:uid="{00000000-0005-0000-0000-0000795D0000}"/>
    <cellStyle name="Percent 0.0% 3" xfId="23930" xr:uid="{00000000-0005-0000-0000-00007A5D0000}"/>
    <cellStyle name="Percent 0.0% 4" xfId="23931" xr:uid="{00000000-0005-0000-0000-00007B5D0000}"/>
    <cellStyle name="Percent 0.0% Long Underline" xfId="23932" xr:uid="{00000000-0005-0000-0000-00007C5D0000}"/>
    <cellStyle name="Percent 0.0% Long Underline 2" xfId="23933" xr:uid="{00000000-0005-0000-0000-00007D5D0000}"/>
    <cellStyle name="Percent 0.0% Long Underline 3" xfId="23934" xr:uid="{00000000-0005-0000-0000-00007E5D0000}"/>
    <cellStyle name="Percent 0.0% Long Underline 4" xfId="23935" xr:uid="{00000000-0005-0000-0000-00007F5D0000}"/>
    <cellStyle name="Percent 0.0% Long Underline_15-FINANCEIRAS" xfId="23936" xr:uid="{00000000-0005-0000-0000-0000805D0000}"/>
    <cellStyle name="Percent 0.0%_15-FINANCEIRAS" xfId="23937" xr:uid="{00000000-0005-0000-0000-0000815D0000}"/>
    <cellStyle name="Percent 0.00%" xfId="23938" xr:uid="{00000000-0005-0000-0000-0000825D0000}"/>
    <cellStyle name="Percent 0.00% 2" xfId="23939" xr:uid="{00000000-0005-0000-0000-0000835D0000}"/>
    <cellStyle name="Percent 0.00% 3" xfId="23940" xr:uid="{00000000-0005-0000-0000-0000845D0000}"/>
    <cellStyle name="Percent 0.00% 4" xfId="23941" xr:uid="{00000000-0005-0000-0000-0000855D0000}"/>
    <cellStyle name="Percent 0.00% Long Underline" xfId="23942" xr:uid="{00000000-0005-0000-0000-0000865D0000}"/>
    <cellStyle name="Percent 0.00% Long Underline 2" xfId="23943" xr:uid="{00000000-0005-0000-0000-0000875D0000}"/>
    <cellStyle name="Percent 0.00% Long Underline 3" xfId="23944" xr:uid="{00000000-0005-0000-0000-0000885D0000}"/>
    <cellStyle name="Percent 0.00% Long Underline 4" xfId="23945" xr:uid="{00000000-0005-0000-0000-0000895D0000}"/>
    <cellStyle name="Percent 0.00% Long Underline_15-FINANCEIRAS" xfId="23946" xr:uid="{00000000-0005-0000-0000-00008A5D0000}"/>
    <cellStyle name="Percent 0.00%_15-FINANCEIRAS" xfId="23947" xr:uid="{00000000-0005-0000-0000-00008B5D0000}"/>
    <cellStyle name="Percent 0.000%" xfId="23948" xr:uid="{00000000-0005-0000-0000-00008C5D0000}"/>
    <cellStyle name="Percent 0.000% 2" xfId="23949" xr:uid="{00000000-0005-0000-0000-00008D5D0000}"/>
    <cellStyle name="Percent 0.000% 3" xfId="23950" xr:uid="{00000000-0005-0000-0000-00008E5D0000}"/>
    <cellStyle name="Percent 0.000% 4" xfId="23951" xr:uid="{00000000-0005-0000-0000-00008F5D0000}"/>
    <cellStyle name="Percent 0.000% Long Underline" xfId="23952" xr:uid="{00000000-0005-0000-0000-0000905D0000}"/>
    <cellStyle name="Percent 0.000% Long Underline 2" xfId="23953" xr:uid="{00000000-0005-0000-0000-0000915D0000}"/>
    <cellStyle name="Percent 0.000% Long Underline 3" xfId="23954" xr:uid="{00000000-0005-0000-0000-0000925D0000}"/>
    <cellStyle name="Percent 0.000% Long Underline 4" xfId="23955" xr:uid="{00000000-0005-0000-0000-0000935D0000}"/>
    <cellStyle name="Percent 0.000% Long Underline_15-FINANCEIRAS" xfId="23956" xr:uid="{00000000-0005-0000-0000-0000945D0000}"/>
    <cellStyle name="Percent 0.000%_15-FINANCEIRAS" xfId="23957" xr:uid="{00000000-0005-0000-0000-0000955D0000}"/>
    <cellStyle name="Percent 10" xfId="23958" xr:uid="{00000000-0005-0000-0000-0000965D0000}"/>
    <cellStyle name="Percent 10 2" xfId="23959" xr:uid="{00000000-0005-0000-0000-0000975D0000}"/>
    <cellStyle name="Percent 10_15-FINANCEIRAS" xfId="23960" xr:uid="{00000000-0005-0000-0000-0000985D0000}"/>
    <cellStyle name="Percent 11" xfId="23961" xr:uid="{00000000-0005-0000-0000-0000995D0000}"/>
    <cellStyle name="Percent 11 2" xfId="23962" xr:uid="{00000000-0005-0000-0000-00009A5D0000}"/>
    <cellStyle name="Percent 11_15-FINANCEIRAS" xfId="23963" xr:uid="{00000000-0005-0000-0000-00009B5D0000}"/>
    <cellStyle name="Percent 12" xfId="23964" xr:uid="{00000000-0005-0000-0000-00009C5D0000}"/>
    <cellStyle name="Percent 12 2" xfId="23965" xr:uid="{00000000-0005-0000-0000-00009D5D0000}"/>
    <cellStyle name="Percent 12_15-FINANCEIRAS" xfId="23966" xr:uid="{00000000-0005-0000-0000-00009E5D0000}"/>
    <cellStyle name="Percent 13" xfId="23967" xr:uid="{00000000-0005-0000-0000-00009F5D0000}"/>
    <cellStyle name="Percent 13 2" xfId="23968" xr:uid="{00000000-0005-0000-0000-0000A05D0000}"/>
    <cellStyle name="Percent 13_15-FINANCEIRAS" xfId="23969" xr:uid="{00000000-0005-0000-0000-0000A15D0000}"/>
    <cellStyle name="Percent 14" xfId="23970" xr:uid="{00000000-0005-0000-0000-0000A25D0000}"/>
    <cellStyle name="Percent 14 2" xfId="23971" xr:uid="{00000000-0005-0000-0000-0000A35D0000}"/>
    <cellStyle name="Percent 14_15-FINANCEIRAS" xfId="23972" xr:uid="{00000000-0005-0000-0000-0000A45D0000}"/>
    <cellStyle name="Percent 15" xfId="23973" xr:uid="{00000000-0005-0000-0000-0000A55D0000}"/>
    <cellStyle name="Percent 15 2" xfId="23974" xr:uid="{00000000-0005-0000-0000-0000A65D0000}"/>
    <cellStyle name="Percent 15_15-FINANCEIRAS" xfId="23975" xr:uid="{00000000-0005-0000-0000-0000A75D0000}"/>
    <cellStyle name="Percent 16" xfId="23976" xr:uid="{00000000-0005-0000-0000-0000A85D0000}"/>
    <cellStyle name="Percent 16 2" xfId="23977" xr:uid="{00000000-0005-0000-0000-0000A95D0000}"/>
    <cellStyle name="Percent 16_15-FINANCEIRAS" xfId="23978" xr:uid="{00000000-0005-0000-0000-0000AA5D0000}"/>
    <cellStyle name="Percent 17" xfId="23979" xr:uid="{00000000-0005-0000-0000-0000AB5D0000}"/>
    <cellStyle name="Percent 17 2" xfId="23980" xr:uid="{00000000-0005-0000-0000-0000AC5D0000}"/>
    <cellStyle name="Percent 17_15-FINANCEIRAS" xfId="23981" xr:uid="{00000000-0005-0000-0000-0000AD5D0000}"/>
    <cellStyle name="Percent 18" xfId="23982" xr:uid="{00000000-0005-0000-0000-0000AE5D0000}"/>
    <cellStyle name="Percent 18 2" xfId="23983" xr:uid="{00000000-0005-0000-0000-0000AF5D0000}"/>
    <cellStyle name="Percent 18_15-FINANCEIRAS" xfId="23984" xr:uid="{00000000-0005-0000-0000-0000B05D0000}"/>
    <cellStyle name="Percent 19" xfId="23985" xr:uid="{00000000-0005-0000-0000-0000B15D0000}"/>
    <cellStyle name="Percent 19 2" xfId="23986" xr:uid="{00000000-0005-0000-0000-0000B25D0000}"/>
    <cellStyle name="Percent 19_15-FINANCEIRAS" xfId="23987" xr:uid="{00000000-0005-0000-0000-0000B35D0000}"/>
    <cellStyle name="Percent 2" xfId="23988" xr:uid="{00000000-0005-0000-0000-0000B45D0000}"/>
    <cellStyle name="Percent 2 10" xfId="23989" xr:uid="{00000000-0005-0000-0000-0000B55D0000}"/>
    <cellStyle name="Percent 2 10 2" xfId="23990" xr:uid="{00000000-0005-0000-0000-0000B65D0000}"/>
    <cellStyle name="Percent 2 10_15-FINANCEIRAS" xfId="23991" xr:uid="{00000000-0005-0000-0000-0000B75D0000}"/>
    <cellStyle name="Percent 2 11" xfId="23992" xr:uid="{00000000-0005-0000-0000-0000B85D0000}"/>
    <cellStyle name="Percent 2 11 2" xfId="23993" xr:uid="{00000000-0005-0000-0000-0000B95D0000}"/>
    <cellStyle name="Percent 2 11_15-FINANCEIRAS" xfId="23994" xr:uid="{00000000-0005-0000-0000-0000BA5D0000}"/>
    <cellStyle name="Percent 2 12" xfId="23995" xr:uid="{00000000-0005-0000-0000-0000BB5D0000}"/>
    <cellStyle name="Percent 2 12 2" xfId="23996" xr:uid="{00000000-0005-0000-0000-0000BC5D0000}"/>
    <cellStyle name="Percent 2 12_15-FINANCEIRAS" xfId="23997" xr:uid="{00000000-0005-0000-0000-0000BD5D0000}"/>
    <cellStyle name="Percent 2 13" xfId="23998" xr:uid="{00000000-0005-0000-0000-0000BE5D0000}"/>
    <cellStyle name="Percent 2 13 2" xfId="23999" xr:uid="{00000000-0005-0000-0000-0000BF5D0000}"/>
    <cellStyle name="Percent 2 13_15-FINANCEIRAS" xfId="24000" xr:uid="{00000000-0005-0000-0000-0000C05D0000}"/>
    <cellStyle name="Percent 2 14" xfId="24001" xr:uid="{00000000-0005-0000-0000-0000C15D0000}"/>
    <cellStyle name="Percent 2 14 2" xfId="24002" xr:uid="{00000000-0005-0000-0000-0000C25D0000}"/>
    <cellStyle name="Percent 2 14_15-FINANCEIRAS" xfId="24003" xr:uid="{00000000-0005-0000-0000-0000C35D0000}"/>
    <cellStyle name="Percent 2 15" xfId="24004" xr:uid="{00000000-0005-0000-0000-0000C45D0000}"/>
    <cellStyle name="Percent 2 15 2" xfId="24005" xr:uid="{00000000-0005-0000-0000-0000C55D0000}"/>
    <cellStyle name="Percent 2 15_15-FINANCEIRAS" xfId="24006" xr:uid="{00000000-0005-0000-0000-0000C65D0000}"/>
    <cellStyle name="Percent 2 16" xfId="24007" xr:uid="{00000000-0005-0000-0000-0000C75D0000}"/>
    <cellStyle name="Percent 2 16 2" xfId="24008" xr:uid="{00000000-0005-0000-0000-0000C85D0000}"/>
    <cellStyle name="Percent 2 16_15-FINANCEIRAS" xfId="24009" xr:uid="{00000000-0005-0000-0000-0000C95D0000}"/>
    <cellStyle name="Percent 2 17" xfId="24010" xr:uid="{00000000-0005-0000-0000-0000CA5D0000}"/>
    <cellStyle name="Percent 2 17 2" xfId="24011" xr:uid="{00000000-0005-0000-0000-0000CB5D0000}"/>
    <cellStyle name="Percent 2 17_15-FINANCEIRAS" xfId="24012" xr:uid="{00000000-0005-0000-0000-0000CC5D0000}"/>
    <cellStyle name="Percent 2 18" xfId="24013" xr:uid="{00000000-0005-0000-0000-0000CD5D0000}"/>
    <cellStyle name="Percent 2 18 2" xfId="24014" xr:uid="{00000000-0005-0000-0000-0000CE5D0000}"/>
    <cellStyle name="Percent 2 18_15-FINANCEIRAS" xfId="24015" xr:uid="{00000000-0005-0000-0000-0000CF5D0000}"/>
    <cellStyle name="Percent 2 19" xfId="24016" xr:uid="{00000000-0005-0000-0000-0000D05D0000}"/>
    <cellStyle name="Percent 2 19 2" xfId="24017" xr:uid="{00000000-0005-0000-0000-0000D15D0000}"/>
    <cellStyle name="Percent 2 19_15-FINANCEIRAS" xfId="24018" xr:uid="{00000000-0005-0000-0000-0000D25D0000}"/>
    <cellStyle name="Percent 2 2" xfId="24019" xr:uid="{00000000-0005-0000-0000-0000D35D0000}"/>
    <cellStyle name="Percent 2 2 10" xfId="24020" xr:uid="{00000000-0005-0000-0000-0000D45D0000}"/>
    <cellStyle name="Percent 2 2 2" xfId="24021" xr:uid="{00000000-0005-0000-0000-0000D55D0000}"/>
    <cellStyle name="Percent 2 2 2 2" xfId="24022" xr:uid="{00000000-0005-0000-0000-0000D65D0000}"/>
    <cellStyle name="Percent 2 2 2 3" xfId="24023" xr:uid="{00000000-0005-0000-0000-0000D75D0000}"/>
    <cellStyle name="Percent 2 2 2_15-FINANCEIRAS" xfId="24024" xr:uid="{00000000-0005-0000-0000-0000D85D0000}"/>
    <cellStyle name="Percent 2 2 3" xfId="24025" xr:uid="{00000000-0005-0000-0000-0000D95D0000}"/>
    <cellStyle name="Percent 2 2 4" xfId="24026" xr:uid="{00000000-0005-0000-0000-0000DA5D0000}"/>
    <cellStyle name="Percent 2 2 5" xfId="24027" xr:uid="{00000000-0005-0000-0000-0000DB5D0000}"/>
    <cellStyle name="Percent 2 2 6" xfId="24028" xr:uid="{00000000-0005-0000-0000-0000DC5D0000}"/>
    <cellStyle name="Percent 2 2 7" xfId="24029" xr:uid="{00000000-0005-0000-0000-0000DD5D0000}"/>
    <cellStyle name="Percent 2 2 8" xfId="24030" xr:uid="{00000000-0005-0000-0000-0000DE5D0000}"/>
    <cellStyle name="Percent 2 2 9" xfId="24031" xr:uid="{00000000-0005-0000-0000-0000DF5D0000}"/>
    <cellStyle name="Percent 2 2_15-FINANCEIRAS" xfId="24032" xr:uid="{00000000-0005-0000-0000-0000E05D0000}"/>
    <cellStyle name="Percent 2 20" xfId="24033" xr:uid="{00000000-0005-0000-0000-0000E15D0000}"/>
    <cellStyle name="Percent 2 21" xfId="24034" xr:uid="{00000000-0005-0000-0000-0000E25D0000}"/>
    <cellStyle name="Percent 2 22" xfId="24035" xr:uid="{00000000-0005-0000-0000-0000E35D0000}"/>
    <cellStyle name="Percent 2 3" xfId="24036" xr:uid="{00000000-0005-0000-0000-0000E45D0000}"/>
    <cellStyle name="Percent 2 3 2" xfId="24037" xr:uid="{00000000-0005-0000-0000-0000E55D0000}"/>
    <cellStyle name="Percent 2 3 3" xfId="24038" xr:uid="{00000000-0005-0000-0000-0000E65D0000}"/>
    <cellStyle name="Percent 2 3_15-FINANCEIRAS" xfId="24039" xr:uid="{00000000-0005-0000-0000-0000E75D0000}"/>
    <cellStyle name="Percent 2 4" xfId="24040" xr:uid="{00000000-0005-0000-0000-0000E85D0000}"/>
    <cellStyle name="Percent 2 4 2" xfId="24041" xr:uid="{00000000-0005-0000-0000-0000E95D0000}"/>
    <cellStyle name="Percent 2 4 3" xfId="24042" xr:uid="{00000000-0005-0000-0000-0000EA5D0000}"/>
    <cellStyle name="Percent 2 4_15-FINANCEIRAS" xfId="24043" xr:uid="{00000000-0005-0000-0000-0000EB5D0000}"/>
    <cellStyle name="Percent 2 5" xfId="24044" xr:uid="{00000000-0005-0000-0000-0000EC5D0000}"/>
    <cellStyle name="Percent 2 5 2" xfId="24045" xr:uid="{00000000-0005-0000-0000-0000ED5D0000}"/>
    <cellStyle name="Percent 2 5_15-FINANCEIRAS" xfId="24046" xr:uid="{00000000-0005-0000-0000-0000EE5D0000}"/>
    <cellStyle name="Percent 2 6" xfId="24047" xr:uid="{00000000-0005-0000-0000-0000EF5D0000}"/>
    <cellStyle name="Percent 2 6 2" xfId="24048" xr:uid="{00000000-0005-0000-0000-0000F05D0000}"/>
    <cellStyle name="Percent 2 6_15-FINANCEIRAS" xfId="24049" xr:uid="{00000000-0005-0000-0000-0000F15D0000}"/>
    <cellStyle name="Percent 2 7" xfId="24050" xr:uid="{00000000-0005-0000-0000-0000F25D0000}"/>
    <cellStyle name="Percent 2 7 2" xfId="24051" xr:uid="{00000000-0005-0000-0000-0000F35D0000}"/>
    <cellStyle name="Percent 2 7_15-FINANCEIRAS" xfId="24052" xr:uid="{00000000-0005-0000-0000-0000F45D0000}"/>
    <cellStyle name="Percent 2 8" xfId="24053" xr:uid="{00000000-0005-0000-0000-0000F55D0000}"/>
    <cellStyle name="Percent 2 8 2" xfId="24054" xr:uid="{00000000-0005-0000-0000-0000F65D0000}"/>
    <cellStyle name="Percent 2 8_15-FINANCEIRAS" xfId="24055" xr:uid="{00000000-0005-0000-0000-0000F75D0000}"/>
    <cellStyle name="Percent 2 9" xfId="24056" xr:uid="{00000000-0005-0000-0000-0000F85D0000}"/>
    <cellStyle name="Percent 2 9 2" xfId="24057" xr:uid="{00000000-0005-0000-0000-0000F95D0000}"/>
    <cellStyle name="Percent 2 9_15-FINANCEIRAS" xfId="24058" xr:uid="{00000000-0005-0000-0000-0000FA5D0000}"/>
    <cellStyle name="Percent 2_15-FINANCEIRAS" xfId="24059" xr:uid="{00000000-0005-0000-0000-0000FB5D0000}"/>
    <cellStyle name="Percent 20" xfId="24060" xr:uid="{00000000-0005-0000-0000-0000FC5D0000}"/>
    <cellStyle name="Percent 20 2" xfId="24061" xr:uid="{00000000-0005-0000-0000-0000FD5D0000}"/>
    <cellStyle name="Percent 20_15-FINANCEIRAS" xfId="24062" xr:uid="{00000000-0005-0000-0000-0000FE5D0000}"/>
    <cellStyle name="Percent 21" xfId="24063" xr:uid="{00000000-0005-0000-0000-0000FF5D0000}"/>
    <cellStyle name="Percent 21 2" xfId="24064" xr:uid="{00000000-0005-0000-0000-0000005E0000}"/>
    <cellStyle name="Percent 21_15-FINANCEIRAS" xfId="24065" xr:uid="{00000000-0005-0000-0000-0000015E0000}"/>
    <cellStyle name="Percent 3" xfId="24066" xr:uid="{00000000-0005-0000-0000-0000025E0000}"/>
    <cellStyle name="Percent 3 10" xfId="24067" xr:uid="{00000000-0005-0000-0000-0000035E0000}"/>
    <cellStyle name="Percent 3 2" xfId="24068" xr:uid="{00000000-0005-0000-0000-0000045E0000}"/>
    <cellStyle name="Percent 3 2 2" xfId="24069" xr:uid="{00000000-0005-0000-0000-0000055E0000}"/>
    <cellStyle name="Percent 3 2 2 2" xfId="24070" xr:uid="{00000000-0005-0000-0000-0000065E0000}"/>
    <cellStyle name="Percent 3 2 2 2 2" xfId="24071" xr:uid="{00000000-0005-0000-0000-0000075E0000}"/>
    <cellStyle name="Percent 3 2 2 2 2 2" xfId="24072" xr:uid="{00000000-0005-0000-0000-0000085E0000}"/>
    <cellStyle name="Percent 3 2 2 2 2 2 2" xfId="24073" xr:uid="{00000000-0005-0000-0000-0000095E0000}"/>
    <cellStyle name="Percent 3 2 2 2 2 3" xfId="24074" xr:uid="{00000000-0005-0000-0000-00000A5E0000}"/>
    <cellStyle name="Percent 3 2 2 2 2 4" xfId="24075" xr:uid="{00000000-0005-0000-0000-00000B5E0000}"/>
    <cellStyle name="Percent 3 2 2 2 3" xfId="24076" xr:uid="{00000000-0005-0000-0000-00000C5E0000}"/>
    <cellStyle name="Percent 3 2 2 2 3 2" xfId="24077" xr:uid="{00000000-0005-0000-0000-00000D5E0000}"/>
    <cellStyle name="Percent 3 2 2 2 4" xfId="24078" xr:uid="{00000000-0005-0000-0000-00000E5E0000}"/>
    <cellStyle name="Percent 3 2 2 2 5" xfId="24079" xr:uid="{00000000-0005-0000-0000-00000F5E0000}"/>
    <cellStyle name="Percent 3 2 2 3" xfId="24080" xr:uid="{00000000-0005-0000-0000-0000105E0000}"/>
    <cellStyle name="Percent 3 2 2 3 2" xfId="24081" xr:uid="{00000000-0005-0000-0000-0000115E0000}"/>
    <cellStyle name="Percent 3 2 2 3 2 2" xfId="24082" xr:uid="{00000000-0005-0000-0000-0000125E0000}"/>
    <cellStyle name="Percent 3 2 2 3 2 2 2" xfId="24083" xr:uid="{00000000-0005-0000-0000-0000135E0000}"/>
    <cellStyle name="Percent 3 2 2 3 2 3" xfId="24084" xr:uid="{00000000-0005-0000-0000-0000145E0000}"/>
    <cellStyle name="Percent 3 2 2 3 2 4" xfId="24085" xr:uid="{00000000-0005-0000-0000-0000155E0000}"/>
    <cellStyle name="Percent 3 2 2 3 3" xfId="24086" xr:uid="{00000000-0005-0000-0000-0000165E0000}"/>
    <cellStyle name="Percent 3 2 2 3 3 2" xfId="24087" xr:uid="{00000000-0005-0000-0000-0000175E0000}"/>
    <cellStyle name="Percent 3 2 2 3 4" xfId="24088" xr:uid="{00000000-0005-0000-0000-0000185E0000}"/>
    <cellStyle name="Percent 3 2 2 3 5" xfId="24089" xr:uid="{00000000-0005-0000-0000-0000195E0000}"/>
    <cellStyle name="Percent 3 2 2 4" xfId="24090" xr:uid="{00000000-0005-0000-0000-00001A5E0000}"/>
    <cellStyle name="Percent 3 2 2 4 2" xfId="24091" xr:uid="{00000000-0005-0000-0000-00001B5E0000}"/>
    <cellStyle name="Percent 3 2 2 4 2 2" xfId="24092" xr:uid="{00000000-0005-0000-0000-00001C5E0000}"/>
    <cellStyle name="Percent 3 2 2 4 3" xfId="24093" xr:uid="{00000000-0005-0000-0000-00001D5E0000}"/>
    <cellStyle name="Percent 3 2 2 4 4" xfId="24094" xr:uid="{00000000-0005-0000-0000-00001E5E0000}"/>
    <cellStyle name="Percent 3 2 2 5" xfId="24095" xr:uid="{00000000-0005-0000-0000-00001F5E0000}"/>
    <cellStyle name="Percent 3 2 2 5 2" xfId="24096" xr:uid="{00000000-0005-0000-0000-0000205E0000}"/>
    <cellStyle name="Percent 3 2 2 6" xfId="24097" xr:uid="{00000000-0005-0000-0000-0000215E0000}"/>
    <cellStyle name="Percent 3 2 2 7" xfId="24098" xr:uid="{00000000-0005-0000-0000-0000225E0000}"/>
    <cellStyle name="Percent 3 2 3" xfId="24099" xr:uid="{00000000-0005-0000-0000-0000235E0000}"/>
    <cellStyle name="Percent 3 2_15-FINANCEIRAS" xfId="24100" xr:uid="{00000000-0005-0000-0000-0000245E0000}"/>
    <cellStyle name="Percent 3 3" xfId="24101" xr:uid="{00000000-0005-0000-0000-0000255E0000}"/>
    <cellStyle name="Percent 3 3 2" xfId="24102" xr:uid="{00000000-0005-0000-0000-0000265E0000}"/>
    <cellStyle name="Percent 3 3 2 2" xfId="24103" xr:uid="{00000000-0005-0000-0000-0000275E0000}"/>
    <cellStyle name="Percent 3 3 2 2 2" xfId="24104" xr:uid="{00000000-0005-0000-0000-0000285E0000}"/>
    <cellStyle name="Percent 3 3 2 2 2 2" xfId="24105" xr:uid="{00000000-0005-0000-0000-0000295E0000}"/>
    <cellStyle name="Percent 3 3 2 2 3" xfId="24106" xr:uid="{00000000-0005-0000-0000-00002A5E0000}"/>
    <cellStyle name="Percent 3 3 2 2 4" xfId="24107" xr:uid="{00000000-0005-0000-0000-00002B5E0000}"/>
    <cellStyle name="Percent 3 3 2 3" xfId="24108" xr:uid="{00000000-0005-0000-0000-00002C5E0000}"/>
    <cellStyle name="Percent 3 3 2 3 2" xfId="24109" xr:uid="{00000000-0005-0000-0000-00002D5E0000}"/>
    <cellStyle name="Percent 3 3 2 4" xfId="24110" xr:uid="{00000000-0005-0000-0000-00002E5E0000}"/>
    <cellStyle name="Percent 3 3 2 5" xfId="24111" xr:uid="{00000000-0005-0000-0000-00002F5E0000}"/>
    <cellStyle name="Percent 3 3 3" xfId="24112" xr:uid="{00000000-0005-0000-0000-0000305E0000}"/>
    <cellStyle name="Percent 3 3 3 2" xfId="24113" xr:uid="{00000000-0005-0000-0000-0000315E0000}"/>
    <cellStyle name="Percent 3 3 3 2 2" xfId="24114" xr:uid="{00000000-0005-0000-0000-0000325E0000}"/>
    <cellStyle name="Percent 3 3 3 2 2 2" xfId="24115" xr:uid="{00000000-0005-0000-0000-0000335E0000}"/>
    <cellStyle name="Percent 3 3 3 2 3" xfId="24116" xr:uid="{00000000-0005-0000-0000-0000345E0000}"/>
    <cellStyle name="Percent 3 3 3 2 4" xfId="24117" xr:uid="{00000000-0005-0000-0000-0000355E0000}"/>
    <cellStyle name="Percent 3 3 3 3" xfId="24118" xr:uid="{00000000-0005-0000-0000-0000365E0000}"/>
    <cellStyle name="Percent 3 3 3 3 2" xfId="24119" xr:uid="{00000000-0005-0000-0000-0000375E0000}"/>
    <cellStyle name="Percent 3 3 3 4" xfId="24120" xr:uid="{00000000-0005-0000-0000-0000385E0000}"/>
    <cellStyle name="Percent 3 3 3 5" xfId="24121" xr:uid="{00000000-0005-0000-0000-0000395E0000}"/>
    <cellStyle name="Percent 3 3 4" xfId="24122" xr:uid="{00000000-0005-0000-0000-00003A5E0000}"/>
    <cellStyle name="Percent 3 3 4 2" xfId="24123" xr:uid="{00000000-0005-0000-0000-00003B5E0000}"/>
    <cellStyle name="Percent 3 3 4 2 2" xfId="24124" xr:uid="{00000000-0005-0000-0000-00003C5E0000}"/>
    <cellStyle name="Percent 3 3 4 3" xfId="24125" xr:uid="{00000000-0005-0000-0000-00003D5E0000}"/>
    <cellStyle name="Percent 3 3 4 4" xfId="24126" xr:uid="{00000000-0005-0000-0000-00003E5E0000}"/>
    <cellStyle name="Percent 3 3 5" xfId="24127" xr:uid="{00000000-0005-0000-0000-00003F5E0000}"/>
    <cellStyle name="Percent 3 3 5 2" xfId="24128" xr:uid="{00000000-0005-0000-0000-0000405E0000}"/>
    <cellStyle name="Percent 3 3 6" xfId="24129" xr:uid="{00000000-0005-0000-0000-0000415E0000}"/>
    <cellStyle name="Percent 3 3 7" xfId="24130" xr:uid="{00000000-0005-0000-0000-0000425E0000}"/>
    <cellStyle name="Percent 3 4" xfId="24131" xr:uid="{00000000-0005-0000-0000-0000435E0000}"/>
    <cellStyle name="Percent 3 5" xfId="24132" xr:uid="{00000000-0005-0000-0000-0000445E0000}"/>
    <cellStyle name="Percent 3 6" xfId="24133" xr:uid="{00000000-0005-0000-0000-0000455E0000}"/>
    <cellStyle name="Percent 3 7" xfId="24134" xr:uid="{00000000-0005-0000-0000-0000465E0000}"/>
    <cellStyle name="Percent 3 8" xfId="24135" xr:uid="{00000000-0005-0000-0000-0000475E0000}"/>
    <cellStyle name="Percent 3 9" xfId="24136" xr:uid="{00000000-0005-0000-0000-0000485E0000}"/>
    <cellStyle name="Percent 3_15-FINANCEIRAS" xfId="24137" xr:uid="{00000000-0005-0000-0000-0000495E0000}"/>
    <cellStyle name="Percent 4" xfId="24138" xr:uid="{00000000-0005-0000-0000-00004A5E0000}"/>
    <cellStyle name="Percent 4 2" xfId="24139" xr:uid="{00000000-0005-0000-0000-00004B5E0000}"/>
    <cellStyle name="Percent 4 3" xfId="24140" xr:uid="{00000000-0005-0000-0000-00004C5E0000}"/>
    <cellStyle name="Percent 4 4" xfId="24141" xr:uid="{00000000-0005-0000-0000-00004D5E0000}"/>
    <cellStyle name="Percent 4_15-FINANCEIRAS" xfId="24142" xr:uid="{00000000-0005-0000-0000-00004E5E0000}"/>
    <cellStyle name="Percent 5" xfId="24143" xr:uid="{00000000-0005-0000-0000-00004F5E0000}"/>
    <cellStyle name="Percent 5 2" xfId="24144" xr:uid="{00000000-0005-0000-0000-0000505E0000}"/>
    <cellStyle name="Percent 5 2 2" xfId="24145" xr:uid="{00000000-0005-0000-0000-0000515E0000}"/>
    <cellStyle name="Percent 5 2_15-FINANCEIRAS" xfId="24146" xr:uid="{00000000-0005-0000-0000-0000525E0000}"/>
    <cellStyle name="Percent 5 3" xfId="24147" xr:uid="{00000000-0005-0000-0000-0000535E0000}"/>
    <cellStyle name="Percent 5_15-FINANCEIRAS" xfId="24148" xr:uid="{00000000-0005-0000-0000-0000545E0000}"/>
    <cellStyle name="Percent 6" xfId="24149" xr:uid="{00000000-0005-0000-0000-0000555E0000}"/>
    <cellStyle name="Percent 6 2" xfId="24150" xr:uid="{00000000-0005-0000-0000-0000565E0000}"/>
    <cellStyle name="Percent 6 2 2" xfId="24151" xr:uid="{00000000-0005-0000-0000-0000575E0000}"/>
    <cellStyle name="Percent 6 2 2 2" xfId="24152" xr:uid="{00000000-0005-0000-0000-0000585E0000}"/>
    <cellStyle name="Percent 6 2 2_15-FINANCEIRAS" xfId="24153" xr:uid="{00000000-0005-0000-0000-0000595E0000}"/>
    <cellStyle name="Percent 6 2 3" xfId="24154" xr:uid="{00000000-0005-0000-0000-00005A5E0000}"/>
    <cellStyle name="Percent 6 2_15-FINANCEIRAS" xfId="24155" xr:uid="{00000000-0005-0000-0000-00005B5E0000}"/>
    <cellStyle name="Percent 6 3" xfId="24156" xr:uid="{00000000-0005-0000-0000-00005C5E0000}"/>
    <cellStyle name="Percent 6 3 2" xfId="24157" xr:uid="{00000000-0005-0000-0000-00005D5E0000}"/>
    <cellStyle name="Percent 6 3_15-FINANCEIRAS" xfId="24158" xr:uid="{00000000-0005-0000-0000-00005E5E0000}"/>
    <cellStyle name="Percent 6 4" xfId="24159" xr:uid="{00000000-0005-0000-0000-00005F5E0000}"/>
    <cellStyle name="Percent 6_15-FINANCEIRAS" xfId="24160" xr:uid="{00000000-0005-0000-0000-0000605E0000}"/>
    <cellStyle name="Percent 7" xfId="24161" xr:uid="{00000000-0005-0000-0000-0000615E0000}"/>
    <cellStyle name="Percent 7 2" xfId="24162" xr:uid="{00000000-0005-0000-0000-0000625E0000}"/>
    <cellStyle name="Percent 7_15-FINANCEIRAS" xfId="24163" xr:uid="{00000000-0005-0000-0000-0000635E0000}"/>
    <cellStyle name="Percent 8" xfId="24164" xr:uid="{00000000-0005-0000-0000-0000645E0000}"/>
    <cellStyle name="Percent 8 2" xfId="24165" xr:uid="{00000000-0005-0000-0000-0000655E0000}"/>
    <cellStyle name="Percent 8_15-FINANCEIRAS" xfId="24166" xr:uid="{00000000-0005-0000-0000-0000665E0000}"/>
    <cellStyle name="Percent 9" xfId="24167" xr:uid="{00000000-0005-0000-0000-0000675E0000}"/>
    <cellStyle name="Percent 9 2" xfId="24168" xr:uid="{00000000-0005-0000-0000-0000685E0000}"/>
    <cellStyle name="Percent 9_15-FINANCEIRAS" xfId="24169" xr:uid="{00000000-0005-0000-0000-0000695E0000}"/>
    <cellStyle name="Percent Comma" xfId="24170" xr:uid="{00000000-0005-0000-0000-00006A5E0000}"/>
    <cellStyle name="Percent Comma 2" xfId="24171" xr:uid="{00000000-0005-0000-0000-00006B5E0000}"/>
    <cellStyle name="Percentual" xfId="24172" xr:uid="{00000000-0005-0000-0000-00006C5E0000}"/>
    <cellStyle name="Percentual 2" xfId="24173" xr:uid="{00000000-0005-0000-0000-00006D5E0000}"/>
    <cellStyle name="Percentual 3" xfId="24174" xr:uid="{00000000-0005-0000-0000-00006E5E0000}"/>
    <cellStyle name="Percentual[2]" xfId="24175" xr:uid="{00000000-0005-0000-0000-00006F5E0000}"/>
    <cellStyle name="Percentual_1.1 - Apuração IRPJ_CSLL - 2200 - 2012_MAI_V1" xfId="24176" xr:uid="{00000000-0005-0000-0000-0000705E0000}"/>
    <cellStyle name="planilhal" xfId="24177" xr:uid="{00000000-0005-0000-0000-0000715E0000}"/>
    <cellStyle name="Ponto" xfId="24178" xr:uid="{00000000-0005-0000-0000-0000725E0000}"/>
    <cellStyle name="Ponto 2" xfId="24179" xr:uid="{00000000-0005-0000-0000-0000735E0000}"/>
    <cellStyle name="Ponto 3" xfId="24180" xr:uid="{00000000-0005-0000-0000-0000745E0000}"/>
    <cellStyle name="Ponto_15-FINANCEIRAS" xfId="24181" xr:uid="{00000000-0005-0000-0000-0000755E0000}"/>
    <cellStyle name="Porcentagem" xfId="6" xr:uid="{00000000-0005-0000-0000-000006000000}"/>
    <cellStyle name="Porcentagem 10" xfId="24182" xr:uid="{00000000-0005-0000-0000-0000765E0000}"/>
    <cellStyle name="Porcentagem 10 2" xfId="24183" xr:uid="{00000000-0005-0000-0000-0000775E0000}"/>
    <cellStyle name="Porcentagem 10_15-FINANCEIRAS" xfId="24184" xr:uid="{00000000-0005-0000-0000-0000785E0000}"/>
    <cellStyle name="Porcentagem 11" xfId="24185" xr:uid="{00000000-0005-0000-0000-0000795E0000}"/>
    <cellStyle name="Porcentagem 11 2" xfId="24186" xr:uid="{00000000-0005-0000-0000-00007A5E0000}"/>
    <cellStyle name="Porcentagem 11_15-FINANCEIRAS" xfId="24187" xr:uid="{00000000-0005-0000-0000-00007B5E0000}"/>
    <cellStyle name="Porcentagem 12" xfId="24188" xr:uid="{00000000-0005-0000-0000-00007C5E0000}"/>
    <cellStyle name="Porcentagem 12 2" xfId="24189" xr:uid="{00000000-0005-0000-0000-00007D5E0000}"/>
    <cellStyle name="Porcentagem 12_15-FINANCEIRAS" xfId="24190" xr:uid="{00000000-0005-0000-0000-00007E5E0000}"/>
    <cellStyle name="Porcentagem 13" xfId="24191" xr:uid="{00000000-0005-0000-0000-00007F5E0000}"/>
    <cellStyle name="Porcentagem 13 2" xfId="24192" xr:uid="{00000000-0005-0000-0000-0000805E0000}"/>
    <cellStyle name="Porcentagem 13_15-FINANCEIRAS" xfId="24193" xr:uid="{00000000-0005-0000-0000-0000815E0000}"/>
    <cellStyle name="Porcentagem 14" xfId="24194" xr:uid="{00000000-0005-0000-0000-0000825E0000}"/>
    <cellStyle name="Porcentagem 14 2" xfId="24195" xr:uid="{00000000-0005-0000-0000-0000835E0000}"/>
    <cellStyle name="Porcentagem 14_15-FINANCEIRAS" xfId="24196" xr:uid="{00000000-0005-0000-0000-0000845E0000}"/>
    <cellStyle name="Porcentagem 15" xfId="24197" xr:uid="{00000000-0005-0000-0000-0000855E0000}"/>
    <cellStyle name="Porcentagem 15 2" xfId="24198" xr:uid="{00000000-0005-0000-0000-0000865E0000}"/>
    <cellStyle name="Porcentagem 15_COMGAS" xfId="24199" xr:uid="{00000000-0005-0000-0000-0000875E0000}"/>
    <cellStyle name="Porcentagem 16" xfId="24200" xr:uid="{00000000-0005-0000-0000-0000885E0000}"/>
    <cellStyle name="Porcentagem 17" xfId="24201" xr:uid="{00000000-0005-0000-0000-0000895E0000}"/>
    <cellStyle name="Porcentagem 17 2" xfId="24202" xr:uid="{00000000-0005-0000-0000-00008A5E0000}"/>
    <cellStyle name="Porcentagem 18" xfId="24203" xr:uid="{00000000-0005-0000-0000-00008B5E0000}"/>
    <cellStyle name="Porcentagem 18 2" xfId="24204" xr:uid="{00000000-0005-0000-0000-00008C5E0000}"/>
    <cellStyle name="Porcentagem 19" xfId="24205" xr:uid="{00000000-0005-0000-0000-00008D5E0000}"/>
    <cellStyle name="Porcentagem 19 2" xfId="24206" xr:uid="{00000000-0005-0000-0000-00008E5E0000}"/>
    <cellStyle name="Porcentagem 2" xfId="24207" xr:uid="{00000000-0005-0000-0000-00008F5E0000}"/>
    <cellStyle name="Porcentagem 2 10" xfId="24208" xr:uid="{00000000-0005-0000-0000-0000905E0000}"/>
    <cellStyle name="Porcentagem 2 11" xfId="24209" xr:uid="{00000000-0005-0000-0000-0000915E0000}"/>
    <cellStyle name="Porcentagem 2 2" xfId="24210" xr:uid="{00000000-0005-0000-0000-0000925E0000}"/>
    <cellStyle name="Porcentagem 2 2 2" xfId="24211" xr:uid="{00000000-0005-0000-0000-0000935E0000}"/>
    <cellStyle name="Porcentagem 2 2 2 2" xfId="24212" xr:uid="{00000000-0005-0000-0000-0000945E0000}"/>
    <cellStyle name="Porcentagem 2 2 2 3" xfId="24213" xr:uid="{00000000-0005-0000-0000-0000955E0000}"/>
    <cellStyle name="Porcentagem 2 2 2 4" xfId="24214" xr:uid="{00000000-0005-0000-0000-0000965E0000}"/>
    <cellStyle name="Porcentagem 2 2 2_15-FINANCEIRAS" xfId="24215" xr:uid="{00000000-0005-0000-0000-0000975E0000}"/>
    <cellStyle name="Porcentagem 2 2 3" xfId="24216" xr:uid="{00000000-0005-0000-0000-0000985E0000}"/>
    <cellStyle name="Porcentagem 2 2 4" xfId="24217" xr:uid="{00000000-0005-0000-0000-0000995E0000}"/>
    <cellStyle name="Porcentagem 2 2 5" xfId="24218" xr:uid="{00000000-0005-0000-0000-00009A5E0000}"/>
    <cellStyle name="Porcentagem 2 2_15-FINANCEIRAS" xfId="24219" xr:uid="{00000000-0005-0000-0000-00009B5E0000}"/>
    <cellStyle name="Porcentagem 2 3" xfId="24220" xr:uid="{00000000-0005-0000-0000-00009C5E0000}"/>
    <cellStyle name="Porcentagem 2 3 2" xfId="24221" xr:uid="{00000000-0005-0000-0000-00009D5E0000}"/>
    <cellStyle name="Porcentagem 2 3 2 2" xfId="24222" xr:uid="{00000000-0005-0000-0000-00009E5E0000}"/>
    <cellStyle name="Porcentagem 2 3 2 3" xfId="24223" xr:uid="{00000000-0005-0000-0000-00009F5E0000}"/>
    <cellStyle name="Porcentagem 2 3 2 4" xfId="24224" xr:uid="{00000000-0005-0000-0000-0000A05E0000}"/>
    <cellStyle name="Porcentagem 2 3 2_15-FINANCEIRAS" xfId="24225" xr:uid="{00000000-0005-0000-0000-0000A15E0000}"/>
    <cellStyle name="Porcentagem 2 3 3" xfId="24226" xr:uid="{00000000-0005-0000-0000-0000A25E0000}"/>
    <cellStyle name="Porcentagem 2 3 4" xfId="24227" xr:uid="{00000000-0005-0000-0000-0000A35E0000}"/>
    <cellStyle name="Porcentagem 2 3 5" xfId="24228" xr:uid="{00000000-0005-0000-0000-0000A45E0000}"/>
    <cellStyle name="Porcentagem 2 3_15-FINANCEIRAS" xfId="24229" xr:uid="{00000000-0005-0000-0000-0000A55E0000}"/>
    <cellStyle name="Porcentagem 2 4" xfId="24230" xr:uid="{00000000-0005-0000-0000-0000A65E0000}"/>
    <cellStyle name="Porcentagem 2 4 2" xfId="24231" xr:uid="{00000000-0005-0000-0000-0000A75E0000}"/>
    <cellStyle name="Porcentagem 2 4 2 2" xfId="24232" xr:uid="{00000000-0005-0000-0000-0000A85E0000}"/>
    <cellStyle name="Porcentagem 2 4 2 3" xfId="24233" xr:uid="{00000000-0005-0000-0000-0000A95E0000}"/>
    <cellStyle name="Porcentagem 2 4 2 4" xfId="24234" xr:uid="{00000000-0005-0000-0000-0000AA5E0000}"/>
    <cellStyle name="Porcentagem 2 4 2_15-FINANCEIRAS" xfId="24235" xr:uid="{00000000-0005-0000-0000-0000AB5E0000}"/>
    <cellStyle name="Porcentagem 2 4 3" xfId="24236" xr:uid="{00000000-0005-0000-0000-0000AC5E0000}"/>
    <cellStyle name="Porcentagem 2 4 4" xfId="24237" xr:uid="{00000000-0005-0000-0000-0000AD5E0000}"/>
    <cellStyle name="Porcentagem 2 4 5" xfId="24238" xr:uid="{00000000-0005-0000-0000-0000AE5E0000}"/>
    <cellStyle name="Porcentagem 2 4_15-FINANCEIRAS" xfId="24239" xr:uid="{00000000-0005-0000-0000-0000AF5E0000}"/>
    <cellStyle name="Porcentagem 2 5" xfId="24240" xr:uid="{00000000-0005-0000-0000-0000B05E0000}"/>
    <cellStyle name="Porcentagem 2 5 2" xfId="24241" xr:uid="{00000000-0005-0000-0000-0000B15E0000}"/>
    <cellStyle name="Porcentagem 2 5 2 2" xfId="24242" xr:uid="{00000000-0005-0000-0000-0000B25E0000}"/>
    <cellStyle name="Porcentagem 2 5 2 3" xfId="24243" xr:uid="{00000000-0005-0000-0000-0000B35E0000}"/>
    <cellStyle name="Porcentagem 2 5 2 4" xfId="24244" xr:uid="{00000000-0005-0000-0000-0000B45E0000}"/>
    <cellStyle name="Porcentagem 2 5 2_15-FINANCEIRAS" xfId="24245" xr:uid="{00000000-0005-0000-0000-0000B55E0000}"/>
    <cellStyle name="Porcentagem 2 5 3" xfId="24246" xr:uid="{00000000-0005-0000-0000-0000B65E0000}"/>
    <cellStyle name="Porcentagem 2 5 4" xfId="24247" xr:uid="{00000000-0005-0000-0000-0000B75E0000}"/>
    <cellStyle name="Porcentagem 2 5 5" xfId="24248" xr:uid="{00000000-0005-0000-0000-0000B85E0000}"/>
    <cellStyle name="Porcentagem 2 5_15-FINANCEIRAS" xfId="24249" xr:uid="{00000000-0005-0000-0000-0000B95E0000}"/>
    <cellStyle name="Porcentagem 2 6" xfId="24250" xr:uid="{00000000-0005-0000-0000-0000BA5E0000}"/>
    <cellStyle name="Porcentagem 2 6 2" xfId="24251" xr:uid="{00000000-0005-0000-0000-0000BB5E0000}"/>
    <cellStyle name="Porcentagem 2 6 2 2" xfId="24252" xr:uid="{00000000-0005-0000-0000-0000BC5E0000}"/>
    <cellStyle name="Porcentagem 2 6 2 3" xfId="24253" xr:uid="{00000000-0005-0000-0000-0000BD5E0000}"/>
    <cellStyle name="Porcentagem 2 6 2 4" xfId="24254" xr:uid="{00000000-0005-0000-0000-0000BE5E0000}"/>
    <cellStyle name="Porcentagem 2 6 2_15-FINANCEIRAS" xfId="24255" xr:uid="{00000000-0005-0000-0000-0000BF5E0000}"/>
    <cellStyle name="Porcentagem 2 6 3" xfId="24256" xr:uid="{00000000-0005-0000-0000-0000C05E0000}"/>
    <cellStyle name="Porcentagem 2 6 4" xfId="24257" xr:uid="{00000000-0005-0000-0000-0000C15E0000}"/>
    <cellStyle name="Porcentagem 2 6 5" xfId="24258" xr:uid="{00000000-0005-0000-0000-0000C25E0000}"/>
    <cellStyle name="Porcentagem 2 6_15-FINANCEIRAS" xfId="24259" xr:uid="{00000000-0005-0000-0000-0000C35E0000}"/>
    <cellStyle name="Porcentagem 2 7" xfId="24260" xr:uid="{00000000-0005-0000-0000-0000C45E0000}"/>
    <cellStyle name="Porcentagem 2 7 2" xfId="24261" xr:uid="{00000000-0005-0000-0000-0000C55E0000}"/>
    <cellStyle name="Porcentagem 2 8" xfId="24262" xr:uid="{00000000-0005-0000-0000-0000C65E0000}"/>
    <cellStyle name="Porcentagem 2 9" xfId="24263" xr:uid="{00000000-0005-0000-0000-0000C75E0000}"/>
    <cellStyle name="Porcentagem 2_15-FINANCEIRAS" xfId="24264" xr:uid="{00000000-0005-0000-0000-0000C85E0000}"/>
    <cellStyle name="Porcentagem 20" xfId="24265" xr:uid="{00000000-0005-0000-0000-0000C95E0000}"/>
    <cellStyle name="Porcentagem 20 2" xfId="24266" xr:uid="{00000000-0005-0000-0000-0000CA5E0000}"/>
    <cellStyle name="Porcentagem 21" xfId="24267" xr:uid="{00000000-0005-0000-0000-0000CB5E0000}"/>
    <cellStyle name="Porcentagem 21 2" xfId="24268" xr:uid="{00000000-0005-0000-0000-0000CC5E0000}"/>
    <cellStyle name="Porcentagem 22" xfId="24269" xr:uid="{00000000-0005-0000-0000-0000CD5E0000}"/>
    <cellStyle name="Porcentagem 22 2" xfId="24270" xr:uid="{00000000-0005-0000-0000-0000CE5E0000}"/>
    <cellStyle name="Porcentagem 23" xfId="24271" xr:uid="{00000000-0005-0000-0000-0000CF5E0000}"/>
    <cellStyle name="Porcentagem 23 2" xfId="24272" xr:uid="{00000000-0005-0000-0000-0000D05E0000}"/>
    <cellStyle name="Porcentagem 24" xfId="24273" xr:uid="{00000000-0005-0000-0000-0000D15E0000}"/>
    <cellStyle name="Porcentagem 24 2" xfId="24274" xr:uid="{00000000-0005-0000-0000-0000D25E0000}"/>
    <cellStyle name="Porcentagem 25" xfId="24275" xr:uid="{00000000-0005-0000-0000-0000D35E0000}"/>
    <cellStyle name="Porcentagem 25 2" xfId="24276" xr:uid="{00000000-0005-0000-0000-0000D45E0000}"/>
    <cellStyle name="Porcentagem 26" xfId="24277" xr:uid="{00000000-0005-0000-0000-0000D55E0000}"/>
    <cellStyle name="Porcentagem 26 2" xfId="24278" xr:uid="{00000000-0005-0000-0000-0000D65E0000}"/>
    <cellStyle name="Porcentagem 27" xfId="24279" xr:uid="{00000000-0005-0000-0000-0000D75E0000}"/>
    <cellStyle name="Porcentagem 27 2" xfId="24280" xr:uid="{00000000-0005-0000-0000-0000D85E0000}"/>
    <cellStyle name="Porcentagem 28" xfId="24281" xr:uid="{00000000-0005-0000-0000-0000D95E0000}"/>
    <cellStyle name="Porcentagem 28 2" xfId="24282" xr:uid="{00000000-0005-0000-0000-0000DA5E0000}"/>
    <cellStyle name="Porcentagem 29" xfId="24283" xr:uid="{00000000-0005-0000-0000-0000DB5E0000}"/>
    <cellStyle name="Porcentagem 29 2" xfId="24284" xr:uid="{00000000-0005-0000-0000-0000DC5E0000}"/>
    <cellStyle name="Porcentagem 3" xfId="24285" xr:uid="{00000000-0005-0000-0000-0000DD5E0000}"/>
    <cellStyle name="Porcentagem 3 10" xfId="24286" xr:uid="{00000000-0005-0000-0000-0000DE5E0000}"/>
    <cellStyle name="Porcentagem 3 2" xfId="24287" xr:uid="{00000000-0005-0000-0000-0000DF5E0000}"/>
    <cellStyle name="Porcentagem 3 2 2" xfId="24288" xr:uid="{00000000-0005-0000-0000-0000E05E0000}"/>
    <cellStyle name="Porcentagem 3 2 2 2" xfId="24289" xr:uid="{00000000-0005-0000-0000-0000E15E0000}"/>
    <cellStyle name="Porcentagem 3 2 2 3" xfId="24290" xr:uid="{00000000-0005-0000-0000-0000E25E0000}"/>
    <cellStyle name="Porcentagem 3 2 2_15-FINANCEIRAS" xfId="24291" xr:uid="{00000000-0005-0000-0000-0000E35E0000}"/>
    <cellStyle name="Porcentagem 3 2 3" xfId="24292" xr:uid="{00000000-0005-0000-0000-0000E45E0000}"/>
    <cellStyle name="Porcentagem 3 2 4" xfId="24293" xr:uid="{00000000-0005-0000-0000-0000E55E0000}"/>
    <cellStyle name="Porcentagem 3 2 5" xfId="24294" xr:uid="{00000000-0005-0000-0000-0000E65E0000}"/>
    <cellStyle name="Porcentagem 3 2_15-FINANCEIRAS" xfId="24295" xr:uid="{00000000-0005-0000-0000-0000E75E0000}"/>
    <cellStyle name="Porcentagem 3 3" xfId="24296" xr:uid="{00000000-0005-0000-0000-0000E85E0000}"/>
    <cellStyle name="Porcentagem 3 3 2" xfId="24297" xr:uid="{00000000-0005-0000-0000-0000E95E0000}"/>
    <cellStyle name="Porcentagem 3 3 3" xfId="24298" xr:uid="{00000000-0005-0000-0000-0000EA5E0000}"/>
    <cellStyle name="Porcentagem 3 3 4" xfId="24299" xr:uid="{00000000-0005-0000-0000-0000EB5E0000}"/>
    <cellStyle name="Porcentagem 3 3 5" xfId="24300" xr:uid="{00000000-0005-0000-0000-0000EC5E0000}"/>
    <cellStyle name="Porcentagem 3 3_15-FINANCEIRAS" xfId="24301" xr:uid="{00000000-0005-0000-0000-0000ED5E0000}"/>
    <cellStyle name="Porcentagem 3 4" xfId="24302" xr:uid="{00000000-0005-0000-0000-0000EE5E0000}"/>
    <cellStyle name="Porcentagem 3 4 2" xfId="24303" xr:uid="{00000000-0005-0000-0000-0000EF5E0000}"/>
    <cellStyle name="Porcentagem 3 4_15-FINANCEIRAS" xfId="24304" xr:uid="{00000000-0005-0000-0000-0000F05E0000}"/>
    <cellStyle name="Porcentagem 3 5" xfId="24305" xr:uid="{00000000-0005-0000-0000-0000F15E0000}"/>
    <cellStyle name="Porcentagem 3 6" xfId="24306" xr:uid="{00000000-0005-0000-0000-0000F25E0000}"/>
    <cellStyle name="Porcentagem 3 7" xfId="24307" xr:uid="{00000000-0005-0000-0000-0000F35E0000}"/>
    <cellStyle name="Porcentagem 3 8" xfId="24308" xr:uid="{00000000-0005-0000-0000-0000F45E0000}"/>
    <cellStyle name="Porcentagem 3 9" xfId="24309" xr:uid="{00000000-0005-0000-0000-0000F55E0000}"/>
    <cellStyle name="Porcentagem 3_15-FINANCEIRAS" xfId="24310" xr:uid="{00000000-0005-0000-0000-0000F65E0000}"/>
    <cellStyle name="Porcentagem 30" xfId="24311" xr:uid="{00000000-0005-0000-0000-0000F75E0000}"/>
    <cellStyle name="Porcentagem 30 2" xfId="24312" xr:uid="{00000000-0005-0000-0000-0000F85E0000}"/>
    <cellStyle name="Porcentagem 31" xfId="24313" xr:uid="{00000000-0005-0000-0000-0000F95E0000}"/>
    <cellStyle name="Porcentagem 31 2" xfId="24314" xr:uid="{00000000-0005-0000-0000-0000FA5E0000}"/>
    <cellStyle name="Porcentagem 32" xfId="24315" xr:uid="{00000000-0005-0000-0000-0000FB5E0000}"/>
    <cellStyle name="Porcentagem 32 2" xfId="24316" xr:uid="{00000000-0005-0000-0000-0000FC5E0000}"/>
    <cellStyle name="Porcentagem 33" xfId="24317" xr:uid="{00000000-0005-0000-0000-0000FD5E0000}"/>
    <cellStyle name="Porcentagem 33 2" xfId="24318" xr:uid="{00000000-0005-0000-0000-0000FE5E0000}"/>
    <cellStyle name="Porcentagem 34" xfId="24319" xr:uid="{00000000-0005-0000-0000-0000FF5E0000}"/>
    <cellStyle name="Porcentagem 34 2" xfId="24320" xr:uid="{00000000-0005-0000-0000-0000005F0000}"/>
    <cellStyle name="Porcentagem 35" xfId="24321" xr:uid="{00000000-0005-0000-0000-0000015F0000}"/>
    <cellStyle name="Porcentagem 35 2" xfId="24322" xr:uid="{00000000-0005-0000-0000-0000025F0000}"/>
    <cellStyle name="Porcentagem 36" xfId="24323" xr:uid="{00000000-0005-0000-0000-0000035F0000}"/>
    <cellStyle name="Porcentagem 36 2" xfId="24324" xr:uid="{00000000-0005-0000-0000-0000045F0000}"/>
    <cellStyle name="Porcentagem 37" xfId="24325" xr:uid="{00000000-0005-0000-0000-0000055F0000}"/>
    <cellStyle name="Porcentagem 37 2" xfId="24326" xr:uid="{00000000-0005-0000-0000-0000065F0000}"/>
    <cellStyle name="Porcentagem 38" xfId="24327" xr:uid="{00000000-0005-0000-0000-0000075F0000}"/>
    <cellStyle name="Porcentagem 38 2" xfId="24328" xr:uid="{00000000-0005-0000-0000-0000085F0000}"/>
    <cellStyle name="Porcentagem 39" xfId="24329" xr:uid="{00000000-0005-0000-0000-0000095F0000}"/>
    <cellStyle name="Porcentagem 39 2" xfId="24330" xr:uid="{00000000-0005-0000-0000-00000A5F0000}"/>
    <cellStyle name="Porcentagem 4" xfId="24331" xr:uid="{00000000-0005-0000-0000-00000B5F0000}"/>
    <cellStyle name="Porcentagem 4 10" xfId="24332" xr:uid="{00000000-0005-0000-0000-00000C5F0000}"/>
    <cellStyle name="Porcentagem 4 2" xfId="24333" xr:uid="{00000000-0005-0000-0000-00000D5F0000}"/>
    <cellStyle name="Porcentagem 4 2 2" xfId="24334" xr:uid="{00000000-0005-0000-0000-00000E5F0000}"/>
    <cellStyle name="Porcentagem 4 2 2 2" xfId="24335" xr:uid="{00000000-0005-0000-0000-00000F5F0000}"/>
    <cellStyle name="Porcentagem 4 2 2 2 2" xfId="24336" xr:uid="{00000000-0005-0000-0000-0000105F0000}"/>
    <cellStyle name="Porcentagem 4 2 2 2 3" xfId="24337" xr:uid="{00000000-0005-0000-0000-0000115F0000}"/>
    <cellStyle name="Porcentagem 4 2 2 2_15-FINANCEIRAS" xfId="24338" xr:uid="{00000000-0005-0000-0000-0000125F0000}"/>
    <cellStyle name="Porcentagem 4 2 2 3" xfId="24339" xr:uid="{00000000-0005-0000-0000-0000135F0000}"/>
    <cellStyle name="Porcentagem 4 2 2 4" xfId="24340" xr:uid="{00000000-0005-0000-0000-0000145F0000}"/>
    <cellStyle name="Porcentagem 4 2 2_15-FINANCEIRAS" xfId="24341" xr:uid="{00000000-0005-0000-0000-0000155F0000}"/>
    <cellStyle name="Porcentagem 4 2 3" xfId="24342" xr:uid="{00000000-0005-0000-0000-0000165F0000}"/>
    <cellStyle name="Porcentagem 4 2 3 2" xfId="24343" xr:uid="{00000000-0005-0000-0000-0000175F0000}"/>
    <cellStyle name="Porcentagem 4 2 3 3" xfId="24344" xr:uid="{00000000-0005-0000-0000-0000185F0000}"/>
    <cellStyle name="Porcentagem 4 2 3_15-FINANCEIRAS" xfId="24345" xr:uid="{00000000-0005-0000-0000-0000195F0000}"/>
    <cellStyle name="Porcentagem 4 2 4" xfId="24346" xr:uid="{00000000-0005-0000-0000-00001A5F0000}"/>
    <cellStyle name="Porcentagem 4 2 5" xfId="24347" xr:uid="{00000000-0005-0000-0000-00001B5F0000}"/>
    <cellStyle name="Porcentagem 4 2 6" xfId="24348" xr:uid="{00000000-0005-0000-0000-00001C5F0000}"/>
    <cellStyle name="Porcentagem 4 2 7" xfId="24349" xr:uid="{00000000-0005-0000-0000-00001D5F0000}"/>
    <cellStyle name="Porcentagem 4 2_15-FINANCEIRAS" xfId="24350" xr:uid="{00000000-0005-0000-0000-00001E5F0000}"/>
    <cellStyle name="Porcentagem 4 3" xfId="24351" xr:uid="{00000000-0005-0000-0000-00001F5F0000}"/>
    <cellStyle name="Porcentagem 4 3 2" xfId="24352" xr:uid="{00000000-0005-0000-0000-0000205F0000}"/>
    <cellStyle name="Porcentagem 4 3 2 2" xfId="24353" xr:uid="{00000000-0005-0000-0000-0000215F0000}"/>
    <cellStyle name="Porcentagem 4 3 2 3" xfId="24354" xr:uid="{00000000-0005-0000-0000-0000225F0000}"/>
    <cellStyle name="Porcentagem 4 3 2_15-FINANCEIRAS" xfId="24355" xr:uid="{00000000-0005-0000-0000-0000235F0000}"/>
    <cellStyle name="Porcentagem 4 3 3" xfId="24356" xr:uid="{00000000-0005-0000-0000-0000245F0000}"/>
    <cellStyle name="Porcentagem 4 3 4" xfId="24357" xr:uid="{00000000-0005-0000-0000-0000255F0000}"/>
    <cellStyle name="Porcentagem 4 3_15-FINANCEIRAS" xfId="24358" xr:uid="{00000000-0005-0000-0000-0000265F0000}"/>
    <cellStyle name="Porcentagem 4 4" xfId="24359" xr:uid="{00000000-0005-0000-0000-0000275F0000}"/>
    <cellStyle name="Porcentagem 4 4 2" xfId="24360" xr:uid="{00000000-0005-0000-0000-0000285F0000}"/>
    <cellStyle name="Porcentagem 4 4 3" xfId="24361" xr:uid="{00000000-0005-0000-0000-0000295F0000}"/>
    <cellStyle name="Porcentagem 4 4_15-FINANCEIRAS" xfId="24362" xr:uid="{00000000-0005-0000-0000-00002A5F0000}"/>
    <cellStyle name="Porcentagem 4 5" xfId="24363" xr:uid="{00000000-0005-0000-0000-00002B5F0000}"/>
    <cellStyle name="Porcentagem 4 5 2" xfId="24364" xr:uid="{00000000-0005-0000-0000-00002C5F0000}"/>
    <cellStyle name="Porcentagem 4 5 3" xfId="24365" xr:uid="{00000000-0005-0000-0000-00002D5F0000}"/>
    <cellStyle name="Porcentagem 4 5_15-FINANCEIRAS" xfId="24366" xr:uid="{00000000-0005-0000-0000-00002E5F0000}"/>
    <cellStyle name="Porcentagem 4 6" xfId="24367" xr:uid="{00000000-0005-0000-0000-00002F5F0000}"/>
    <cellStyle name="Porcentagem 4 6 2" xfId="24368" xr:uid="{00000000-0005-0000-0000-0000305F0000}"/>
    <cellStyle name="Porcentagem 4 7" xfId="24369" xr:uid="{00000000-0005-0000-0000-0000315F0000}"/>
    <cellStyle name="Porcentagem 4 8" xfId="24370" xr:uid="{00000000-0005-0000-0000-0000325F0000}"/>
    <cellStyle name="Porcentagem 4 9" xfId="24371" xr:uid="{00000000-0005-0000-0000-0000335F0000}"/>
    <cellStyle name="Porcentagem 4_15-FINANCEIRAS" xfId="24372" xr:uid="{00000000-0005-0000-0000-0000345F0000}"/>
    <cellStyle name="Porcentagem 40" xfId="24373" xr:uid="{00000000-0005-0000-0000-0000355F0000}"/>
    <cellStyle name="Porcentagem 40 2" xfId="24374" xr:uid="{00000000-0005-0000-0000-0000365F0000}"/>
    <cellStyle name="Porcentagem 41" xfId="24375" xr:uid="{00000000-0005-0000-0000-0000375F0000}"/>
    <cellStyle name="Porcentagem 41 2" xfId="24376" xr:uid="{00000000-0005-0000-0000-0000385F0000}"/>
    <cellStyle name="Porcentagem 42" xfId="24377" xr:uid="{00000000-0005-0000-0000-0000395F0000}"/>
    <cellStyle name="Porcentagem 42 2" xfId="24378" xr:uid="{00000000-0005-0000-0000-00003A5F0000}"/>
    <cellStyle name="Porcentagem 43" xfId="24379" xr:uid="{00000000-0005-0000-0000-00003B5F0000}"/>
    <cellStyle name="Porcentagem 43 2" xfId="24380" xr:uid="{00000000-0005-0000-0000-00003C5F0000}"/>
    <cellStyle name="Porcentagem 44" xfId="24381" xr:uid="{00000000-0005-0000-0000-00003D5F0000}"/>
    <cellStyle name="Porcentagem 44 2" xfId="24382" xr:uid="{00000000-0005-0000-0000-00003E5F0000}"/>
    <cellStyle name="Porcentagem 45" xfId="24383" xr:uid="{00000000-0005-0000-0000-00003F5F0000}"/>
    <cellStyle name="Porcentagem 45 2" xfId="24384" xr:uid="{00000000-0005-0000-0000-0000405F0000}"/>
    <cellStyle name="Porcentagem 46" xfId="24385" xr:uid="{00000000-0005-0000-0000-0000415F0000}"/>
    <cellStyle name="Porcentagem 46 2" xfId="24386" xr:uid="{00000000-0005-0000-0000-0000425F0000}"/>
    <cellStyle name="Porcentagem 47" xfId="24387" xr:uid="{00000000-0005-0000-0000-0000435F0000}"/>
    <cellStyle name="Porcentagem 47 2" xfId="24388" xr:uid="{00000000-0005-0000-0000-0000445F0000}"/>
    <cellStyle name="Porcentagem 48" xfId="24389" xr:uid="{00000000-0005-0000-0000-0000455F0000}"/>
    <cellStyle name="Porcentagem 48 2" xfId="24390" xr:uid="{00000000-0005-0000-0000-0000465F0000}"/>
    <cellStyle name="Porcentagem 49" xfId="24391" xr:uid="{00000000-0005-0000-0000-0000475F0000}"/>
    <cellStyle name="Porcentagem 49 2" xfId="24392" xr:uid="{00000000-0005-0000-0000-0000485F0000}"/>
    <cellStyle name="Porcentagem 5" xfId="24393" xr:uid="{00000000-0005-0000-0000-0000495F0000}"/>
    <cellStyle name="Porcentagem 5 10" xfId="24394" xr:uid="{00000000-0005-0000-0000-00004A5F0000}"/>
    <cellStyle name="Porcentagem 5 2" xfId="24395" xr:uid="{00000000-0005-0000-0000-00004B5F0000}"/>
    <cellStyle name="Porcentagem 5 2 2" xfId="24396" xr:uid="{00000000-0005-0000-0000-00004C5F0000}"/>
    <cellStyle name="Porcentagem 5 2 2 2" xfId="24397" xr:uid="{00000000-0005-0000-0000-00004D5F0000}"/>
    <cellStyle name="Porcentagem 5 2 2 3" xfId="24398" xr:uid="{00000000-0005-0000-0000-00004E5F0000}"/>
    <cellStyle name="Porcentagem 5 2 2_15-FINANCEIRAS" xfId="24399" xr:uid="{00000000-0005-0000-0000-00004F5F0000}"/>
    <cellStyle name="Porcentagem 5 2 3" xfId="24400" xr:uid="{00000000-0005-0000-0000-0000505F0000}"/>
    <cellStyle name="Porcentagem 5 2 4" xfId="24401" xr:uid="{00000000-0005-0000-0000-0000515F0000}"/>
    <cellStyle name="Porcentagem 5 2 5" xfId="24402" xr:uid="{00000000-0005-0000-0000-0000525F0000}"/>
    <cellStyle name="Porcentagem 5 2 6" xfId="24403" xr:uid="{00000000-0005-0000-0000-0000535F0000}"/>
    <cellStyle name="Porcentagem 5 2_15-FINANCEIRAS" xfId="24404" xr:uid="{00000000-0005-0000-0000-0000545F0000}"/>
    <cellStyle name="Porcentagem 5 3" xfId="24405" xr:uid="{00000000-0005-0000-0000-0000555F0000}"/>
    <cellStyle name="Porcentagem 5 3 2" xfId="24406" xr:uid="{00000000-0005-0000-0000-0000565F0000}"/>
    <cellStyle name="Porcentagem 5 3 3" xfId="24407" xr:uid="{00000000-0005-0000-0000-0000575F0000}"/>
    <cellStyle name="Porcentagem 5 3_15-FINANCEIRAS" xfId="24408" xr:uid="{00000000-0005-0000-0000-0000585F0000}"/>
    <cellStyle name="Porcentagem 5 4" xfId="24409" xr:uid="{00000000-0005-0000-0000-0000595F0000}"/>
    <cellStyle name="Porcentagem 5 4 2" xfId="24410" xr:uid="{00000000-0005-0000-0000-00005A5F0000}"/>
    <cellStyle name="Porcentagem 5 4 3" xfId="24411" xr:uid="{00000000-0005-0000-0000-00005B5F0000}"/>
    <cellStyle name="Porcentagem 5 4_15-FINANCEIRAS" xfId="24412" xr:uid="{00000000-0005-0000-0000-00005C5F0000}"/>
    <cellStyle name="Porcentagem 5 5" xfId="24413" xr:uid="{00000000-0005-0000-0000-00005D5F0000}"/>
    <cellStyle name="Porcentagem 5 6" xfId="24414" xr:uid="{00000000-0005-0000-0000-00005E5F0000}"/>
    <cellStyle name="Porcentagem 5 7" xfId="24415" xr:uid="{00000000-0005-0000-0000-00005F5F0000}"/>
    <cellStyle name="Porcentagem 5 8" xfId="24416" xr:uid="{00000000-0005-0000-0000-0000605F0000}"/>
    <cellStyle name="Porcentagem 5 9" xfId="24417" xr:uid="{00000000-0005-0000-0000-0000615F0000}"/>
    <cellStyle name="Porcentagem 5_15-FINANCEIRAS" xfId="24418" xr:uid="{00000000-0005-0000-0000-0000625F0000}"/>
    <cellStyle name="Porcentagem 50" xfId="24419" xr:uid="{00000000-0005-0000-0000-0000635F0000}"/>
    <cellStyle name="Porcentagem 50 2" xfId="24420" xr:uid="{00000000-0005-0000-0000-0000645F0000}"/>
    <cellStyle name="Porcentagem 51" xfId="24421" xr:uid="{00000000-0005-0000-0000-0000655F0000}"/>
    <cellStyle name="Porcentagem 51 2" xfId="24422" xr:uid="{00000000-0005-0000-0000-0000665F0000}"/>
    <cellStyle name="Porcentagem 52" xfId="24423" xr:uid="{00000000-0005-0000-0000-0000675F0000}"/>
    <cellStyle name="Porcentagem 52 2" xfId="24424" xr:uid="{00000000-0005-0000-0000-0000685F0000}"/>
    <cellStyle name="Porcentagem 53" xfId="24425" xr:uid="{00000000-0005-0000-0000-0000695F0000}"/>
    <cellStyle name="Porcentagem 53 2" xfId="24426" xr:uid="{00000000-0005-0000-0000-00006A5F0000}"/>
    <cellStyle name="Porcentagem 54" xfId="24427" xr:uid="{00000000-0005-0000-0000-00006B5F0000}"/>
    <cellStyle name="Porcentagem 54 2" xfId="24428" xr:uid="{00000000-0005-0000-0000-00006C5F0000}"/>
    <cellStyle name="Porcentagem 55" xfId="24429" xr:uid="{00000000-0005-0000-0000-00006D5F0000}"/>
    <cellStyle name="Porcentagem 55 2" xfId="24430" xr:uid="{00000000-0005-0000-0000-00006E5F0000}"/>
    <cellStyle name="Porcentagem 56" xfId="24431" xr:uid="{00000000-0005-0000-0000-00006F5F0000}"/>
    <cellStyle name="Porcentagem 56 2" xfId="24432" xr:uid="{00000000-0005-0000-0000-0000705F0000}"/>
    <cellStyle name="Porcentagem 57" xfId="24433" xr:uid="{00000000-0005-0000-0000-0000715F0000}"/>
    <cellStyle name="Porcentagem 57 2" xfId="24434" xr:uid="{00000000-0005-0000-0000-0000725F0000}"/>
    <cellStyle name="Porcentagem 58" xfId="24435" xr:uid="{00000000-0005-0000-0000-0000735F0000}"/>
    <cellStyle name="Porcentagem 58 2" xfId="24436" xr:uid="{00000000-0005-0000-0000-0000745F0000}"/>
    <cellStyle name="Porcentagem 59" xfId="24437" xr:uid="{00000000-0005-0000-0000-0000755F0000}"/>
    <cellStyle name="Porcentagem 59 2" xfId="24438" xr:uid="{00000000-0005-0000-0000-0000765F0000}"/>
    <cellStyle name="Porcentagem 6" xfId="24439" xr:uid="{00000000-0005-0000-0000-0000775F0000}"/>
    <cellStyle name="Porcentagem 6 10" xfId="24440" xr:uid="{00000000-0005-0000-0000-0000785F0000}"/>
    <cellStyle name="Porcentagem 6 2" xfId="24441" xr:uid="{00000000-0005-0000-0000-0000795F0000}"/>
    <cellStyle name="Porcentagem 6 2 2" xfId="24442" xr:uid="{00000000-0005-0000-0000-00007A5F0000}"/>
    <cellStyle name="Porcentagem 6 2 3" xfId="24443" xr:uid="{00000000-0005-0000-0000-00007B5F0000}"/>
    <cellStyle name="Porcentagem 6 2_15-FINANCEIRAS" xfId="24444" xr:uid="{00000000-0005-0000-0000-00007C5F0000}"/>
    <cellStyle name="Porcentagem 6 3" xfId="24445" xr:uid="{00000000-0005-0000-0000-00007D5F0000}"/>
    <cellStyle name="Porcentagem 6 3 2" xfId="24446" xr:uid="{00000000-0005-0000-0000-00007E5F0000}"/>
    <cellStyle name="Porcentagem 6 3 2 2" xfId="24447" xr:uid="{00000000-0005-0000-0000-00007F5F0000}"/>
    <cellStyle name="Porcentagem 6 3 2 2 2" xfId="24448" xr:uid="{00000000-0005-0000-0000-0000805F0000}"/>
    <cellStyle name="Porcentagem 6 3 2 2 2 2" xfId="24449" xr:uid="{00000000-0005-0000-0000-0000815F0000}"/>
    <cellStyle name="Porcentagem 6 3 2 2 2 2 2" xfId="24450" xr:uid="{00000000-0005-0000-0000-0000825F0000}"/>
    <cellStyle name="Porcentagem 6 3 2 2 2 3" xfId="24451" xr:uid="{00000000-0005-0000-0000-0000835F0000}"/>
    <cellStyle name="Porcentagem 6 3 2 2 2 4" xfId="24452" xr:uid="{00000000-0005-0000-0000-0000845F0000}"/>
    <cellStyle name="Porcentagem 6 3 2 2 3" xfId="24453" xr:uid="{00000000-0005-0000-0000-0000855F0000}"/>
    <cellStyle name="Porcentagem 6 3 2 2 3 2" xfId="24454" xr:uid="{00000000-0005-0000-0000-0000865F0000}"/>
    <cellStyle name="Porcentagem 6 3 2 2 3 3" xfId="24455" xr:uid="{00000000-0005-0000-0000-0000875F0000}"/>
    <cellStyle name="Porcentagem 6 3 2 2 4" xfId="24456" xr:uid="{00000000-0005-0000-0000-0000885F0000}"/>
    <cellStyle name="Porcentagem 6 3 2 2 5" xfId="24457" xr:uid="{00000000-0005-0000-0000-0000895F0000}"/>
    <cellStyle name="Porcentagem 6 3 2 2 6" xfId="24458" xr:uid="{00000000-0005-0000-0000-00008A5F0000}"/>
    <cellStyle name="Porcentagem 6 3 2 3" xfId="24459" xr:uid="{00000000-0005-0000-0000-00008B5F0000}"/>
    <cellStyle name="Porcentagem 6 3 2 3 2" xfId="24460" xr:uid="{00000000-0005-0000-0000-00008C5F0000}"/>
    <cellStyle name="Porcentagem 6 3 2 3 2 2" xfId="24461" xr:uid="{00000000-0005-0000-0000-00008D5F0000}"/>
    <cellStyle name="Porcentagem 6 3 2 3 2 2 2" xfId="24462" xr:uid="{00000000-0005-0000-0000-00008E5F0000}"/>
    <cellStyle name="Porcentagem 6 3 2 3 2 3" xfId="24463" xr:uid="{00000000-0005-0000-0000-00008F5F0000}"/>
    <cellStyle name="Porcentagem 6 3 2 3 2 4" xfId="24464" xr:uid="{00000000-0005-0000-0000-0000905F0000}"/>
    <cellStyle name="Porcentagem 6 3 2 3 3" xfId="24465" xr:uid="{00000000-0005-0000-0000-0000915F0000}"/>
    <cellStyle name="Porcentagem 6 3 2 3 3 2" xfId="24466" xr:uid="{00000000-0005-0000-0000-0000925F0000}"/>
    <cellStyle name="Porcentagem 6 3 2 3 4" xfId="24467" xr:uid="{00000000-0005-0000-0000-0000935F0000}"/>
    <cellStyle name="Porcentagem 6 3 2 3 5" xfId="24468" xr:uid="{00000000-0005-0000-0000-0000945F0000}"/>
    <cellStyle name="Porcentagem 6 3 2 4" xfId="24469" xr:uid="{00000000-0005-0000-0000-0000955F0000}"/>
    <cellStyle name="Porcentagem 6 3 2 4 2" xfId="24470" xr:uid="{00000000-0005-0000-0000-0000965F0000}"/>
    <cellStyle name="Porcentagem 6 3 2 4 2 2" xfId="24471" xr:uid="{00000000-0005-0000-0000-0000975F0000}"/>
    <cellStyle name="Porcentagem 6 3 2 4 3" xfId="24472" xr:uid="{00000000-0005-0000-0000-0000985F0000}"/>
    <cellStyle name="Porcentagem 6 3 2 4 4" xfId="24473" xr:uid="{00000000-0005-0000-0000-0000995F0000}"/>
    <cellStyle name="Porcentagem 6 3 2 5" xfId="24474" xr:uid="{00000000-0005-0000-0000-00009A5F0000}"/>
    <cellStyle name="Porcentagem 6 3 2 5 2" xfId="24475" xr:uid="{00000000-0005-0000-0000-00009B5F0000}"/>
    <cellStyle name="Porcentagem 6 3 2 5 3" xfId="24476" xr:uid="{00000000-0005-0000-0000-00009C5F0000}"/>
    <cellStyle name="Porcentagem 6 3 2 6" xfId="24477" xr:uid="{00000000-0005-0000-0000-00009D5F0000}"/>
    <cellStyle name="Porcentagem 6 3 2 6 2" xfId="24478" xr:uid="{00000000-0005-0000-0000-00009E5F0000}"/>
    <cellStyle name="Porcentagem 6 3 2 7" xfId="24479" xr:uid="{00000000-0005-0000-0000-00009F5F0000}"/>
    <cellStyle name="Porcentagem 6 3 2 7 2" xfId="24480" xr:uid="{00000000-0005-0000-0000-0000A05F0000}"/>
    <cellStyle name="Porcentagem 6 3 2 8" xfId="24481" xr:uid="{00000000-0005-0000-0000-0000A15F0000}"/>
    <cellStyle name="Porcentagem 6 3 3" xfId="24482" xr:uid="{00000000-0005-0000-0000-0000A25F0000}"/>
    <cellStyle name="Porcentagem 6 3 3 2" xfId="24483" xr:uid="{00000000-0005-0000-0000-0000A35F0000}"/>
    <cellStyle name="Porcentagem 6 3 3 2 2" xfId="24484" xr:uid="{00000000-0005-0000-0000-0000A45F0000}"/>
    <cellStyle name="Porcentagem 6 3 3 2 2 2" xfId="24485" xr:uid="{00000000-0005-0000-0000-0000A55F0000}"/>
    <cellStyle name="Porcentagem 6 3 3 2 3" xfId="24486" xr:uid="{00000000-0005-0000-0000-0000A65F0000}"/>
    <cellStyle name="Porcentagem 6 3 3 2 4" xfId="24487" xr:uid="{00000000-0005-0000-0000-0000A75F0000}"/>
    <cellStyle name="Porcentagem 6 3 3 3" xfId="24488" xr:uid="{00000000-0005-0000-0000-0000A85F0000}"/>
    <cellStyle name="Porcentagem 6 3 3 3 2" xfId="24489" xr:uid="{00000000-0005-0000-0000-0000A95F0000}"/>
    <cellStyle name="Porcentagem 6 3 3 4" xfId="24490" xr:uid="{00000000-0005-0000-0000-0000AA5F0000}"/>
    <cellStyle name="Porcentagem 6 3 3 5" xfId="24491" xr:uid="{00000000-0005-0000-0000-0000AB5F0000}"/>
    <cellStyle name="Porcentagem 6 3 4" xfId="24492" xr:uid="{00000000-0005-0000-0000-0000AC5F0000}"/>
    <cellStyle name="Porcentagem 6 3 4 2" xfId="24493" xr:uid="{00000000-0005-0000-0000-0000AD5F0000}"/>
    <cellStyle name="Porcentagem 6 3 5" xfId="24494" xr:uid="{00000000-0005-0000-0000-0000AE5F0000}"/>
    <cellStyle name="Porcentagem 6 3 5 2" xfId="24495" xr:uid="{00000000-0005-0000-0000-0000AF5F0000}"/>
    <cellStyle name="Porcentagem 6 3 5 2 2" xfId="24496" xr:uid="{00000000-0005-0000-0000-0000B05F0000}"/>
    <cellStyle name="Porcentagem 6 3 5 3" xfId="24497" xr:uid="{00000000-0005-0000-0000-0000B15F0000}"/>
    <cellStyle name="Porcentagem 6 3 5 4" xfId="24498" xr:uid="{00000000-0005-0000-0000-0000B25F0000}"/>
    <cellStyle name="Porcentagem 6 3 6" xfId="24499" xr:uid="{00000000-0005-0000-0000-0000B35F0000}"/>
    <cellStyle name="Porcentagem 6 3 6 2" xfId="24500" xr:uid="{00000000-0005-0000-0000-0000B45F0000}"/>
    <cellStyle name="Porcentagem 6 3 6 3" xfId="24501" xr:uid="{00000000-0005-0000-0000-0000B55F0000}"/>
    <cellStyle name="Porcentagem 6 3 7" xfId="24502" xr:uid="{00000000-0005-0000-0000-0000B65F0000}"/>
    <cellStyle name="Porcentagem 6 3 8" xfId="24503" xr:uid="{00000000-0005-0000-0000-0000B75F0000}"/>
    <cellStyle name="Porcentagem 6 4" xfId="24504" xr:uid="{00000000-0005-0000-0000-0000B85F0000}"/>
    <cellStyle name="Porcentagem 6 4 2" xfId="24505" xr:uid="{00000000-0005-0000-0000-0000B95F0000}"/>
    <cellStyle name="Porcentagem 6 4 2 2" xfId="24506" xr:uid="{00000000-0005-0000-0000-0000BA5F0000}"/>
    <cellStyle name="Porcentagem 6 4 2 2 2" xfId="24507" xr:uid="{00000000-0005-0000-0000-0000BB5F0000}"/>
    <cellStyle name="Porcentagem 6 4 2 3" xfId="24508" xr:uid="{00000000-0005-0000-0000-0000BC5F0000}"/>
    <cellStyle name="Porcentagem 6 4 2 4" xfId="24509" xr:uid="{00000000-0005-0000-0000-0000BD5F0000}"/>
    <cellStyle name="Porcentagem 6 4 3" xfId="24510" xr:uid="{00000000-0005-0000-0000-0000BE5F0000}"/>
    <cellStyle name="Porcentagem 6 4 3 2" xfId="24511" xr:uid="{00000000-0005-0000-0000-0000BF5F0000}"/>
    <cellStyle name="Porcentagem 6 4 3 3" xfId="24512" xr:uid="{00000000-0005-0000-0000-0000C05F0000}"/>
    <cellStyle name="Porcentagem 6 4 4" xfId="24513" xr:uid="{00000000-0005-0000-0000-0000C15F0000}"/>
    <cellStyle name="Porcentagem 6 4 5" xfId="24514" xr:uid="{00000000-0005-0000-0000-0000C25F0000}"/>
    <cellStyle name="Porcentagem 6 4 6" xfId="24515" xr:uid="{00000000-0005-0000-0000-0000C35F0000}"/>
    <cellStyle name="Porcentagem 6 5" xfId="24516" xr:uid="{00000000-0005-0000-0000-0000C45F0000}"/>
    <cellStyle name="Porcentagem 6 5 2" xfId="24517" xr:uid="{00000000-0005-0000-0000-0000C55F0000}"/>
    <cellStyle name="Porcentagem 6 5 2 2" xfId="24518" xr:uid="{00000000-0005-0000-0000-0000C65F0000}"/>
    <cellStyle name="Porcentagem 6 5 2 2 2" xfId="24519" xr:uid="{00000000-0005-0000-0000-0000C75F0000}"/>
    <cellStyle name="Porcentagem 6 5 2 3" xfId="24520" xr:uid="{00000000-0005-0000-0000-0000C85F0000}"/>
    <cellStyle name="Porcentagem 6 5 2 4" xfId="24521" xr:uid="{00000000-0005-0000-0000-0000C95F0000}"/>
    <cellStyle name="Porcentagem 6 5 3" xfId="24522" xr:uid="{00000000-0005-0000-0000-0000CA5F0000}"/>
    <cellStyle name="Porcentagem 6 5 3 2" xfId="24523" xr:uid="{00000000-0005-0000-0000-0000CB5F0000}"/>
    <cellStyle name="Porcentagem 6 5 4" xfId="24524" xr:uid="{00000000-0005-0000-0000-0000CC5F0000}"/>
    <cellStyle name="Porcentagem 6 5 5" xfId="24525" xr:uid="{00000000-0005-0000-0000-0000CD5F0000}"/>
    <cellStyle name="Porcentagem 6 6" xfId="24526" xr:uid="{00000000-0005-0000-0000-0000CE5F0000}"/>
    <cellStyle name="Porcentagem 6 6 2" xfId="24527" xr:uid="{00000000-0005-0000-0000-0000CF5F0000}"/>
    <cellStyle name="Porcentagem 6 6 2 2" xfId="24528" xr:uid="{00000000-0005-0000-0000-0000D05F0000}"/>
    <cellStyle name="Porcentagem 6 6 3" xfId="24529" xr:uid="{00000000-0005-0000-0000-0000D15F0000}"/>
    <cellStyle name="Porcentagem 6 6 4" xfId="24530" xr:uid="{00000000-0005-0000-0000-0000D25F0000}"/>
    <cellStyle name="Porcentagem 6 7" xfId="24531" xr:uid="{00000000-0005-0000-0000-0000D35F0000}"/>
    <cellStyle name="Porcentagem 6 7 2" xfId="24532" xr:uid="{00000000-0005-0000-0000-0000D45F0000}"/>
    <cellStyle name="Porcentagem 6 7 3" xfId="24533" xr:uid="{00000000-0005-0000-0000-0000D55F0000}"/>
    <cellStyle name="Porcentagem 6 8" xfId="24534" xr:uid="{00000000-0005-0000-0000-0000D65F0000}"/>
    <cellStyle name="Porcentagem 6 8 2" xfId="24535" xr:uid="{00000000-0005-0000-0000-0000D75F0000}"/>
    <cellStyle name="Porcentagem 6 9" xfId="24536" xr:uid="{00000000-0005-0000-0000-0000D85F0000}"/>
    <cellStyle name="Porcentagem 6_15-FINANCEIRAS" xfId="24537" xr:uid="{00000000-0005-0000-0000-0000D95F0000}"/>
    <cellStyle name="Porcentagem 62" xfId="24538" xr:uid="{00000000-0005-0000-0000-0000DA5F0000}"/>
    <cellStyle name="Porcentagem 64" xfId="24539" xr:uid="{00000000-0005-0000-0000-0000DB5F0000}"/>
    <cellStyle name="Porcentagem 64 2" xfId="24540" xr:uid="{00000000-0005-0000-0000-0000DC5F0000}"/>
    <cellStyle name="Porcentagem 65" xfId="24541" xr:uid="{00000000-0005-0000-0000-0000DD5F0000}"/>
    <cellStyle name="Porcentagem 65 2" xfId="24542" xr:uid="{00000000-0005-0000-0000-0000DE5F0000}"/>
    <cellStyle name="Porcentagem 69 2" xfId="24543" xr:uid="{00000000-0005-0000-0000-0000DF5F0000}"/>
    <cellStyle name="Porcentagem 7" xfId="24544" xr:uid="{00000000-0005-0000-0000-0000E05F0000}"/>
    <cellStyle name="Porcentagem 7 10" xfId="24545" xr:uid="{00000000-0005-0000-0000-0000E15F0000}"/>
    <cellStyle name="Porcentagem 7 2" xfId="24546" xr:uid="{00000000-0005-0000-0000-0000E25F0000}"/>
    <cellStyle name="Porcentagem 7 2 2" xfId="24547" xr:uid="{00000000-0005-0000-0000-0000E35F0000}"/>
    <cellStyle name="Porcentagem 7 2 3" xfId="24548" xr:uid="{00000000-0005-0000-0000-0000E45F0000}"/>
    <cellStyle name="Porcentagem 7 2_15-FINANCEIRAS" xfId="24549" xr:uid="{00000000-0005-0000-0000-0000E55F0000}"/>
    <cellStyle name="Porcentagem 7 3" xfId="24550" xr:uid="{00000000-0005-0000-0000-0000E65F0000}"/>
    <cellStyle name="Porcentagem 7 4" xfId="24551" xr:uid="{00000000-0005-0000-0000-0000E75F0000}"/>
    <cellStyle name="Porcentagem 7 5" xfId="24552" xr:uid="{00000000-0005-0000-0000-0000E85F0000}"/>
    <cellStyle name="Porcentagem 7 6" xfId="24553" xr:uid="{00000000-0005-0000-0000-0000E95F0000}"/>
    <cellStyle name="Porcentagem 7 7" xfId="24554" xr:uid="{00000000-0005-0000-0000-0000EA5F0000}"/>
    <cellStyle name="Porcentagem 7 8" xfId="24555" xr:uid="{00000000-0005-0000-0000-0000EB5F0000}"/>
    <cellStyle name="Porcentagem 7 9" xfId="24556" xr:uid="{00000000-0005-0000-0000-0000EC5F0000}"/>
    <cellStyle name="Porcentagem 7_15-FINANCEIRAS" xfId="24557" xr:uid="{00000000-0005-0000-0000-0000ED5F0000}"/>
    <cellStyle name="Porcentagem 8" xfId="24558" xr:uid="{00000000-0005-0000-0000-0000EE5F0000}"/>
    <cellStyle name="Porcentagem 8 10" xfId="24559" xr:uid="{00000000-0005-0000-0000-0000EF5F0000}"/>
    <cellStyle name="Porcentagem 8 2" xfId="24560" xr:uid="{00000000-0005-0000-0000-0000F05F0000}"/>
    <cellStyle name="Porcentagem 8 2 2" xfId="24561" xr:uid="{00000000-0005-0000-0000-0000F15F0000}"/>
    <cellStyle name="Porcentagem 8 2_CV-CF Elevação" xfId="24562" xr:uid="{00000000-0005-0000-0000-0000F25F0000}"/>
    <cellStyle name="Porcentagem 8 3" xfId="24563" xr:uid="{00000000-0005-0000-0000-0000F35F0000}"/>
    <cellStyle name="Porcentagem 8 3 2" xfId="24564" xr:uid="{00000000-0005-0000-0000-0000F45F0000}"/>
    <cellStyle name="Porcentagem 8 3 2 2" xfId="24565" xr:uid="{00000000-0005-0000-0000-0000F55F0000}"/>
    <cellStyle name="Porcentagem 8 3 2 2 2" xfId="24566" xr:uid="{00000000-0005-0000-0000-0000F65F0000}"/>
    <cellStyle name="Porcentagem 8 3 2 2 2 2" xfId="24567" xr:uid="{00000000-0005-0000-0000-0000F75F0000}"/>
    <cellStyle name="Porcentagem 8 3 2 2 3" xfId="24568" xr:uid="{00000000-0005-0000-0000-0000F85F0000}"/>
    <cellStyle name="Porcentagem 8 3 2 2 4" xfId="24569" xr:uid="{00000000-0005-0000-0000-0000F95F0000}"/>
    <cellStyle name="Porcentagem 8 3 2 3" xfId="24570" xr:uid="{00000000-0005-0000-0000-0000FA5F0000}"/>
    <cellStyle name="Porcentagem 8 3 2 3 2" xfId="24571" xr:uid="{00000000-0005-0000-0000-0000FB5F0000}"/>
    <cellStyle name="Porcentagem 8 3 2 3 3" xfId="24572" xr:uid="{00000000-0005-0000-0000-0000FC5F0000}"/>
    <cellStyle name="Porcentagem 8 3 2 4" xfId="24573" xr:uid="{00000000-0005-0000-0000-0000FD5F0000}"/>
    <cellStyle name="Porcentagem 8 3 2 5" xfId="24574" xr:uid="{00000000-0005-0000-0000-0000FE5F0000}"/>
    <cellStyle name="Porcentagem 8 3 2 6" xfId="24575" xr:uid="{00000000-0005-0000-0000-0000FF5F0000}"/>
    <cellStyle name="Porcentagem 8 3 3" xfId="24576" xr:uid="{00000000-0005-0000-0000-000000600000}"/>
    <cellStyle name="Porcentagem 8 3 3 2" xfId="24577" xr:uid="{00000000-0005-0000-0000-000001600000}"/>
    <cellStyle name="Porcentagem 8 3 3 2 2" xfId="24578" xr:uid="{00000000-0005-0000-0000-000002600000}"/>
    <cellStyle name="Porcentagem 8 3 3 2 2 2" xfId="24579" xr:uid="{00000000-0005-0000-0000-000003600000}"/>
    <cellStyle name="Porcentagem 8 3 3 2 3" xfId="24580" xr:uid="{00000000-0005-0000-0000-000004600000}"/>
    <cellStyle name="Porcentagem 8 3 3 2 4" xfId="24581" xr:uid="{00000000-0005-0000-0000-000005600000}"/>
    <cellStyle name="Porcentagem 8 3 3 3" xfId="24582" xr:uid="{00000000-0005-0000-0000-000006600000}"/>
    <cellStyle name="Porcentagem 8 3 3 3 2" xfId="24583" xr:uid="{00000000-0005-0000-0000-000007600000}"/>
    <cellStyle name="Porcentagem 8 3 3 4" xfId="24584" xr:uid="{00000000-0005-0000-0000-000008600000}"/>
    <cellStyle name="Porcentagem 8 3 3 5" xfId="24585" xr:uid="{00000000-0005-0000-0000-000009600000}"/>
    <cellStyle name="Porcentagem 8 3 4" xfId="24586" xr:uid="{00000000-0005-0000-0000-00000A600000}"/>
    <cellStyle name="Porcentagem 8 3 4 2" xfId="24587" xr:uid="{00000000-0005-0000-0000-00000B600000}"/>
    <cellStyle name="Porcentagem 8 3 4 2 2" xfId="24588" xr:uid="{00000000-0005-0000-0000-00000C600000}"/>
    <cellStyle name="Porcentagem 8 3 4 3" xfId="24589" xr:uid="{00000000-0005-0000-0000-00000D600000}"/>
    <cellStyle name="Porcentagem 8 3 4 4" xfId="24590" xr:uid="{00000000-0005-0000-0000-00000E600000}"/>
    <cellStyle name="Porcentagem 8 3 5" xfId="24591" xr:uid="{00000000-0005-0000-0000-00000F600000}"/>
    <cellStyle name="Porcentagem 8 3 5 2" xfId="24592" xr:uid="{00000000-0005-0000-0000-000010600000}"/>
    <cellStyle name="Porcentagem 8 3 5 3" xfId="24593" xr:uid="{00000000-0005-0000-0000-000011600000}"/>
    <cellStyle name="Porcentagem 8 3 6" xfId="24594" xr:uid="{00000000-0005-0000-0000-000012600000}"/>
    <cellStyle name="Porcentagem 8 3 6 2" xfId="24595" xr:uid="{00000000-0005-0000-0000-000013600000}"/>
    <cellStyle name="Porcentagem 8 3 7" xfId="24596" xr:uid="{00000000-0005-0000-0000-000014600000}"/>
    <cellStyle name="Porcentagem 8 3 8" xfId="24597" xr:uid="{00000000-0005-0000-0000-000015600000}"/>
    <cellStyle name="Porcentagem 8 4" xfId="24598" xr:uid="{00000000-0005-0000-0000-000016600000}"/>
    <cellStyle name="Porcentagem 8 4 2" xfId="24599" xr:uid="{00000000-0005-0000-0000-000017600000}"/>
    <cellStyle name="Porcentagem 8 4 2 2" xfId="24600" xr:uid="{00000000-0005-0000-0000-000018600000}"/>
    <cellStyle name="Porcentagem 8 4 2 2 2" xfId="24601" xr:uid="{00000000-0005-0000-0000-000019600000}"/>
    <cellStyle name="Porcentagem 8 4 2 3" xfId="24602" xr:uid="{00000000-0005-0000-0000-00001A600000}"/>
    <cellStyle name="Porcentagem 8 4 2 4" xfId="24603" xr:uid="{00000000-0005-0000-0000-00001B600000}"/>
    <cellStyle name="Porcentagem 8 4 3" xfId="24604" xr:uid="{00000000-0005-0000-0000-00001C600000}"/>
    <cellStyle name="Porcentagem 8 4 3 2" xfId="24605" xr:uid="{00000000-0005-0000-0000-00001D600000}"/>
    <cellStyle name="Porcentagem 8 4 3 3" xfId="24606" xr:uid="{00000000-0005-0000-0000-00001E600000}"/>
    <cellStyle name="Porcentagem 8 4 4" xfId="24607" xr:uid="{00000000-0005-0000-0000-00001F600000}"/>
    <cellStyle name="Porcentagem 8 4 5" xfId="24608" xr:uid="{00000000-0005-0000-0000-000020600000}"/>
    <cellStyle name="Porcentagem 8 4 6" xfId="24609" xr:uid="{00000000-0005-0000-0000-000021600000}"/>
    <cellStyle name="Porcentagem 8 5" xfId="24610" xr:uid="{00000000-0005-0000-0000-000022600000}"/>
    <cellStyle name="Porcentagem 8 5 2" xfId="24611" xr:uid="{00000000-0005-0000-0000-000023600000}"/>
    <cellStyle name="Porcentagem 8 5 2 2" xfId="24612" xr:uid="{00000000-0005-0000-0000-000024600000}"/>
    <cellStyle name="Porcentagem 8 5 2 2 2" xfId="24613" xr:uid="{00000000-0005-0000-0000-000025600000}"/>
    <cellStyle name="Porcentagem 8 5 2 3" xfId="24614" xr:uid="{00000000-0005-0000-0000-000026600000}"/>
    <cellStyle name="Porcentagem 8 5 2 4" xfId="24615" xr:uid="{00000000-0005-0000-0000-000027600000}"/>
    <cellStyle name="Porcentagem 8 5 3" xfId="24616" xr:uid="{00000000-0005-0000-0000-000028600000}"/>
    <cellStyle name="Porcentagem 8 5 3 2" xfId="24617" xr:uid="{00000000-0005-0000-0000-000029600000}"/>
    <cellStyle name="Porcentagem 8 5 4" xfId="24618" xr:uid="{00000000-0005-0000-0000-00002A600000}"/>
    <cellStyle name="Porcentagem 8 5 5" xfId="24619" xr:uid="{00000000-0005-0000-0000-00002B600000}"/>
    <cellStyle name="Porcentagem 8 6" xfId="24620" xr:uid="{00000000-0005-0000-0000-00002C600000}"/>
    <cellStyle name="Porcentagem 8 6 2" xfId="24621" xr:uid="{00000000-0005-0000-0000-00002D600000}"/>
    <cellStyle name="Porcentagem 8 6 2 2" xfId="24622" xr:uid="{00000000-0005-0000-0000-00002E600000}"/>
    <cellStyle name="Porcentagem 8 6 3" xfId="24623" xr:uid="{00000000-0005-0000-0000-00002F600000}"/>
    <cellStyle name="Porcentagem 8 6 4" xfId="24624" xr:uid="{00000000-0005-0000-0000-000030600000}"/>
    <cellStyle name="Porcentagem 8 7" xfId="24625" xr:uid="{00000000-0005-0000-0000-000031600000}"/>
    <cellStyle name="Porcentagem 8 7 2" xfId="24626" xr:uid="{00000000-0005-0000-0000-000032600000}"/>
    <cellStyle name="Porcentagem 8 7 3" xfId="24627" xr:uid="{00000000-0005-0000-0000-000033600000}"/>
    <cellStyle name="Porcentagem 8 8" xfId="24628" xr:uid="{00000000-0005-0000-0000-000034600000}"/>
    <cellStyle name="Porcentagem 8 8 2" xfId="24629" xr:uid="{00000000-0005-0000-0000-000035600000}"/>
    <cellStyle name="Porcentagem 8 9" xfId="24630" xr:uid="{00000000-0005-0000-0000-000036600000}"/>
    <cellStyle name="Porcentagem 8_15-FINANCEIRAS" xfId="24631" xr:uid="{00000000-0005-0000-0000-000037600000}"/>
    <cellStyle name="Porcentagem 9" xfId="24632" xr:uid="{00000000-0005-0000-0000-000038600000}"/>
    <cellStyle name="Porcentagem 9 2" xfId="24633" xr:uid="{00000000-0005-0000-0000-000039600000}"/>
    <cellStyle name="Porcentagem 9_15-FINANCEIRAS" xfId="24634" xr:uid="{00000000-0005-0000-0000-00003A600000}"/>
    <cellStyle name="Porcentaje" xfId="24635" xr:uid="{00000000-0005-0000-0000-00003B600000}"/>
    <cellStyle name="Porcentaje 2" xfId="24636" xr:uid="{00000000-0005-0000-0000-00003C600000}"/>
    <cellStyle name="Porcentaje 2 2" xfId="24637" xr:uid="{00000000-0005-0000-0000-00003D600000}"/>
    <cellStyle name="Porcentaje 2_15-FINANCEIRAS" xfId="24638" xr:uid="{00000000-0005-0000-0000-00003E600000}"/>
    <cellStyle name="Porcentaje 3" xfId="24639" xr:uid="{00000000-0005-0000-0000-00003F600000}"/>
    <cellStyle name="Porcentaje 3 2" xfId="24640" xr:uid="{00000000-0005-0000-0000-000040600000}"/>
    <cellStyle name="Porcentaje 3_15-FINANCEIRAS" xfId="24641" xr:uid="{00000000-0005-0000-0000-000041600000}"/>
    <cellStyle name="Porcentaje 4" xfId="24642" xr:uid="{00000000-0005-0000-0000-000042600000}"/>
    <cellStyle name="Porcentaje 5" xfId="24643" xr:uid="{00000000-0005-0000-0000-000043600000}"/>
    <cellStyle name="Porcentaje 6" xfId="24644" xr:uid="{00000000-0005-0000-0000-000044600000}"/>
    <cellStyle name="Porcentaje_15-FINANCEIRAS" xfId="24645" xr:uid="{00000000-0005-0000-0000-000045600000}"/>
    <cellStyle name="Premissas" xfId="24646" xr:uid="{00000000-0005-0000-0000-000046600000}"/>
    <cellStyle name="PrePop Currency (0)" xfId="24647" xr:uid="{00000000-0005-0000-0000-000047600000}"/>
    <cellStyle name="pricing" xfId="24648" xr:uid="{00000000-0005-0000-0000-000048600000}"/>
    <cellStyle name="Produto" xfId="24649" xr:uid="{00000000-0005-0000-0000-000049600000}"/>
    <cellStyle name="Produtos" xfId="24650" xr:uid="{00000000-0005-0000-0000-00004A600000}"/>
    <cellStyle name="Projeções" xfId="24651" xr:uid="{00000000-0005-0000-0000-00004B600000}"/>
    <cellStyle name="PSChar" xfId="24652" xr:uid="{00000000-0005-0000-0000-00004C600000}"/>
    <cellStyle name="Quantidade" xfId="24653" xr:uid="{00000000-0005-0000-0000-00004D600000}"/>
    <cellStyle name="QuantidadeSaldo" xfId="24654" xr:uid="{00000000-0005-0000-0000-00004E600000}"/>
    <cellStyle name="QuantidadeSaldo1" xfId="24655" xr:uid="{00000000-0005-0000-0000-00004F600000}"/>
    <cellStyle name="rate" xfId="24656" xr:uid="{00000000-0005-0000-0000-000050600000}"/>
    <cellStyle name="Ratio" xfId="24657" xr:uid="{00000000-0005-0000-0000-000051600000}"/>
    <cellStyle name="Ratio Comma" xfId="24658" xr:uid="{00000000-0005-0000-0000-000052600000}"/>
    <cellStyle name="Ratio Comma 2" xfId="24659" xr:uid="{00000000-0005-0000-0000-000053600000}"/>
    <cellStyle name="Red" xfId="24660" xr:uid="{00000000-0005-0000-0000-000054600000}"/>
    <cellStyle name="Red 2" xfId="24661" xr:uid="{00000000-0005-0000-0000-000055600000}"/>
    <cellStyle name="Red 3" xfId="24662" xr:uid="{00000000-0005-0000-0000-000056600000}"/>
    <cellStyle name="Red Text" xfId="24663" xr:uid="{00000000-0005-0000-0000-000057600000}"/>
    <cellStyle name="Red Text 2" xfId="24664" xr:uid="{00000000-0005-0000-0000-000058600000}"/>
    <cellStyle name="Red Text 3" xfId="24665" xr:uid="{00000000-0005-0000-0000-000059600000}"/>
    <cellStyle name="Red Text_15-FINANCEIRAS" xfId="24666" xr:uid="{00000000-0005-0000-0000-00005A600000}"/>
    <cellStyle name="Red_15-FINANCEIRAS" xfId="24667" xr:uid="{00000000-0005-0000-0000-00005B600000}"/>
    <cellStyle name="RevList" xfId="24668" xr:uid="{00000000-0005-0000-0000-00005C600000}"/>
    <cellStyle name="RM" xfId="24669" xr:uid="{00000000-0005-0000-0000-00005D600000}"/>
    <cellStyle name="RM 2" xfId="24670" xr:uid="{00000000-0005-0000-0000-00005E600000}"/>
    <cellStyle name="RM 3" xfId="24671" xr:uid="{00000000-0005-0000-0000-00005F600000}"/>
    <cellStyle name="RM 4" xfId="24672" xr:uid="{00000000-0005-0000-0000-000060600000}"/>
    <cellStyle name="RM_15-FINANCEIRAS" xfId="24673" xr:uid="{00000000-0005-0000-0000-000061600000}"/>
    <cellStyle name="rodape" xfId="24674" xr:uid="{00000000-0005-0000-0000-000062600000}"/>
    <cellStyle name="s_Valuation " xfId="24675" xr:uid="{00000000-0005-0000-0000-000063600000}"/>
    <cellStyle name="s_Valuation  10" xfId="24676" xr:uid="{00000000-0005-0000-0000-000064600000}"/>
    <cellStyle name="s_Valuation  2" xfId="24677" xr:uid="{00000000-0005-0000-0000-000065600000}"/>
    <cellStyle name="s_Valuation  2 2" xfId="24678" xr:uid="{00000000-0005-0000-0000-000066600000}"/>
    <cellStyle name="s_Valuation  2 2_15-FINANCEIRAS" xfId="24679" xr:uid="{00000000-0005-0000-0000-000067600000}"/>
    <cellStyle name="s_Valuation  2 2_Mapa variáveis" xfId="24680" xr:uid="{00000000-0005-0000-0000-000068600000}"/>
    <cellStyle name="s_Valuation  2 2_Variavel" xfId="24681" xr:uid="{00000000-0005-0000-0000-000069600000}"/>
    <cellStyle name="s_Valuation  2 3" xfId="24682" xr:uid="{00000000-0005-0000-0000-00006A600000}"/>
    <cellStyle name="s_Valuation  2 3_COMGAS" xfId="24683" xr:uid="{00000000-0005-0000-0000-00006B600000}"/>
    <cellStyle name="s_Valuation  2 3_OUTROS NEGÓCIOS" xfId="24684" xr:uid="{00000000-0005-0000-0000-00006C600000}"/>
    <cellStyle name="s_Valuation  2 3_RUMO" xfId="24685" xr:uid="{00000000-0005-0000-0000-00006D600000}"/>
    <cellStyle name="s_Valuation  2 4" xfId="24686" xr:uid="{00000000-0005-0000-0000-00006E600000}"/>
    <cellStyle name="s_Valuation  2 5" xfId="24687" xr:uid="{00000000-0005-0000-0000-00006F600000}"/>
    <cellStyle name="s_Valuation  2_13-Endividamento" xfId="24688" xr:uid="{00000000-0005-0000-0000-000070600000}"/>
    <cellStyle name="s_Valuation  2_13-Endividamento 2" xfId="24689" xr:uid="{00000000-0005-0000-0000-000071600000}"/>
    <cellStyle name="s_Valuation  2_13-Endividamento_Despesas operacionais " xfId="24690" xr:uid="{00000000-0005-0000-0000-000072600000}"/>
    <cellStyle name="s_Valuation  2_13-Endividamento_Working Capital" xfId="24691" xr:uid="{00000000-0005-0000-0000-000073600000}"/>
    <cellStyle name="s_Valuation  2_15-FINANCEIRAS" xfId="24692" xr:uid="{00000000-0005-0000-0000-000074600000}"/>
    <cellStyle name="s_Valuation  2_15-FINANCEIRAS_1" xfId="24693" xr:uid="{00000000-0005-0000-0000-000075600000}"/>
    <cellStyle name="s_Valuation  2_2-DRE" xfId="24694" xr:uid="{00000000-0005-0000-0000-000076600000}"/>
    <cellStyle name="s_Valuation  2_2-DRE 2" xfId="24695" xr:uid="{00000000-0005-0000-0000-000077600000}"/>
    <cellStyle name="s_Valuation  2_2-DRE_3-Balanço" xfId="24696" xr:uid="{00000000-0005-0000-0000-000078600000}"/>
    <cellStyle name="s_Valuation  2_2-DRE_3-Balanço_Mapa variáveis" xfId="24697" xr:uid="{00000000-0005-0000-0000-000079600000}"/>
    <cellStyle name="s_Valuation  2_2-DRE_3-Balanço_Variavel" xfId="24698" xr:uid="{00000000-0005-0000-0000-00007A600000}"/>
    <cellStyle name="s_Valuation  2_2-DRE_Dep_Judiciais-Contingências" xfId="24699" xr:uid="{00000000-0005-0000-0000-00007B600000}"/>
    <cellStyle name="s_Valuation  2_2-DRE_DFC Gerencial" xfId="24700" xr:uid="{00000000-0005-0000-0000-00007C600000}"/>
    <cellStyle name="s_Valuation  2_2-DRE_DMPL" xfId="24701" xr:uid="{00000000-0005-0000-0000-00007D600000}"/>
    <cellStyle name="s_Valuation  2_2-DRE_Mapa variáveis" xfId="24702" xr:uid="{00000000-0005-0000-0000-00007E600000}"/>
    <cellStyle name="s_Valuation  2_2-DRE_Variavel" xfId="24703" xr:uid="{00000000-0005-0000-0000-00007F600000}"/>
    <cellStyle name="s_Valuation  2_3-Balanço" xfId="24704" xr:uid="{00000000-0005-0000-0000-000080600000}"/>
    <cellStyle name="s_Valuation  2_3-Balanço 2" xfId="24705" xr:uid="{00000000-0005-0000-0000-000081600000}"/>
    <cellStyle name="s_Valuation  2_3-Balanço 2_15-FINANCEIRAS" xfId="24706" xr:uid="{00000000-0005-0000-0000-000082600000}"/>
    <cellStyle name="s_Valuation  2_3-Balanço_1" xfId="24707" xr:uid="{00000000-0005-0000-0000-000083600000}"/>
    <cellStyle name="s_Valuation  2_3-Balanço_1_Mapa variáveis" xfId="24708" xr:uid="{00000000-0005-0000-0000-000084600000}"/>
    <cellStyle name="s_Valuation  2_3-Balanço_1_Variavel" xfId="24709" xr:uid="{00000000-0005-0000-0000-000085600000}"/>
    <cellStyle name="s_Valuation  2_3-Balanço_15-FINANCEIRAS" xfId="24710" xr:uid="{00000000-0005-0000-0000-000086600000}"/>
    <cellStyle name="s_Valuation  2_3-Balanço_15-FINANCEIRAS_1" xfId="24711" xr:uid="{00000000-0005-0000-0000-000087600000}"/>
    <cellStyle name="s_Valuation  2_3-Balanço_2-DRE" xfId="24712" xr:uid="{00000000-0005-0000-0000-000088600000}"/>
    <cellStyle name="s_Valuation  2_3-Balanço_2-DRE 2" xfId="24713" xr:uid="{00000000-0005-0000-0000-000089600000}"/>
    <cellStyle name="s_Valuation  2_3-Balanço_2-DRE_3-Balanço" xfId="24714" xr:uid="{00000000-0005-0000-0000-00008A600000}"/>
    <cellStyle name="s_Valuation  2_3-Balanço_2-DRE_3-Balanço_Mapa variáveis" xfId="24715" xr:uid="{00000000-0005-0000-0000-00008B600000}"/>
    <cellStyle name="s_Valuation  2_3-Balanço_2-DRE_3-Balanço_Variavel" xfId="24716" xr:uid="{00000000-0005-0000-0000-00008C600000}"/>
    <cellStyle name="s_Valuation  2_3-Balanço_2-DRE_Dep_Judiciais-Contingências" xfId="24717" xr:uid="{00000000-0005-0000-0000-00008D600000}"/>
    <cellStyle name="s_Valuation  2_3-Balanço_2-DRE_DFC Gerencial" xfId="24718" xr:uid="{00000000-0005-0000-0000-00008E600000}"/>
    <cellStyle name="s_Valuation  2_3-Balanço_2-DRE_DMPL" xfId="24719" xr:uid="{00000000-0005-0000-0000-00008F600000}"/>
    <cellStyle name="s_Valuation  2_3-Balanço_2-DRE_Mapa variáveis" xfId="24720" xr:uid="{00000000-0005-0000-0000-000090600000}"/>
    <cellStyle name="s_Valuation  2_3-Balanço_2-DRE_Variavel" xfId="24721" xr:uid="{00000000-0005-0000-0000-000091600000}"/>
    <cellStyle name="s_Valuation  2_3-Balanço_3-Balanço" xfId="24722" xr:uid="{00000000-0005-0000-0000-000092600000}"/>
    <cellStyle name="s_Valuation  2_3-Balanço_3-Balanço_Mapa variáveis" xfId="24723" xr:uid="{00000000-0005-0000-0000-000093600000}"/>
    <cellStyle name="s_Valuation  2_3-Balanço_3-Balanço_Variavel" xfId="24724" xr:uid="{00000000-0005-0000-0000-000094600000}"/>
    <cellStyle name="s_Valuation  2_3-Balanço_7-Estoque" xfId="24725" xr:uid="{00000000-0005-0000-0000-000095600000}"/>
    <cellStyle name="s_Valuation  2_3-Balanço_Despesas operacionais " xfId="24726" xr:uid="{00000000-0005-0000-0000-000096600000}"/>
    <cellStyle name="s_Valuation  2_3-Balanço_Mapa variáveis" xfId="24727" xr:uid="{00000000-0005-0000-0000-000097600000}"/>
    <cellStyle name="s_Valuation  2_3-Balanço_P&amp;L Raízen Combs" xfId="24728" xr:uid="{00000000-0005-0000-0000-000098600000}"/>
    <cellStyle name="s_Valuation  2_3-Balanço_P&amp;L RUMO" xfId="24729" xr:uid="{00000000-0005-0000-0000-000099600000}"/>
    <cellStyle name="s_Valuation  2_3-Balanço_Variavel" xfId="24730" xr:uid="{00000000-0005-0000-0000-00009A600000}"/>
    <cellStyle name="s_Valuation  2_3-Balanço_Working Capital" xfId="24731" xr:uid="{00000000-0005-0000-0000-00009B600000}"/>
    <cellStyle name="s_Valuation  2_4-DMPL" xfId="24732" xr:uid="{00000000-0005-0000-0000-00009C600000}"/>
    <cellStyle name="s_Valuation  2_4-DMPL 2" xfId="24733" xr:uid="{00000000-0005-0000-0000-00009D600000}"/>
    <cellStyle name="s_Valuation  2_4-DMPL 2_15-FINANCEIRAS" xfId="24734" xr:uid="{00000000-0005-0000-0000-00009E600000}"/>
    <cellStyle name="s_Valuation  2_4-DMPL_15-FINANCEIRAS" xfId="24735" xr:uid="{00000000-0005-0000-0000-00009F600000}"/>
    <cellStyle name="s_Valuation  2_4-DMPL_15-FINANCEIRAS_1" xfId="24736" xr:uid="{00000000-0005-0000-0000-0000A0600000}"/>
    <cellStyle name="s_Valuation  2_4-DMPL_2-DRE" xfId="24737" xr:uid="{00000000-0005-0000-0000-0000A1600000}"/>
    <cellStyle name="s_Valuation  2_4-DMPL_2-DRE 2" xfId="24738" xr:uid="{00000000-0005-0000-0000-0000A2600000}"/>
    <cellStyle name="s_Valuation  2_4-DMPL_2-DRE_3-Balanço" xfId="24739" xr:uid="{00000000-0005-0000-0000-0000A3600000}"/>
    <cellStyle name="s_Valuation  2_4-DMPL_2-DRE_3-Balanço_Mapa variáveis" xfId="24740" xr:uid="{00000000-0005-0000-0000-0000A4600000}"/>
    <cellStyle name="s_Valuation  2_4-DMPL_2-DRE_3-Balanço_Variavel" xfId="24741" xr:uid="{00000000-0005-0000-0000-0000A5600000}"/>
    <cellStyle name="s_Valuation  2_4-DMPL_2-DRE_Dep_Judiciais-Contingências" xfId="24742" xr:uid="{00000000-0005-0000-0000-0000A6600000}"/>
    <cellStyle name="s_Valuation  2_4-DMPL_2-DRE_DFC Gerencial" xfId="24743" xr:uid="{00000000-0005-0000-0000-0000A7600000}"/>
    <cellStyle name="s_Valuation  2_4-DMPL_2-DRE_DMPL" xfId="24744" xr:uid="{00000000-0005-0000-0000-0000A8600000}"/>
    <cellStyle name="s_Valuation  2_4-DMPL_2-DRE_Mapa variáveis" xfId="24745" xr:uid="{00000000-0005-0000-0000-0000A9600000}"/>
    <cellStyle name="s_Valuation  2_4-DMPL_2-DRE_Variavel" xfId="24746" xr:uid="{00000000-0005-0000-0000-0000AA600000}"/>
    <cellStyle name="s_Valuation  2_4-DMPL_3-Balanço" xfId="24747" xr:uid="{00000000-0005-0000-0000-0000AB600000}"/>
    <cellStyle name="s_Valuation  2_4-DMPL_3-Balanço_Mapa variáveis" xfId="24748" xr:uid="{00000000-0005-0000-0000-0000AC600000}"/>
    <cellStyle name="s_Valuation  2_4-DMPL_3-Balanço_Variavel" xfId="24749" xr:uid="{00000000-0005-0000-0000-0000AD600000}"/>
    <cellStyle name="s_Valuation  2_4-DMPL_Dep_Judiciais-Contingências" xfId="24750" xr:uid="{00000000-0005-0000-0000-0000AE600000}"/>
    <cellStyle name="s_Valuation  2_4-DMPL_DFC Gerencial" xfId="24751" xr:uid="{00000000-0005-0000-0000-0000AF600000}"/>
    <cellStyle name="s_Valuation  2_4-DMPL_DMPL" xfId="24752" xr:uid="{00000000-0005-0000-0000-0000B0600000}"/>
    <cellStyle name="s_Valuation  2_4-DMPL_Mapa variáveis" xfId="24753" xr:uid="{00000000-0005-0000-0000-0000B1600000}"/>
    <cellStyle name="s_Valuation  2_4-DMPL_P&amp;L RUMO" xfId="24754" xr:uid="{00000000-0005-0000-0000-0000B2600000}"/>
    <cellStyle name="s_Valuation  2_4-DMPL_Variavel" xfId="24755" xr:uid="{00000000-0005-0000-0000-0000B3600000}"/>
    <cellStyle name="s_Valuation  2_7-Estoque" xfId="24756" xr:uid="{00000000-0005-0000-0000-0000B4600000}"/>
    <cellStyle name="s_Valuation  2_8-Impostos" xfId="24757" xr:uid="{00000000-0005-0000-0000-0000B5600000}"/>
    <cellStyle name="s_Valuation  2_8-Impostos 2" xfId="24758" xr:uid="{00000000-0005-0000-0000-0000B6600000}"/>
    <cellStyle name="s_Valuation  2_8-Impostos 2_15-FINANCEIRAS" xfId="24759" xr:uid="{00000000-0005-0000-0000-0000B7600000}"/>
    <cellStyle name="s_Valuation  2_8-Impostos_15-FINANCEIRAS" xfId="24760" xr:uid="{00000000-0005-0000-0000-0000B8600000}"/>
    <cellStyle name="s_Valuation  2_8-Impostos_15-FINANCEIRAS_1" xfId="24761" xr:uid="{00000000-0005-0000-0000-0000B9600000}"/>
    <cellStyle name="s_Valuation  2_8-Impostos_2-DRE" xfId="24762" xr:uid="{00000000-0005-0000-0000-0000BA600000}"/>
    <cellStyle name="s_Valuation  2_8-Impostos_2-DRE 2" xfId="24763" xr:uid="{00000000-0005-0000-0000-0000BB600000}"/>
    <cellStyle name="s_Valuation  2_8-Impostos_2-DRE_3-Balanço" xfId="24764" xr:uid="{00000000-0005-0000-0000-0000BC600000}"/>
    <cellStyle name="s_Valuation  2_8-Impostos_2-DRE_3-Balanço_Mapa variáveis" xfId="24765" xr:uid="{00000000-0005-0000-0000-0000BD600000}"/>
    <cellStyle name="s_Valuation  2_8-Impostos_2-DRE_3-Balanço_Variavel" xfId="24766" xr:uid="{00000000-0005-0000-0000-0000BE600000}"/>
    <cellStyle name="s_Valuation  2_8-Impostos_2-DRE_Dep_Judiciais-Contingências" xfId="24767" xr:uid="{00000000-0005-0000-0000-0000BF600000}"/>
    <cellStyle name="s_Valuation  2_8-Impostos_2-DRE_DFC Gerencial" xfId="24768" xr:uid="{00000000-0005-0000-0000-0000C0600000}"/>
    <cellStyle name="s_Valuation  2_8-Impostos_2-DRE_DMPL" xfId="24769" xr:uid="{00000000-0005-0000-0000-0000C1600000}"/>
    <cellStyle name="s_Valuation  2_8-Impostos_2-DRE_Mapa variáveis" xfId="24770" xr:uid="{00000000-0005-0000-0000-0000C2600000}"/>
    <cellStyle name="s_Valuation  2_8-Impostos_2-DRE_Variavel" xfId="24771" xr:uid="{00000000-0005-0000-0000-0000C3600000}"/>
    <cellStyle name="s_Valuation  2_8-Impostos_3-Balanço" xfId="24772" xr:uid="{00000000-0005-0000-0000-0000C4600000}"/>
    <cellStyle name="s_Valuation  2_8-Impostos_3-Balanço_Mapa variáveis" xfId="24773" xr:uid="{00000000-0005-0000-0000-0000C5600000}"/>
    <cellStyle name="s_Valuation  2_8-Impostos_3-Balanço_Variavel" xfId="24774" xr:uid="{00000000-0005-0000-0000-0000C6600000}"/>
    <cellStyle name="s_Valuation  2_8-Impostos_Dep_Judiciais-Contingências" xfId="24775" xr:uid="{00000000-0005-0000-0000-0000C7600000}"/>
    <cellStyle name="s_Valuation  2_8-Impostos_DFC Gerencial" xfId="24776" xr:uid="{00000000-0005-0000-0000-0000C8600000}"/>
    <cellStyle name="s_Valuation  2_8-Impostos_DMPL" xfId="24777" xr:uid="{00000000-0005-0000-0000-0000C9600000}"/>
    <cellStyle name="s_Valuation  2_8-Impostos_Mapa variáveis" xfId="24778" xr:uid="{00000000-0005-0000-0000-0000CA600000}"/>
    <cellStyle name="s_Valuation  2_8-Impostos_P&amp;L RUMO" xfId="24779" xr:uid="{00000000-0005-0000-0000-0000CB600000}"/>
    <cellStyle name="s_Valuation  2_8-Impostos_Variavel" xfId="24780" xr:uid="{00000000-0005-0000-0000-0000CC600000}"/>
    <cellStyle name="s_Valuation  2_Balanço" xfId="24781" xr:uid="{00000000-0005-0000-0000-0000CD600000}"/>
    <cellStyle name="s_Valuation  2_Balanço_Despesas operacionais " xfId="24782" xr:uid="{00000000-0005-0000-0000-0000CE600000}"/>
    <cellStyle name="s_Valuation  2_Balanço_Working Capital" xfId="24783" xr:uid="{00000000-0005-0000-0000-0000CF600000}"/>
    <cellStyle name="s_Valuation  2_Despesas operacionais " xfId="24784" xr:uid="{00000000-0005-0000-0000-0000D0600000}"/>
    <cellStyle name="s_Valuation  2_IR Diferido" xfId="24785" xr:uid="{00000000-0005-0000-0000-0000D1600000}"/>
    <cellStyle name="s_Valuation  2_Mapa variáveis" xfId="24786" xr:uid="{00000000-0005-0000-0000-0000D2600000}"/>
    <cellStyle name="s_Valuation  2_P&amp;L Raízen Combs" xfId="24787" xr:uid="{00000000-0005-0000-0000-0000D3600000}"/>
    <cellStyle name="s_Valuation  2_P&amp;L RUMO" xfId="24788" xr:uid="{00000000-0005-0000-0000-0000D4600000}"/>
    <cellStyle name="s_Valuation  2_Variavel" xfId="24789" xr:uid="{00000000-0005-0000-0000-0000D5600000}"/>
    <cellStyle name="s_Valuation  2_Working Capital" xfId="24790" xr:uid="{00000000-0005-0000-0000-0000D6600000}"/>
    <cellStyle name="s_Valuation  3" xfId="24791" xr:uid="{00000000-0005-0000-0000-0000D7600000}"/>
    <cellStyle name="s_Valuation  3 2" xfId="24792" xr:uid="{00000000-0005-0000-0000-0000D8600000}"/>
    <cellStyle name="s_Valuation  3 2_15-FINANCEIRAS" xfId="24793" xr:uid="{00000000-0005-0000-0000-0000D9600000}"/>
    <cellStyle name="s_Valuation  3 3" xfId="24794" xr:uid="{00000000-0005-0000-0000-0000DA600000}"/>
    <cellStyle name="s_Valuation  3 3_COMGAS" xfId="24795" xr:uid="{00000000-0005-0000-0000-0000DB600000}"/>
    <cellStyle name="s_Valuation  3 3_OUTROS NEGÓCIOS" xfId="24796" xr:uid="{00000000-0005-0000-0000-0000DC600000}"/>
    <cellStyle name="s_Valuation  3 3_RUMO" xfId="24797" xr:uid="{00000000-0005-0000-0000-0000DD600000}"/>
    <cellStyle name="s_Valuation  3_15-FINANCEIRAS" xfId="24798" xr:uid="{00000000-0005-0000-0000-0000DE600000}"/>
    <cellStyle name="s_Valuation  3_15-FINANCEIRAS_1" xfId="24799" xr:uid="{00000000-0005-0000-0000-0000DF600000}"/>
    <cellStyle name="s_Valuation  3_2-DRE" xfId="24800" xr:uid="{00000000-0005-0000-0000-0000E0600000}"/>
    <cellStyle name="s_Valuation  3_2-DRE 2" xfId="24801" xr:uid="{00000000-0005-0000-0000-0000E1600000}"/>
    <cellStyle name="s_Valuation  3_2-DRE_3-Balanço" xfId="24802" xr:uid="{00000000-0005-0000-0000-0000E2600000}"/>
    <cellStyle name="s_Valuation  3_2-DRE_3-Balanço_Mapa variáveis" xfId="24803" xr:uid="{00000000-0005-0000-0000-0000E3600000}"/>
    <cellStyle name="s_Valuation  3_2-DRE_3-Balanço_Variavel" xfId="24804" xr:uid="{00000000-0005-0000-0000-0000E4600000}"/>
    <cellStyle name="s_Valuation  3_2-DRE_Dep_Judiciais-Contingências" xfId="24805" xr:uid="{00000000-0005-0000-0000-0000E5600000}"/>
    <cellStyle name="s_Valuation  3_2-DRE_DFC Gerencial" xfId="24806" xr:uid="{00000000-0005-0000-0000-0000E6600000}"/>
    <cellStyle name="s_Valuation  3_2-DRE_DMPL" xfId="24807" xr:uid="{00000000-0005-0000-0000-0000E7600000}"/>
    <cellStyle name="s_Valuation  3_2-DRE_Mapa variáveis" xfId="24808" xr:uid="{00000000-0005-0000-0000-0000E8600000}"/>
    <cellStyle name="s_Valuation  3_2-DRE_Variavel" xfId="24809" xr:uid="{00000000-0005-0000-0000-0000E9600000}"/>
    <cellStyle name="s_Valuation  3_3-Balanço" xfId="24810" xr:uid="{00000000-0005-0000-0000-0000EA600000}"/>
    <cellStyle name="s_Valuation  3_3-Balanço_Mapa variáveis" xfId="24811" xr:uid="{00000000-0005-0000-0000-0000EB600000}"/>
    <cellStyle name="s_Valuation  3_3-Balanço_Variavel" xfId="24812" xr:uid="{00000000-0005-0000-0000-0000EC600000}"/>
    <cellStyle name="s_Valuation  3_7-Estoque" xfId="24813" xr:uid="{00000000-0005-0000-0000-0000ED600000}"/>
    <cellStyle name="s_Valuation  3_Despesas operacionais " xfId="24814" xr:uid="{00000000-0005-0000-0000-0000EE600000}"/>
    <cellStyle name="s_Valuation  3_Mapa variáveis" xfId="24815" xr:uid="{00000000-0005-0000-0000-0000EF600000}"/>
    <cellStyle name="s_Valuation  3_P&amp;L Raízen Combs" xfId="24816" xr:uid="{00000000-0005-0000-0000-0000F0600000}"/>
    <cellStyle name="s_Valuation  3_P&amp;L RUMO" xfId="24817" xr:uid="{00000000-0005-0000-0000-0000F1600000}"/>
    <cellStyle name="s_Valuation  3_Variavel" xfId="24818" xr:uid="{00000000-0005-0000-0000-0000F2600000}"/>
    <cellStyle name="s_Valuation  3_Working Capital" xfId="24819" xr:uid="{00000000-0005-0000-0000-0000F3600000}"/>
    <cellStyle name="s_Valuation  4" xfId="24820" xr:uid="{00000000-0005-0000-0000-0000F4600000}"/>
    <cellStyle name="s_Valuation  4 2" xfId="24821" xr:uid="{00000000-0005-0000-0000-0000F5600000}"/>
    <cellStyle name="s_Valuation  4 2_15-FINANCEIRAS" xfId="24822" xr:uid="{00000000-0005-0000-0000-0000F6600000}"/>
    <cellStyle name="s_Valuation  4_15-FINANCEIRAS" xfId="24823" xr:uid="{00000000-0005-0000-0000-0000F7600000}"/>
    <cellStyle name="s_Valuation  4_15-FINANCEIRAS_1" xfId="24824" xr:uid="{00000000-0005-0000-0000-0000F8600000}"/>
    <cellStyle name="s_Valuation  4_2-DRE" xfId="24825" xr:uid="{00000000-0005-0000-0000-0000F9600000}"/>
    <cellStyle name="s_Valuation  4_2-DRE 2" xfId="24826" xr:uid="{00000000-0005-0000-0000-0000FA600000}"/>
    <cellStyle name="s_Valuation  4_2-DRE_3-Balanço" xfId="24827" xr:uid="{00000000-0005-0000-0000-0000FB600000}"/>
    <cellStyle name="s_Valuation  4_2-DRE_3-Balanço_Mapa variáveis" xfId="24828" xr:uid="{00000000-0005-0000-0000-0000FC600000}"/>
    <cellStyle name="s_Valuation  4_2-DRE_3-Balanço_Variavel" xfId="24829" xr:uid="{00000000-0005-0000-0000-0000FD600000}"/>
    <cellStyle name="s_Valuation  4_2-DRE_Dep_Judiciais-Contingências" xfId="24830" xr:uid="{00000000-0005-0000-0000-0000FE600000}"/>
    <cellStyle name="s_Valuation  4_2-DRE_DFC Gerencial" xfId="24831" xr:uid="{00000000-0005-0000-0000-0000FF600000}"/>
    <cellStyle name="s_Valuation  4_2-DRE_DMPL" xfId="24832" xr:uid="{00000000-0005-0000-0000-000000610000}"/>
    <cellStyle name="s_Valuation  4_2-DRE_Mapa variáveis" xfId="24833" xr:uid="{00000000-0005-0000-0000-000001610000}"/>
    <cellStyle name="s_Valuation  4_2-DRE_Variavel" xfId="24834" xr:uid="{00000000-0005-0000-0000-000002610000}"/>
    <cellStyle name="s_Valuation  4_3-Balanço" xfId="24835" xr:uid="{00000000-0005-0000-0000-000003610000}"/>
    <cellStyle name="s_Valuation  4_3-Balanço_Mapa variáveis" xfId="24836" xr:uid="{00000000-0005-0000-0000-000004610000}"/>
    <cellStyle name="s_Valuation  4_3-Balanço_Variavel" xfId="24837" xr:uid="{00000000-0005-0000-0000-000005610000}"/>
    <cellStyle name="s_Valuation  4_Dep_Judiciais-Contingências" xfId="24838" xr:uid="{00000000-0005-0000-0000-000006610000}"/>
    <cellStyle name="s_Valuation  4_DFC Gerencial" xfId="24839" xr:uid="{00000000-0005-0000-0000-000007610000}"/>
    <cellStyle name="s_Valuation  4_DMPL" xfId="24840" xr:uid="{00000000-0005-0000-0000-000008610000}"/>
    <cellStyle name="s_Valuation  4_Mapa variáveis" xfId="24841" xr:uid="{00000000-0005-0000-0000-000009610000}"/>
    <cellStyle name="s_Valuation  4_P&amp;L RUMO" xfId="24842" xr:uid="{00000000-0005-0000-0000-00000A610000}"/>
    <cellStyle name="s_Valuation  4_Variavel" xfId="24843" xr:uid="{00000000-0005-0000-0000-00000B610000}"/>
    <cellStyle name="s_Valuation  5" xfId="24844" xr:uid="{00000000-0005-0000-0000-00000C610000}"/>
    <cellStyle name="s_Valuation  5_COMGAS" xfId="24845" xr:uid="{00000000-0005-0000-0000-00000D610000}"/>
    <cellStyle name="s_Valuation  5_Mapa variáveis" xfId="24846" xr:uid="{00000000-0005-0000-0000-00000E610000}"/>
    <cellStyle name="s_Valuation  5_OUTROS NEGÓCIOS" xfId="24847" xr:uid="{00000000-0005-0000-0000-00000F610000}"/>
    <cellStyle name="s_Valuation  5_RUMO" xfId="24848" xr:uid="{00000000-0005-0000-0000-000010610000}"/>
    <cellStyle name="s_Valuation  5_Variavel" xfId="24849" xr:uid="{00000000-0005-0000-0000-000011610000}"/>
    <cellStyle name="s_Valuation  6" xfId="24850" xr:uid="{00000000-0005-0000-0000-000012610000}"/>
    <cellStyle name="s_Valuation  7" xfId="24851" xr:uid="{00000000-0005-0000-0000-000013610000}"/>
    <cellStyle name="s_Valuation  8" xfId="24852" xr:uid="{00000000-0005-0000-0000-000014610000}"/>
    <cellStyle name="s_Valuation  9" xfId="24853" xr:uid="{00000000-0005-0000-0000-000015610000}"/>
    <cellStyle name="s_Valuation _13-Endividamento" xfId="24854" xr:uid="{00000000-0005-0000-0000-000016610000}"/>
    <cellStyle name="s_Valuation _13-Endividamento 2" xfId="24855" xr:uid="{00000000-0005-0000-0000-000017610000}"/>
    <cellStyle name="s_Valuation _13-Endividamento_Despesas operacionais " xfId="24856" xr:uid="{00000000-0005-0000-0000-000018610000}"/>
    <cellStyle name="s_Valuation _13-Endividamento_Working Capital" xfId="24857" xr:uid="{00000000-0005-0000-0000-000019610000}"/>
    <cellStyle name="s_Valuation _15-FINANCEIRAS" xfId="24858" xr:uid="{00000000-0005-0000-0000-00001A610000}"/>
    <cellStyle name="s_Valuation _15-FINANCEIRAS_1" xfId="24859" xr:uid="{00000000-0005-0000-0000-00001B610000}"/>
    <cellStyle name="s_Valuation _26_Instrumentos Financeiros" xfId="24860" xr:uid="{00000000-0005-0000-0000-00001C610000}"/>
    <cellStyle name="s_Valuation _26_Instrumentos Financeiros 2" xfId="24861" xr:uid="{00000000-0005-0000-0000-00001D610000}"/>
    <cellStyle name="s_Valuation _26_Instrumentos Financeiros 2_15-FINANCEIRAS" xfId="24862" xr:uid="{00000000-0005-0000-0000-00001E610000}"/>
    <cellStyle name="s_Valuation _26_Instrumentos Financeiros_1" xfId="24863" xr:uid="{00000000-0005-0000-0000-00001F610000}"/>
    <cellStyle name="s_Valuation _26_Instrumentos Financeiros_1 2" xfId="24864" xr:uid="{00000000-0005-0000-0000-000020610000}"/>
    <cellStyle name="s_Valuation _26_Instrumentos Financeiros_1 2_15-FINANCEIRAS" xfId="24865" xr:uid="{00000000-0005-0000-0000-000021610000}"/>
    <cellStyle name="s_Valuation _26_Instrumentos Financeiros_1_15-FINANCEIRAS" xfId="24866" xr:uid="{00000000-0005-0000-0000-000022610000}"/>
    <cellStyle name="s_Valuation _26_Instrumentos Financeiros_1_15-FINANCEIRAS_1" xfId="24867" xr:uid="{00000000-0005-0000-0000-000023610000}"/>
    <cellStyle name="s_Valuation _26_Instrumentos Financeiros_1_2-DRE" xfId="24868" xr:uid="{00000000-0005-0000-0000-000024610000}"/>
    <cellStyle name="s_Valuation _26_Instrumentos Financeiros_1_2-DRE 2" xfId="24869" xr:uid="{00000000-0005-0000-0000-000025610000}"/>
    <cellStyle name="s_Valuation _26_Instrumentos Financeiros_1_2-DRE_3-Balanço" xfId="24870" xr:uid="{00000000-0005-0000-0000-000026610000}"/>
    <cellStyle name="s_Valuation _26_Instrumentos Financeiros_1_2-DRE_3-Balanço_Mapa variáveis" xfId="24871" xr:uid="{00000000-0005-0000-0000-000027610000}"/>
    <cellStyle name="s_Valuation _26_Instrumentos Financeiros_1_2-DRE_3-Balanço_Variavel" xfId="24872" xr:uid="{00000000-0005-0000-0000-000028610000}"/>
    <cellStyle name="s_Valuation _26_Instrumentos Financeiros_1_2-DRE_Dep_Judiciais-Contingências" xfId="24873" xr:uid="{00000000-0005-0000-0000-000029610000}"/>
    <cellStyle name="s_Valuation _26_Instrumentos Financeiros_1_2-DRE_DFC Gerencial" xfId="24874" xr:uid="{00000000-0005-0000-0000-00002A610000}"/>
    <cellStyle name="s_Valuation _26_Instrumentos Financeiros_1_2-DRE_DMPL" xfId="24875" xr:uid="{00000000-0005-0000-0000-00002B610000}"/>
    <cellStyle name="s_Valuation _26_Instrumentos Financeiros_1_2-DRE_Mapa variáveis" xfId="24876" xr:uid="{00000000-0005-0000-0000-00002C610000}"/>
    <cellStyle name="s_Valuation _26_Instrumentos Financeiros_1_2-DRE_Variavel" xfId="24877" xr:uid="{00000000-0005-0000-0000-00002D610000}"/>
    <cellStyle name="s_Valuation _26_Instrumentos Financeiros_1_3-Balanço" xfId="24878" xr:uid="{00000000-0005-0000-0000-00002E610000}"/>
    <cellStyle name="s_Valuation _26_Instrumentos Financeiros_1_3-Balanço_Mapa variáveis" xfId="24879" xr:uid="{00000000-0005-0000-0000-00002F610000}"/>
    <cellStyle name="s_Valuation _26_Instrumentos Financeiros_1_3-Balanço_Variavel" xfId="24880" xr:uid="{00000000-0005-0000-0000-000030610000}"/>
    <cellStyle name="s_Valuation _26_Instrumentos Financeiros_1_7-Estoque" xfId="24881" xr:uid="{00000000-0005-0000-0000-000031610000}"/>
    <cellStyle name="s_Valuation _26_Instrumentos Financeiros_1_Despesas operacionais " xfId="24882" xr:uid="{00000000-0005-0000-0000-000032610000}"/>
    <cellStyle name="s_Valuation _26_Instrumentos Financeiros_1_Mapa variáveis" xfId="24883" xr:uid="{00000000-0005-0000-0000-000033610000}"/>
    <cellStyle name="s_Valuation _26_Instrumentos Financeiros_1_P&amp;L Raízen Combs" xfId="24884" xr:uid="{00000000-0005-0000-0000-000034610000}"/>
    <cellStyle name="s_Valuation _26_Instrumentos Financeiros_1_P&amp;L RUMO" xfId="24885" xr:uid="{00000000-0005-0000-0000-000035610000}"/>
    <cellStyle name="s_Valuation _26_Instrumentos Financeiros_1_Variavel" xfId="24886" xr:uid="{00000000-0005-0000-0000-000036610000}"/>
    <cellStyle name="s_Valuation _26_Instrumentos Financeiros_1_Working Capital" xfId="24887" xr:uid="{00000000-0005-0000-0000-000037610000}"/>
    <cellStyle name="s_Valuation _26_Instrumentos Financeiros_15-FINANCEIRAS" xfId="24888" xr:uid="{00000000-0005-0000-0000-000038610000}"/>
    <cellStyle name="s_Valuation _26_Instrumentos Financeiros_15-FINANCEIRAS_1" xfId="24889" xr:uid="{00000000-0005-0000-0000-000039610000}"/>
    <cellStyle name="s_Valuation _26_Instrumentos Financeiros_2" xfId="24890" xr:uid="{00000000-0005-0000-0000-00003A610000}"/>
    <cellStyle name="s_Valuation _26_Instrumentos Financeiros_2 2" xfId="24891" xr:uid="{00000000-0005-0000-0000-00003B610000}"/>
    <cellStyle name="s_Valuation _26_Instrumentos Financeiros_2 2_15-FINANCEIRAS" xfId="24892" xr:uid="{00000000-0005-0000-0000-00003C610000}"/>
    <cellStyle name="s_Valuation _26_Instrumentos Financeiros_2_15-FINANCEIRAS" xfId="24893" xr:uid="{00000000-0005-0000-0000-00003D610000}"/>
    <cellStyle name="s_Valuation _26_Instrumentos Financeiros_2_15-FINANCEIRAS_1" xfId="24894" xr:uid="{00000000-0005-0000-0000-00003E610000}"/>
    <cellStyle name="s_Valuation _26_Instrumentos Financeiros_2_2-DRE" xfId="24895" xr:uid="{00000000-0005-0000-0000-00003F610000}"/>
    <cellStyle name="s_Valuation _26_Instrumentos Financeiros_2_2-DRE 2" xfId="24896" xr:uid="{00000000-0005-0000-0000-000040610000}"/>
    <cellStyle name="s_Valuation _26_Instrumentos Financeiros_2_2-DRE_3-Balanço" xfId="24897" xr:uid="{00000000-0005-0000-0000-000041610000}"/>
    <cellStyle name="s_Valuation _26_Instrumentos Financeiros_2_2-DRE_3-Balanço_Mapa variáveis" xfId="24898" xr:uid="{00000000-0005-0000-0000-000042610000}"/>
    <cellStyle name="s_Valuation _26_Instrumentos Financeiros_2_2-DRE_3-Balanço_Variavel" xfId="24899" xr:uid="{00000000-0005-0000-0000-000043610000}"/>
    <cellStyle name="s_Valuation _26_Instrumentos Financeiros_2_2-DRE_Dep_Judiciais-Contingências" xfId="24900" xr:uid="{00000000-0005-0000-0000-000044610000}"/>
    <cellStyle name="s_Valuation _26_Instrumentos Financeiros_2_2-DRE_DFC Gerencial" xfId="24901" xr:uid="{00000000-0005-0000-0000-000045610000}"/>
    <cellStyle name="s_Valuation _26_Instrumentos Financeiros_2_2-DRE_DMPL" xfId="24902" xr:uid="{00000000-0005-0000-0000-000046610000}"/>
    <cellStyle name="s_Valuation _26_Instrumentos Financeiros_2_2-DRE_Mapa variáveis" xfId="24903" xr:uid="{00000000-0005-0000-0000-000047610000}"/>
    <cellStyle name="s_Valuation _26_Instrumentos Financeiros_2_2-DRE_Variavel" xfId="24904" xr:uid="{00000000-0005-0000-0000-000048610000}"/>
    <cellStyle name="s_Valuation _26_Instrumentos Financeiros_2_3-Balanço" xfId="24905" xr:uid="{00000000-0005-0000-0000-000049610000}"/>
    <cellStyle name="s_Valuation _26_Instrumentos Financeiros_2_3-Balanço_Mapa variáveis" xfId="24906" xr:uid="{00000000-0005-0000-0000-00004A610000}"/>
    <cellStyle name="s_Valuation _26_Instrumentos Financeiros_2_3-Balanço_Variavel" xfId="24907" xr:uid="{00000000-0005-0000-0000-00004B610000}"/>
    <cellStyle name="s_Valuation _26_Instrumentos Financeiros_2_7-Estoque" xfId="24908" xr:uid="{00000000-0005-0000-0000-00004C610000}"/>
    <cellStyle name="s_Valuation _26_Instrumentos Financeiros_2_Despesas operacionais " xfId="24909" xr:uid="{00000000-0005-0000-0000-00004D610000}"/>
    <cellStyle name="s_Valuation _26_Instrumentos Financeiros_2_Mapa variáveis" xfId="24910" xr:uid="{00000000-0005-0000-0000-00004E610000}"/>
    <cellStyle name="s_Valuation _26_Instrumentos Financeiros_2_P&amp;L Raízen Combs" xfId="24911" xr:uid="{00000000-0005-0000-0000-00004F610000}"/>
    <cellStyle name="s_Valuation _26_Instrumentos Financeiros_2_P&amp;L RUMO" xfId="24912" xr:uid="{00000000-0005-0000-0000-000050610000}"/>
    <cellStyle name="s_Valuation _26_Instrumentos Financeiros_2_Variavel" xfId="24913" xr:uid="{00000000-0005-0000-0000-000051610000}"/>
    <cellStyle name="s_Valuation _26_Instrumentos Financeiros_2_Working Capital" xfId="24914" xr:uid="{00000000-0005-0000-0000-000052610000}"/>
    <cellStyle name="s_Valuation _26_Instrumentos Financeiros_2-DRE" xfId="24915" xr:uid="{00000000-0005-0000-0000-000053610000}"/>
    <cellStyle name="s_Valuation _26_Instrumentos Financeiros_2-DRE 2" xfId="24916" xr:uid="{00000000-0005-0000-0000-000054610000}"/>
    <cellStyle name="s_Valuation _26_Instrumentos Financeiros_2-DRE_3-Balanço" xfId="24917" xr:uid="{00000000-0005-0000-0000-000055610000}"/>
    <cellStyle name="s_Valuation _26_Instrumentos Financeiros_2-DRE_3-Balanço_Mapa variáveis" xfId="24918" xr:uid="{00000000-0005-0000-0000-000056610000}"/>
    <cellStyle name="s_Valuation _26_Instrumentos Financeiros_2-DRE_3-Balanço_Variavel" xfId="24919" xr:uid="{00000000-0005-0000-0000-000057610000}"/>
    <cellStyle name="s_Valuation _26_Instrumentos Financeiros_2-DRE_Dep_Judiciais-Contingências" xfId="24920" xr:uid="{00000000-0005-0000-0000-000058610000}"/>
    <cellStyle name="s_Valuation _26_Instrumentos Financeiros_2-DRE_DFC Gerencial" xfId="24921" xr:uid="{00000000-0005-0000-0000-000059610000}"/>
    <cellStyle name="s_Valuation _26_Instrumentos Financeiros_2-DRE_DMPL" xfId="24922" xr:uid="{00000000-0005-0000-0000-00005A610000}"/>
    <cellStyle name="s_Valuation _26_Instrumentos Financeiros_2-DRE_Mapa variáveis" xfId="24923" xr:uid="{00000000-0005-0000-0000-00005B610000}"/>
    <cellStyle name="s_Valuation _26_Instrumentos Financeiros_2-DRE_Variavel" xfId="24924" xr:uid="{00000000-0005-0000-0000-00005C610000}"/>
    <cellStyle name="s_Valuation _26_Instrumentos Financeiros_3-Balanço" xfId="24925" xr:uid="{00000000-0005-0000-0000-00005D610000}"/>
    <cellStyle name="s_Valuation _26_Instrumentos Financeiros_3-Balanço_Mapa variáveis" xfId="24926" xr:uid="{00000000-0005-0000-0000-00005E610000}"/>
    <cellStyle name="s_Valuation _26_Instrumentos Financeiros_3-Balanço_Variavel" xfId="24927" xr:uid="{00000000-0005-0000-0000-00005F610000}"/>
    <cellStyle name="s_Valuation _26_Instrumentos Financeiros_7-Estoque" xfId="24928" xr:uid="{00000000-0005-0000-0000-000060610000}"/>
    <cellStyle name="s_Valuation _26_Instrumentos Financeiros_Despesas operacionais " xfId="24929" xr:uid="{00000000-0005-0000-0000-000061610000}"/>
    <cellStyle name="s_Valuation _26_Instrumentos Financeiros_Mapa variáveis" xfId="24930" xr:uid="{00000000-0005-0000-0000-000062610000}"/>
    <cellStyle name="s_Valuation _26_Instrumentos Financeiros_P&amp;L Raízen Combs" xfId="24931" xr:uid="{00000000-0005-0000-0000-000063610000}"/>
    <cellStyle name="s_Valuation _26_Instrumentos Financeiros_P&amp;L RUMO" xfId="24932" xr:uid="{00000000-0005-0000-0000-000064610000}"/>
    <cellStyle name="s_Valuation _26_Instrumentos Financeiros_Variavel" xfId="24933" xr:uid="{00000000-0005-0000-0000-000065610000}"/>
    <cellStyle name="s_Valuation _26_Instrumentos Financeiros_Working Capital" xfId="24934" xr:uid="{00000000-0005-0000-0000-000066610000}"/>
    <cellStyle name="s_Valuation _2-DRE" xfId="24935" xr:uid="{00000000-0005-0000-0000-000067610000}"/>
    <cellStyle name="s_Valuation _2-DRE 2" xfId="24936" xr:uid="{00000000-0005-0000-0000-000068610000}"/>
    <cellStyle name="s_Valuation _2-DRE 2_15-FINANCEIRAS" xfId="24937" xr:uid="{00000000-0005-0000-0000-000069610000}"/>
    <cellStyle name="s_Valuation _2-DRE_1" xfId="24938" xr:uid="{00000000-0005-0000-0000-00006A610000}"/>
    <cellStyle name="s_Valuation _2-DRE_1 2" xfId="24939" xr:uid="{00000000-0005-0000-0000-00006B610000}"/>
    <cellStyle name="s_Valuation _2-DRE_1_3-Balanço" xfId="24940" xr:uid="{00000000-0005-0000-0000-00006C610000}"/>
    <cellStyle name="s_Valuation _2-DRE_1_3-Balanço_Mapa variáveis" xfId="24941" xr:uid="{00000000-0005-0000-0000-00006D610000}"/>
    <cellStyle name="s_Valuation _2-DRE_1_3-Balanço_Variavel" xfId="24942" xr:uid="{00000000-0005-0000-0000-00006E610000}"/>
    <cellStyle name="s_Valuation _2-DRE_1_Dep_Judiciais-Contingências" xfId="24943" xr:uid="{00000000-0005-0000-0000-00006F610000}"/>
    <cellStyle name="s_Valuation _2-DRE_1_DFC Gerencial" xfId="24944" xr:uid="{00000000-0005-0000-0000-000070610000}"/>
    <cellStyle name="s_Valuation _2-DRE_1_DMPL" xfId="24945" xr:uid="{00000000-0005-0000-0000-000071610000}"/>
    <cellStyle name="s_Valuation _2-DRE_1_Mapa variáveis" xfId="24946" xr:uid="{00000000-0005-0000-0000-000072610000}"/>
    <cellStyle name="s_Valuation _2-DRE_1_Variavel" xfId="24947" xr:uid="{00000000-0005-0000-0000-000073610000}"/>
    <cellStyle name="s_Valuation _2-DRE_15-FINANCEIRAS" xfId="24948" xr:uid="{00000000-0005-0000-0000-000074610000}"/>
    <cellStyle name="s_Valuation _2-DRE_15-FINANCEIRAS_1" xfId="24949" xr:uid="{00000000-0005-0000-0000-000075610000}"/>
    <cellStyle name="s_Valuation _2-DRE_2-DRE" xfId="24950" xr:uid="{00000000-0005-0000-0000-000076610000}"/>
    <cellStyle name="s_Valuation _2-DRE_2-DRE 2" xfId="24951" xr:uid="{00000000-0005-0000-0000-000077610000}"/>
    <cellStyle name="s_Valuation _2-DRE_2-DRE_3-Balanço" xfId="24952" xr:uid="{00000000-0005-0000-0000-000078610000}"/>
    <cellStyle name="s_Valuation _2-DRE_2-DRE_3-Balanço_Mapa variáveis" xfId="24953" xr:uid="{00000000-0005-0000-0000-000079610000}"/>
    <cellStyle name="s_Valuation _2-DRE_2-DRE_3-Balanço_Variavel" xfId="24954" xr:uid="{00000000-0005-0000-0000-00007A610000}"/>
    <cellStyle name="s_Valuation _2-DRE_2-DRE_Dep_Judiciais-Contingências" xfId="24955" xr:uid="{00000000-0005-0000-0000-00007B610000}"/>
    <cellStyle name="s_Valuation _2-DRE_2-DRE_DFC Gerencial" xfId="24956" xr:uid="{00000000-0005-0000-0000-00007C610000}"/>
    <cellStyle name="s_Valuation _2-DRE_2-DRE_DMPL" xfId="24957" xr:uid="{00000000-0005-0000-0000-00007D610000}"/>
    <cellStyle name="s_Valuation _2-DRE_2-DRE_Mapa variáveis" xfId="24958" xr:uid="{00000000-0005-0000-0000-00007E610000}"/>
    <cellStyle name="s_Valuation _2-DRE_2-DRE_Variavel" xfId="24959" xr:uid="{00000000-0005-0000-0000-00007F610000}"/>
    <cellStyle name="s_Valuation _2-DRE_3-Balanço" xfId="24960" xr:uid="{00000000-0005-0000-0000-000080610000}"/>
    <cellStyle name="s_Valuation _2-DRE_3-Balanço_Mapa variáveis" xfId="24961" xr:uid="{00000000-0005-0000-0000-000081610000}"/>
    <cellStyle name="s_Valuation _2-DRE_3-Balanço_Variavel" xfId="24962" xr:uid="{00000000-0005-0000-0000-000082610000}"/>
    <cellStyle name="s_Valuation _2-DRE_7-Estoque" xfId="24963" xr:uid="{00000000-0005-0000-0000-000083610000}"/>
    <cellStyle name="s_Valuation _2-DRE_Despesas operacionais " xfId="24964" xr:uid="{00000000-0005-0000-0000-000084610000}"/>
    <cellStyle name="s_Valuation _2-DRE_Mapa variáveis" xfId="24965" xr:uid="{00000000-0005-0000-0000-000085610000}"/>
    <cellStyle name="s_Valuation _2-DRE_P&amp;L Raízen Combs" xfId="24966" xr:uid="{00000000-0005-0000-0000-000086610000}"/>
    <cellStyle name="s_Valuation _2-DRE_P&amp;L RUMO" xfId="24967" xr:uid="{00000000-0005-0000-0000-000087610000}"/>
    <cellStyle name="s_Valuation _2-DRE_Variavel" xfId="24968" xr:uid="{00000000-0005-0000-0000-000088610000}"/>
    <cellStyle name="s_Valuation _2-DRE_Working Capital" xfId="24969" xr:uid="{00000000-0005-0000-0000-000089610000}"/>
    <cellStyle name="s_Valuation _3-Balanço" xfId="24970" xr:uid="{00000000-0005-0000-0000-00008A610000}"/>
    <cellStyle name="s_Valuation _3-Balanço 2" xfId="24971" xr:uid="{00000000-0005-0000-0000-00008B610000}"/>
    <cellStyle name="s_Valuation _3-Balanço 2_15-FINANCEIRAS" xfId="24972" xr:uid="{00000000-0005-0000-0000-00008C610000}"/>
    <cellStyle name="s_Valuation _3-Balanço_1" xfId="24973" xr:uid="{00000000-0005-0000-0000-00008D610000}"/>
    <cellStyle name="s_Valuation _3-Balanço_1_Mapa variáveis" xfId="24974" xr:uid="{00000000-0005-0000-0000-00008E610000}"/>
    <cellStyle name="s_Valuation _3-Balanço_1_Variavel" xfId="24975" xr:uid="{00000000-0005-0000-0000-00008F610000}"/>
    <cellStyle name="s_Valuation _3-Balanço_15-FINANCEIRAS" xfId="24976" xr:uid="{00000000-0005-0000-0000-000090610000}"/>
    <cellStyle name="s_Valuation _3-Balanço_15-FINANCEIRAS_1" xfId="24977" xr:uid="{00000000-0005-0000-0000-000091610000}"/>
    <cellStyle name="s_Valuation _3-Balanço_2" xfId="24978" xr:uid="{00000000-0005-0000-0000-000092610000}"/>
    <cellStyle name="s_Valuation _3-Balanço_2-DRE" xfId="24979" xr:uid="{00000000-0005-0000-0000-000093610000}"/>
    <cellStyle name="s_Valuation _3-Balanço_2-DRE 2" xfId="24980" xr:uid="{00000000-0005-0000-0000-000094610000}"/>
    <cellStyle name="s_Valuation _3-Balanço_2-DRE_3-Balanço" xfId="24981" xr:uid="{00000000-0005-0000-0000-000095610000}"/>
    <cellStyle name="s_Valuation _3-Balanço_2-DRE_3-Balanço_Mapa variáveis" xfId="24982" xr:uid="{00000000-0005-0000-0000-000096610000}"/>
    <cellStyle name="s_Valuation _3-Balanço_2-DRE_3-Balanço_Variavel" xfId="24983" xr:uid="{00000000-0005-0000-0000-000097610000}"/>
    <cellStyle name="s_Valuation _3-Balanço_2-DRE_Dep_Judiciais-Contingências" xfId="24984" xr:uid="{00000000-0005-0000-0000-000098610000}"/>
    <cellStyle name="s_Valuation _3-Balanço_2-DRE_DFC Gerencial" xfId="24985" xr:uid="{00000000-0005-0000-0000-000099610000}"/>
    <cellStyle name="s_Valuation _3-Balanço_2-DRE_DMPL" xfId="24986" xr:uid="{00000000-0005-0000-0000-00009A610000}"/>
    <cellStyle name="s_Valuation _3-Balanço_2-DRE_Mapa variáveis" xfId="24987" xr:uid="{00000000-0005-0000-0000-00009B610000}"/>
    <cellStyle name="s_Valuation _3-Balanço_2-DRE_Variavel" xfId="24988" xr:uid="{00000000-0005-0000-0000-00009C610000}"/>
    <cellStyle name="s_Valuation _3-Balanço_3-Balanço" xfId="24989" xr:uid="{00000000-0005-0000-0000-00009D610000}"/>
    <cellStyle name="s_Valuation _3-Balanço_3-Balanço_Mapa variáveis" xfId="24990" xr:uid="{00000000-0005-0000-0000-00009E610000}"/>
    <cellStyle name="s_Valuation _3-Balanço_3-Balanço_Variavel" xfId="24991" xr:uid="{00000000-0005-0000-0000-00009F610000}"/>
    <cellStyle name="s_Valuation _3-Balanço_7-Estoque" xfId="24992" xr:uid="{00000000-0005-0000-0000-0000A0610000}"/>
    <cellStyle name="s_Valuation _3-Balanço_Despesas operacionais " xfId="24993" xr:uid="{00000000-0005-0000-0000-0000A1610000}"/>
    <cellStyle name="s_Valuation _3-Balanço_Mapa variáveis" xfId="24994" xr:uid="{00000000-0005-0000-0000-0000A2610000}"/>
    <cellStyle name="s_Valuation _3-Balanço_P&amp;L Raízen Combs" xfId="24995" xr:uid="{00000000-0005-0000-0000-0000A3610000}"/>
    <cellStyle name="s_Valuation _3-Balanço_P&amp;L RUMO" xfId="24996" xr:uid="{00000000-0005-0000-0000-0000A4610000}"/>
    <cellStyle name="s_Valuation _3-Balanço_Variavel" xfId="24997" xr:uid="{00000000-0005-0000-0000-0000A5610000}"/>
    <cellStyle name="s_Valuation _3-Balanço_Working Capital" xfId="24998" xr:uid="{00000000-0005-0000-0000-0000A6610000}"/>
    <cellStyle name="s_Valuation _7-Estoque" xfId="24999" xr:uid="{00000000-0005-0000-0000-0000A7610000}"/>
    <cellStyle name="s_Valuation _Acerto FV e Ajustes Manuais" xfId="25000" xr:uid="{00000000-0005-0000-0000-0000A8610000}"/>
    <cellStyle name="s_Valuation _Acerto FV e Ajustes Manuais_Despesas operacionais " xfId="25001" xr:uid="{00000000-0005-0000-0000-0000A9610000}"/>
    <cellStyle name="s_Valuation _Acerto FV e Ajustes Manuais_Working Capital" xfId="25002" xr:uid="{00000000-0005-0000-0000-0000AA610000}"/>
    <cellStyle name="s_Valuation _ATIVO_PASSIVO" xfId="25003" xr:uid="{00000000-0005-0000-0000-0000AB610000}"/>
    <cellStyle name="s_Valuation _ATIVO_PASSIVO_Mapa variáveis" xfId="25004" xr:uid="{00000000-0005-0000-0000-0000AC610000}"/>
    <cellStyle name="s_Valuation _ATIVO_PASSIVO_Variavel" xfId="25005" xr:uid="{00000000-0005-0000-0000-0000AD610000}"/>
    <cellStyle name="s_Valuation _Base Julho" xfId="25006" xr:uid="{00000000-0005-0000-0000-0000AE610000}"/>
    <cellStyle name="s_Valuation _Base Julho 2" xfId="25007" xr:uid="{00000000-0005-0000-0000-0000AF610000}"/>
    <cellStyle name="s_Valuation _Base Julho_Mapa variáveis" xfId="25008" xr:uid="{00000000-0005-0000-0000-0000B0610000}"/>
    <cellStyle name="s_Valuation _Base Julho_Taxa Efetiva Cosan - Acumulado até Setembro 2011" xfId="25009" xr:uid="{00000000-0005-0000-0000-0000B1610000}"/>
    <cellStyle name="s_Valuation _Base Julho_Taxa Efetiva Cosan - Acumulado até Setembro 2011_Mapa variáveis" xfId="25010" xr:uid="{00000000-0005-0000-0000-0000B2610000}"/>
    <cellStyle name="s_Valuation _Base Julho_Taxa Efetiva Cosan - Acumulado até Setembro 2011_Variavel" xfId="25011" xr:uid="{00000000-0005-0000-0000-0000B3610000}"/>
    <cellStyle name="s_Valuation _Base Julho_Variavel" xfId="25012" xr:uid="{00000000-0005-0000-0000-0000B4610000}"/>
    <cellStyle name="s_Valuation _Base Junho" xfId="25013" xr:uid="{00000000-0005-0000-0000-0000B5610000}"/>
    <cellStyle name="s_Valuation _Base Junho 2" xfId="25014" xr:uid="{00000000-0005-0000-0000-0000B6610000}"/>
    <cellStyle name="s_Valuation _Base Junho_Base Junho" xfId="25015" xr:uid="{00000000-0005-0000-0000-0000B7610000}"/>
    <cellStyle name="s_Valuation _Base Junho_Base Junho 2" xfId="25016" xr:uid="{00000000-0005-0000-0000-0000B8610000}"/>
    <cellStyle name="s_Valuation _Base Junho_Base Junho_Base Julho" xfId="25017" xr:uid="{00000000-0005-0000-0000-0000B9610000}"/>
    <cellStyle name="s_Valuation _Base Junho_Base Junho_Base Julho 2" xfId="25018" xr:uid="{00000000-0005-0000-0000-0000BA610000}"/>
    <cellStyle name="s_Valuation _Base Junho_Base Junho_Base Julho_Mapa variáveis" xfId="25019" xr:uid="{00000000-0005-0000-0000-0000BB610000}"/>
    <cellStyle name="s_Valuation _Base Junho_Base Junho_Base Julho_Taxa Efetiva Cosan - Acumulado até Setembro 2011" xfId="25020" xr:uid="{00000000-0005-0000-0000-0000BC610000}"/>
    <cellStyle name="s_Valuation _Base Junho_Base Junho_Base Julho_Taxa Efetiva Cosan - Acumulado até Setembro 2011_Mapa variáveis" xfId="25021" xr:uid="{00000000-0005-0000-0000-0000BD610000}"/>
    <cellStyle name="s_Valuation _Base Junho_Base Junho_Base Julho_Taxa Efetiva Cosan - Acumulado até Setembro 2011_Variavel" xfId="25022" xr:uid="{00000000-0005-0000-0000-0000BE610000}"/>
    <cellStyle name="s_Valuation _Base Junho_Base Junho_Base Julho_Variavel" xfId="25023" xr:uid="{00000000-0005-0000-0000-0000BF610000}"/>
    <cellStyle name="s_Valuation _Base Junho_Base Junho_Mapa variáveis" xfId="25024" xr:uid="{00000000-0005-0000-0000-0000C0610000}"/>
    <cellStyle name="s_Valuation _Base Junho_Base Junho_Variavel" xfId="25025" xr:uid="{00000000-0005-0000-0000-0000C1610000}"/>
    <cellStyle name="s_Valuation _Base Junho_Mapa variáveis" xfId="25026" xr:uid="{00000000-0005-0000-0000-0000C2610000}"/>
    <cellStyle name="s_Valuation _Base Junho_Plan1" xfId="25027" xr:uid="{00000000-0005-0000-0000-0000C3610000}"/>
    <cellStyle name="s_Valuation _Base Junho_Plan1_Mapa variáveis" xfId="25028" xr:uid="{00000000-0005-0000-0000-0000C4610000}"/>
    <cellStyle name="s_Valuation _Base Junho_Plan1_Variavel" xfId="25029" xr:uid="{00000000-0005-0000-0000-0000C5610000}"/>
    <cellStyle name="s_Valuation _Base Junho_Taxa Efetiva Cosan - Acumulado até Setembro 2011" xfId="25030" xr:uid="{00000000-0005-0000-0000-0000C6610000}"/>
    <cellStyle name="s_Valuation _Base Junho_Taxa Efetiva Cosan - Acumulado até Setembro 2011_Mapa variáveis" xfId="25031" xr:uid="{00000000-0005-0000-0000-0000C7610000}"/>
    <cellStyle name="s_Valuation _Base Junho_Taxa Efetiva Cosan - Acumulado até Setembro 2011_Variavel" xfId="25032" xr:uid="{00000000-0005-0000-0000-0000C8610000}"/>
    <cellStyle name="s_Valuation _Base Junho_Variavel" xfId="25033" xr:uid="{00000000-0005-0000-0000-0000C9610000}"/>
    <cellStyle name="s_Valuation _BS CFO" xfId="25034" xr:uid="{00000000-0005-0000-0000-0000CA610000}"/>
    <cellStyle name="s_Valuation _BS CFO 10" xfId="25035" xr:uid="{00000000-0005-0000-0000-0000CB610000}"/>
    <cellStyle name="s_Valuation _BS CFO 2" xfId="25036" xr:uid="{00000000-0005-0000-0000-0000CC610000}"/>
    <cellStyle name="s_Valuation _BS CFO 2 2" xfId="25037" xr:uid="{00000000-0005-0000-0000-0000CD610000}"/>
    <cellStyle name="s_Valuation _BS CFO 2 2_15-FINANCEIRAS" xfId="25038" xr:uid="{00000000-0005-0000-0000-0000CE610000}"/>
    <cellStyle name="s_Valuation _BS CFO 2 3" xfId="25039" xr:uid="{00000000-0005-0000-0000-0000CF610000}"/>
    <cellStyle name="s_Valuation _BS CFO 2 4" xfId="25040" xr:uid="{00000000-0005-0000-0000-0000D0610000}"/>
    <cellStyle name="s_Valuation _BS CFO 2 5" xfId="25041" xr:uid="{00000000-0005-0000-0000-0000D1610000}"/>
    <cellStyle name="s_Valuation _BS CFO 2_15-FINANCEIRAS" xfId="25042" xr:uid="{00000000-0005-0000-0000-0000D2610000}"/>
    <cellStyle name="s_Valuation _BS CFO 2_15-FINANCEIRAS_1" xfId="25043" xr:uid="{00000000-0005-0000-0000-0000D3610000}"/>
    <cellStyle name="s_Valuation _BS CFO 2_2-DRE" xfId="25044" xr:uid="{00000000-0005-0000-0000-0000D4610000}"/>
    <cellStyle name="s_Valuation _BS CFO 2_2-DRE 2" xfId="25045" xr:uid="{00000000-0005-0000-0000-0000D5610000}"/>
    <cellStyle name="s_Valuation _BS CFO 2_2-DRE_3-Balanço" xfId="25046" xr:uid="{00000000-0005-0000-0000-0000D6610000}"/>
    <cellStyle name="s_Valuation _BS CFO 2_2-DRE_3-Balanço_Mapa variáveis" xfId="25047" xr:uid="{00000000-0005-0000-0000-0000D7610000}"/>
    <cellStyle name="s_Valuation _BS CFO 2_2-DRE_3-Balanço_Variavel" xfId="25048" xr:uid="{00000000-0005-0000-0000-0000D8610000}"/>
    <cellStyle name="s_Valuation _BS CFO 2_2-DRE_Dep_Judiciais-Contingências" xfId="25049" xr:uid="{00000000-0005-0000-0000-0000D9610000}"/>
    <cellStyle name="s_Valuation _BS CFO 2_2-DRE_DFC Gerencial" xfId="25050" xr:uid="{00000000-0005-0000-0000-0000DA610000}"/>
    <cellStyle name="s_Valuation _BS CFO 2_2-DRE_DMPL" xfId="25051" xr:uid="{00000000-0005-0000-0000-0000DB610000}"/>
    <cellStyle name="s_Valuation _BS CFO 2_2-DRE_Mapa variáveis" xfId="25052" xr:uid="{00000000-0005-0000-0000-0000DC610000}"/>
    <cellStyle name="s_Valuation _BS CFO 2_2-DRE_Variavel" xfId="25053" xr:uid="{00000000-0005-0000-0000-0000DD610000}"/>
    <cellStyle name="s_Valuation _BS CFO 2_3-Balanço" xfId="25054" xr:uid="{00000000-0005-0000-0000-0000DE610000}"/>
    <cellStyle name="s_Valuation _BS CFO 2_3-Balanço_Mapa variáveis" xfId="25055" xr:uid="{00000000-0005-0000-0000-0000DF610000}"/>
    <cellStyle name="s_Valuation _BS CFO 2_3-Balanço_Variavel" xfId="25056" xr:uid="{00000000-0005-0000-0000-0000E0610000}"/>
    <cellStyle name="s_Valuation _BS CFO 2_7-Estoque" xfId="25057" xr:uid="{00000000-0005-0000-0000-0000E1610000}"/>
    <cellStyle name="s_Valuation _BS CFO 2_Despesas operacionais " xfId="25058" xr:uid="{00000000-0005-0000-0000-0000E2610000}"/>
    <cellStyle name="s_Valuation _BS CFO 2_Mapa variáveis" xfId="25059" xr:uid="{00000000-0005-0000-0000-0000E3610000}"/>
    <cellStyle name="s_Valuation _BS CFO 2_P&amp;L Raízen Combs" xfId="25060" xr:uid="{00000000-0005-0000-0000-0000E4610000}"/>
    <cellStyle name="s_Valuation _BS CFO 2_P&amp;L RUMO" xfId="25061" xr:uid="{00000000-0005-0000-0000-0000E5610000}"/>
    <cellStyle name="s_Valuation _BS CFO 2_Variavel" xfId="25062" xr:uid="{00000000-0005-0000-0000-0000E6610000}"/>
    <cellStyle name="s_Valuation _BS CFO 2_Working Capital" xfId="25063" xr:uid="{00000000-0005-0000-0000-0000E7610000}"/>
    <cellStyle name="s_Valuation _BS CFO 3" xfId="25064" xr:uid="{00000000-0005-0000-0000-0000E8610000}"/>
    <cellStyle name="s_Valuation _BS CFO 3 2" xfId="25065" xr:uid="{00000000-0005-0000-0000-0000E9610000}"/>
    <cellStyle name="s_Valuation _BS CFO 3 2_15-FINANCEIRAS" xfId="25066" xr:uid="{00000000-0005-0000-0000-0000EA610000}"/>
    <cellStyle name="s_Valuation _BS CFO 3_15-FINANCEIRAS" xfId="25067" xr:uid="{00000000-0005-0000-0000-0000EB610000}"/>
    <cellStyle name="s_Valuation _BS CFO 3_15-FINANCEIRAS_1" xfId="25068" xr:uid="{00000000-0005-0000-0000-0000EC610000}"/>
    <cellStyle name="s_Valuation _BS CFO 3_2-DRE" xfId="25069" xr:uid="{00000000-0005-0000-0000-0000ED610000}"/>
    <cellStyle name="s_Valuation _BS CFO 3_2-DRE 2" xfId="25070" xr:uid="{00000000-0005-0000-0000-0000EE610000}"/>
    <cellStyle name="s_Valuation _BS CFO 3_2-DRE_3-Balanço" xfId="25071" xr:uid="{00000000-0005-0000-0000-0000EF610000}"/>
    <cellStyle name="s_Valuation _BS CFO 3_2-DRE_3-Balanço_Mapa variáveis" xfId="25072" xr:uid="{00000000-0005-0000-0000-0000F0610000}"/>
    <cellStyle name="s_Valuation _BS CFO 3_2-DRE_3-Balanço_Variavel" xfId="25073" xr:uid="{00000000-0005-0000-0000-0000F1610000}"/>
    <cellStyle name="s_Valuation _BS CFO 3_2-DRE_Dep_Judiciais-Contingências" xfId="25074" xr:uid="{00000000-0005-0000-0000-0000F2610000}"/>
    <cellStyle name="s_Valuation _BS CFO 3_2-DRE_DFC Gerencial" xfId="25075" xr:uid="{00000000-0005-0000-0000-0000F3610000}"/>
    <cellStyle name="s_Valuation _BS CFO 3_2-DRE_DMPL" xfId="25076" xr:uid="{00000000-0005-0000-0000-0000F4610000}"/>
    <cellStyle name="s_Valuation _BS CFO 3_2-DRE_Mapa variáveis" xfId="25077" xr:uid="{00000000-0005-0000-0000-0000F5610000}"/>
    <cellStyle name="s_Valuation _BS CFO 3_2-DRE_Variavel" xfId="25078" xr:uid="{00000000-0005-0000-0000-0000F6610000}"/>
    <cellStyle name="s_Valuation _BS CFO 3_3-Balanço" xfId="25079" xr:uid="{00000000-0005-0000-0000-0000F7610000}"/>
    <cellStyle name="s_Valuation _BS CFO 3_3-Balanço_Mapa variáveis" xfId="25080" xr:uid="{00000000-0005-0000-0000-0000F8610000}"/>
    <cellStyle name="s_Valuation _BS CFO 3_3-Balanço_Variavel" xfId="25081" xr:uid="{00000000-0005-0000-0000-0000F9610000}"/>
    <cellStyle name="s_Valuation _BS CFO 3_7-Estoque" xfId="25082" xr:uid="{00000000-0005-0000-0000-0000FA610000}"/>
    <cellStyle name="s_Valuation _BS CFO 3_Despesas operacionais " xfId="25083" xr:uid="{00000000-0005-0000-0000-0000FB610000}"/>
    <cellStyle name="s_Valuation _BS CFO 3_Mapa variáveis" xfId="25084" xr:uid="{00000000-0005-0000-0000-0000FC610000}"/>
    <cellStyle name="s_Valuation _BS CFO 3_P&amp;L Raízen Combs" xfId="25085" xr:uid="{00000000-0005-0000-0000-0000FD610000}"/>
    <cellStyle name="s_Valuation _BS CFO 3_P&amp;L RUMO" xfId="25086" xr:uid="{00000000-0005-0000-0000-0000FE610000}"/>
    <cellStyle name="s_Valuation _BS CFO 3_Variavel" xfId="25087" xr:uid="{00000000-0005-0000-0000-0000FF610000}"/>
    <cellStyle name="s_Valuation _BS CFO 3_Working Capital" xfId="25088" xr:uid="{00000000-0005-0000-0000-000000620000}"/>
    <cellStyle name="s_Valuation _BS CFO 4" xfId="25089" xr:uid="{00000000-0005-0000-0000-000001620000}"/>
    <cellStyle name="s_Valuation _BS CFO 4 2" xfId="25090" xr:uid="{00000000-0005-0000-0000-000002620000}"/>
    <cellStyle name="s_Valuation _BS CFO 4 2_15-FINANCEIRAS" xfId="25091" xr:uid="{00000000-0005-0000-0000-000003620000}"/>
    <cellStyle name="s_Valuation _BS CFO 4_15-FINANCEIRAS" xfId="25092" xr:uid="{00000000-0005-0000-0000-000004620000}"/>
    <cellStyle name="s_Valuation _BS CFO 4_15-FINANCEIRAS_1" xfId="25093" xr:uid="{00000000-0005-0000-0000-000005620000}"/>
    <cellStyle name="s_Valuation _BS CFO 4_2-DRE" xfId="25094" xr:uid="{00000000-0005-0000-0000-000006620000}"/>
    <cellStyle name="s_Valuation _BS CFO 4_2-DRE 2" xfId="25095" xr:uid="{00000000-0005-0000-0000-000007620000}"/>
    <cellStyle name="s_Valuation _BS CFO 4_2-DRE_3-Balanço" xfId="25096" xr:uid="{00000000-0005-0000-0000-000008620000}"/>
    <cellStyle name="s_Valuation _BS CFO 4_2-DRE_3-Balanço_Mapa variáveis" xfId="25097" xr:uid="{00000000-0005-0000-0000-000009620000}"/>
    <cellStyle name="s_Valuation _BS CFO 4_2-DRE_3-Balanço_Variavel" xfId="25098" xr:uid="{00000000-0005-0000-0000-00000A620000}"/>
    <cellStyle name="s_Valuation _BS CFO 4_2-DRE_Dep_Judiciais-Contingências" xfId="25099" xr:uid="{00000000-0005-0000-0000-00000B620000}"/>
    <cellStyle name="s_Valuation _BS CFO 4_2-DRE_DFC Gerencial" xfId="25100" xr:uid="{00000000-0005-0000-0000-00000C620000}"/>
    <cellStyle name="s_Valuation _BS CFO 4_2-DRE_DMPL" xfId="25101" xr:uid="{00000000-0005-0000-0000-00000D620000}"/>
    <cellStyle name="s_Valuation _BS CFO 4_2-DRE_Mapa variáveis" xfId="25102" xr:uid="{00000000-0005-0000-0000-00000E620000}"/>
    <cellStyle name="s_Valuation _BS CFO 4_2-DRE_Variavel" xfId="25103" xr:uid="{00000000-0005-0000-0000-00000F620000}"/>
    <cellStyle name="s_Valuation _BS CFO 4_3-Balanço" xfId="25104" xr:uid="{00000000-0005-0000-0000-000010620000}"/>
    <cellStyle name="s_Valuation _BS CFO 4_3-Balanço_Mapa variáveis" xfId="25105" xr:uid="{00000000-0005-0000-0000-000011620000}"/>
    <cellStyle name="s_Valuation _BS CFO 4_3-Balanço_Variavel" xfId="25106" xr:uid="{00000000-0005-0000-0000-000012620000}"/>
    <cellStyle name="s_Valuation _BS CFO 4_Dep_Judiciais-Contingências" xfId="25107" xr:uid="{00000000-0005-0000-0000-000013620000}"/>
    <cellStyle name="s_Valuation _BS CFO 4_DFC Gerencial" xfId="25108" xr:uid="{00000000-0005-0000-0000-000014620000}"/>
    <cellStyle name="s_Valuation _BS CFO 4_DMPL" xfId="25109" xr:uid="{00000000-0005-0000-0000-000015620000}"/>
    <cellStyle name="s_Valuation _BS CFO 4_Mapa variáveis" xfId="25110" xr:uid="{00000000-0005-0000-0000-000016620000}"/>
    <cellStyle name="s_Valuation _BS CFO 4_P&amp;L RUMO" xfId="25111" xr:uid="{00000000-0005-0000-0000-000017620000}"/>
    <cellStyle name="s_Valuation _BS CFO 4_Variavel" xfId="25112" xr:uid="{00000000-0005-0000-0000-000018620000}"/>
    <cellStyle name="s_Valuation _BS CFO 5" xfId="25113" xr:uid="{00000000-0005-0000-0000-000019620000}"/>
    <cellStyle name="s_Valuation _BS CFO 5_15-FINANCEIRAS" xfId="25114" xr:uid="{00000000-0005-0000-0000-00001A620000}"/>
    <cellStyle name="s_Valuation _BS CFO 5_Mapa variáveis" xfId="25115" xr:uid="{00000000-0005-0000-0000-00001B620000}"/>
    <cellStyle name="s_Valuation _BS CFO 5_Variavel" xfId="25116" xr:uid="{00000000-0005-0000-0000-00001C620000}"/>
    <cellStyle name="s_Valuation _BS CFO 6" xfId="25117" xr:uid="{00000000-0005-0000-0000-00001D620000}"/>
    <cellStyle name="s_Valuation _BS CFO 6_Mapa variáveis" xfId="25118" xr:uid="{00000000-0005-0000-0000-00001E620000}"/>
    <cellStyle name="s_Valuation _BS CFO 6_Variavel" xfId="25119" xr:uid="{00000000-0005-0000-0000-00001F620000}"/>
    <cellStyle name="s_Valuation _BS CFO 7" xfId="25120" xr:uid="{00000000-0005-0000-0000-000020620000}"/>
    <cellStyle name="s_Valuation _BS CFO 8" xfId="25121" xr:uid="{00000000-0005-0000-0000-000021620000}"/>
    <cellStyle name="s_Valuation _BS CFO 9" xfId="25122" xr:uid="{00000000-0005-0000-0000-000022620000}"/>
    <cellStyle name="s_Valuation _BS CFO_13-Endividamento" xfId="25123" xr:uid="{00000000-0005-0000-0000-000023620000}"/>
    <cellStyle name="s_Valuation _BS CFO_13-Endividamento 2" xfId="25124" xr:uid="{00000000-0005-0000-0000-000024620000}"/>
    <cellStyle name="s_Valuation _BS CFO_13-Endividamento_Despesas operacionais " xfId="25125" xr:uid="{00000000-0005-0000-0000-000025620000}"/>
    <cellStyle name="s_Valuation _BS CFO_13-Endividamento_Working Capital" xfId="25126" xr:uid="{00000000-0005-0000-0000-000026620000}"/>
    <cellStyle name="s_Valuation _BS CFO_15-FINANCEIRAS" xfId="25127" xr:uid="{00000000-0005-0000-0000-000027620000}"/>
    <cellStyle name="s_Valuation _BS CFO_15-FINANCEIRAS_1" xfId="25128" xr:uid="{00000000-0005-0000-0000-000028620000}"/>
    <cellStyle name="s_Valuation _BS CFO_26_Instrumentos Financeiros" xfId="25129" xr:uid="{00000000-0005-0000-0000-000029620000}"/>
    <cellStyle name="s_Valuation _BS CFO_26_Instrumentos Financeiros 2" xfId="25130" xr:uid="{00000000-0005-0000-0000-00002A620000}"/>
    <cellStyle name="s_Valuation _BS CFO_26_Instrumentos Financeiros 2_15-FINANCEIRAS" xfId="25131" xr:uid="{00000000-0005-0000-0000-00002B620000}"/>
    <cellStyle name="s_Valuation _BS CFO_26_Instrumentos Financeiros_1" xfId="25132" xr:uid="{00000000-0005-0000-0000-00002C620000}"/>
    <cellStyle name="s_Valuation _BS CFO_26_Instrumentos Financeiros_1 2" xfId="25133" xr:uid="{00000000-0005-0000-0000-00002D620000}"/>
    <cellStyle name="s_Valuation _BS CFO_26_Instrumentos Financeiros_1 2_15-FINANCEIRAS" xfId="25134" xr:uid="{00000000-0005-0000-0000-00002E620000}"/>
    <cellStyle name="s_Valuation _BS CFO_26_Instrumentos Financeiros_1_15-FINANCEIRAS" xfId="25135" xr:uid="{00000000-0005-0000-0000-00002F620000}"/>
    <cellStyle name="s_Valuation _BS CFO_26_Instrumentos Financeiros_1_15-FINANCEIRAS_1" xfId="25136" xr:uid="{00000000-0005-0000-0000-000030620000}"/>
    <cellStyle name="s_Valuation _BS CFO_26_Instrumentos Financeiros_1_2-DRE" xfId="25137" xr:uid="{00000000-0005-0000-0000-000031620000}"/>
    <cellStyle name="s_Valuation _BS CFO_26_Instrumentos Financeiros_1_2-DRE 2" xfId="25138" xr:uid="{00000000-0005-0000-0000-000032620000}"/>
    <cellStyle name="s_Valuation _BS CFO_26_Instrumentos Financeiros_1_2-DRE_3-Balanço" xfId="25139" xr:uid="{00000000-0005-0000-0000-000033620000}"/>
    <cellStyle name="s_Valuation _BS CFO_26_Instrumentos Financeiros_1_2-DRE_3-Balanço_Mapa variáveis" xfId="25140" xr:uid="{00000000-0005-0000-0000-000034620000}"/>
    <cellStyle name="s_Valuation _BS CFO_26_Instrumentos Financeiros_1_2-DRE_3-Balanço_Variavel" xfId="25141" xr:uid="{00000000-0005-0000-0000-000035620000}"/>
    <cellStyle name="s_Valuation _BS CFO_26_Instrumentos Financeiros_1_2-DRE_Dep_Judiciais-Contingências" xfId="25142" xr:uid="{00000000-0005-0000-0000-000036620000}"/>
    <cellStyle name="s_Valuation _BS CFO_26_Instrumentos Financeiros_1_2-DRE_DFC Gerencial" xfId="25143" xr:uid="{00000000-0005-0000-0000-000037620000}"/>
    <cellStyle name="s_Valuation _BS CFO_26_Instrumentos Financeiros_1_2-DRE_DMPL" xfId="25144" xr:uid="{00000000-0005-0000-0000-000038620000}"/>
    <cellStyle name="s_Valuation _BS CFO_26_Instrumentos Financeiros_1_2-DRE_Mapa variáveis" xfId="25145" xr:uid="{00000000-0005-0000-0000-000039620000}"/>
    <cellStyle name="s_Valuation _BS CFO_26_Instrumentos Financeiros_1_2-DRE_Variavel" xfId="25146" xr:uid="{00000000-0005-0000-0000-00003A620000}"/>
    <cellStyle name="s_Valuation _BS CFO_26_Instrumentos Financeiros_1_3-Balanço" xfId="25147" xr:uid="{00000000-0005-0000-0000-00003B620000}"/>
    <cellStyle name="s_Valuation _BS CFO_26_Instrumentos Financeiros_1_3-Balanço_Mapa variáveis" xfId="25148" xr:uid="{00000000-0005-0000-0000-00003C620000}"/>
    <cellStyle name="s_Valuation _BS CFO_26_Instrumentos Financeiros_1_3-Balanço_Variavel" xfId="25149" xr:uid="{00000000-0005-0000-0000-00003D620000}"/>
    <cellStyle name="s_Valuation _BS CFO_26_Instrumentos Financeiros_1_7-Estoque" xfId="25150" xr:uid="{00000000-0005-0000-0000-00003E620000}"/>
    <cellStyle name="s_Valuation _BS CFO_26_Instrumentos Financeiros_1_Despesas operacionais " xfId="25151" xr:uid="{00000000-0005-0000-0000-00003F620000}"/>
    <cellStyle name="s_Valuation _BS CFO_26_Instrumentos Financeiros_1_Mapa variáveis" xfId="25152" xr:uid="{00000000-0005-0000-0000-000040620000}"/>
    <cellStyle name="s_Valuation _BS CFO_26_Instrumentos Financeiros_1_P&amp;L Raízen Combs" xfId="25153" xr:uid="{00000000-0005-0000-0000-000041620000}"/>
    <cellStyle name="s_Valuation _BS CFO_26_Instrumentos Financeiros_1_P&amp;L RUMO" xfId="25154" xr:uid="{00000000-0005-0000-0000-000042620000}"/>
    <cellStyle name="s_Valuation _BS CFO_26_Instrumentos Financeiros_1_Variavel" xfId="25155" xr:uid="{00000000-0005-0000-0000-000043620000}"/>
    <cellStyle name="s_Valuation _BS CFO_26_Instrumentos Financeiros_1_Working Capital" xfId="25156" xr:uid="{00000000-0005-0000-0000-000044620000}"/>
    <cellStyle name="s_Valuation _BS CFO_26_Instrumentos Financeiros_15-FINANCEIRAS" xfId="25157" xr:uid="{00000000-0005-0000-0000-000045620000}"/>
    <cellStyle name="s_Valuation _BS CFO_26_Instrumentos Financeiros_15-FINANCEIRAS_1" xfId="25158" xr:uid="{00000000-0005-0000-0000-000046620000}"/>
    <cellStyle name="s_Valuation _BS CFO_26_Instrumentos Financeiros_2-DRE" xfId="25159" xr:uid="{00000000-0005-0000-0000-000047620000}"/>
    <cellStyle name="s_Valuation _BS CFO_26_Instrumentos Financeiros_2-DRE 2" xfId="25160" xr:uid="{00000000-0005-0000-0000-000048620000}"/>
    <cellStyle name="s_Valuation _BS CFO_26_Instrumentos Financeiros_2-DRE_3-Balanço" xfId="25161" xr:uid="{00000000-0005-0000-0000-000049620000}"/>
    <cellStyle name="s_Valuation _BS CFO_26_Instrumentos Financeiros_2-DRE_3-Balanço_Mapa variáveis" xfId="25162" xr:uid="{00000000-0005-0000-0000-00004A620000}"/>
    <cellStyle name="s_Valuation _BS CFO_26_Instrumentos Financeiros_2-DRE_3-Balanço_Variavel" xfId="25163" xr:uid="{00000000-0005-0000-0000-00004B620000}"/>
    <cellStyle name="s_Valuation _BS CFO_26_Instrumentos Financeiros_2-DRE_Dep_Judiciais-Contingências" xfId="25164" xr:uid="{00000000-0005-0000-0000-00004C620000}"/>
    <cellStyle name="s_Valuation _BS CFO_26_Instrumentos Financeiros_2-DRE_DFC Gerencial" xfId="25165" xr:uid="{00000000-0005-0000-0000-00004D620000}"/>
    <cellStyle name="s_Valuation _BS CFO_26_Instrumentos Financeiros_2-DRE_DMPL" xfId="25166" xr:uid="{00000000-0005-0000-0000-00004E620000}"/>
    <cellStyle name="s_Valuation _BS CFO_26_Instrumentos Financeiros_2-DRE_Mapa variáveis" xfId="25167" xr:uid="{00000000-0005-0000-0000-00004F620000}"/>
    <cellStyle name="s_Valuation _BS CFO_26_Instrumentos Financeiros_2-DRE_Variavel" xfId="25168" xr:uid="{00000000-0005-0000-0000-000050620000}"/>
    <cellStyle name="s_Valuation _BS CFO_26_Instrumentos Financeiros_3-Balanço" xfId="25169" xr:uid="{00000000-0005-0000-0000-000051620000}"/>
    <cellStyle name="s_Valuation _BS CFO_26_Instrumentos Financeiros_3-Balanço_Mapa variáveis" xfId="25170" xr:uid="{00000000-0005-0000-0000-000052620000}"/>
    <cellStyle name="s_Valuation _BS CFO_26_Instrumentos Financeiros_3-Balanço_Variavel" xfId="25171" xr:uid="{00000000-0005-0000-0000-000053620000}"/>
    <cellStyle name="s_Valuation _BS CFO_26_Instrumentos Financeiros_7-Estoque" xfId="25172" xr:uid="{00000000-0005-0000-0000-000054620000}"/>
    <cellStyle name="s_Valuation _BS CFO_26_Instrumentos Financeiros_Despesas operacionais " xfId="25173" xr:uid="{00000000-0005-0000-0000-000055620000}"/>
    <cellStyle name="s_Valuation _BS CFO_26_Instrumentos Financeiros_Mapa variáveis" xfId="25174" xr:uid="{00000000-0005-0000-0000-000056620000}"/>
    <cellStyle name="s_Valuation _BS CFO_26_Instrumentos Financeiros_P&amp;L Raízen Combs" xfId="25175" xr:uid="{00000000-0005-0000-0000-000057620000}"/>
    <cellStyle name="s_Valuation _BS CFO_26_Instrumentos Financeiros_P&amp;L RUMO" xfId="25176" xr:uid="{00000000-0005-0000-0000-000058620000}"/>
    <cellStyle name="s_Valuation _BS CFO_26_Instrumentos Financeiros_Variavel" xfId="25177" xr:uid="{00000000-0005-0000-0000-000059620000}"/>
    <cellStyle name="s_Valuation _BS CFO_26_Instrumentos Financeiros_Working Capital" xfId="25178" xr:uid="{00000000-0005-0000-0000-00005A620000}"/>
    <cellStyle name="s_Valuation _BS CFO_2-DRE" xfId="25179" xr:uid="{00000000-0005-0000-0000-00005B620000}"/>
    <cellStyle name="s_Valuation _BS CFO_2-DRE 2" xfId="25180" xr:uid="{00000000-0005-0000-0000-00005C620000}"/>
    <cellStyle name="s_Valuation _BS CFO_2-DRE 2_15-FINANCEIRAS" xfId="25181" xr:uid="{00000000-0005-0000-0000-00005D620000}"/>
    <cellStyle name="s_Valuation _BS CFO_2-DRE_1" xfId="25182" xr:uid="{00000000-0005-0000-0000-00005E620000}"/>
    <cellStyle name="s_Valuation _BS CFO_2-DRE_1 2" xfId="25183" xr:uid="{00000000-0005-0000-0000-00005F620000}"/>
    <cellStyle name="s_Valuation _BS CFO_2-DRE_1_3-Balanço" xfId="25184" xr:uid="{00000000-0005-0000-0000-000060620000}"/>
    <cellStyle name="s_Valuation _BS CFO_2-DRE_1_3-Balanço_Mapa variáveis" xfId="25185" xr:uid="{00000000-0005-0000-0000-000061620000}"/>
    <cellStyle name="s_Valuation _BS CFO_2-DRE_1_3-Balanço_Variavel" xfId="25186" xr:uid="{00000000-0005-0000-0000-000062620000}"/>
    <cellStyle name="s_Valuation _BS CFO_2-DRE_1_Dep_Judiciais-Contingências" xfId="25187" xr:uid="{00000000-0005-0000-0000-000063620000}"/>
    <cellStyle name="s_Valuation _BS CFO_2-DRE_1_DFC Gerencial" xfId="25188" xr:uid="{00000000-0005-0000-0000-000064620000}"/>
    <cellStyle name="s_Valuation _BS CFO_2-DRE_1_DMPL" xfId="25189" xr:uid="{00000000-0005-0000-0000-000065620000}"/>
    <cellStyle name="s_Valuation _BS CFO_2-DRE_1_Mapa variáveis" xfId="25190" xr:uid="{00000000-0005-0000-0000-000066620000}"/>
    <cellStyle name="s_Valuation _BS CFO_2-DRE_1_Variavel" xfId="25191" xr:uid="{00000000-0005-0000-0000-000067620000}"/>
    <cellStyle name="s_Valuation _BS CFO_2-DRE_15-FINANCEIRAS" xfId="25192" xr:uid="{00000000-0005-0000-0000-000068620000}"/>
    <cellStyle name="s_Valuation _BS CFO_2-DRE_15-FINANCEIRAS_1" xfId="25193" xr:uid="{00000000-0005-0000-0000-000069620000}"/>
    <cellStyle name="s_Valuation _BS CFO_2-DRE_2-DRE" xfId="25194" xr:uid="{00000000-0005-0000-0000-00006A620000}"/>
    <cellStyle name="s_Valuation _BS CFO_2-DRE_2-DRE 2" xfId="25195" xr:uid="{00000000-0005-0000-0000-00006B620000}"/>
    <cellStyle name="s_Valuation _BS CFO_2-DRE_2-DRE_3-Balanço" xfId="25196" xr:uid="{00000000-0005-0000-0000-00006C620000}"/>
    <cellStyle name="s_Valuation _BS CFO_2-DRE_2-DRE_3-Balanço_Mapa variáveis" xfId="25197" xr:uid="{00000000-0005-0000-0000-00006D620000}"/>
    <cellStyle name="s_Valuation _BS CFO_2-DRE_2-DRE_3-Balanço_Variavel" xfId="25198" xr:uid="{00000000-0005-0000-0000-00006E620000}"/>
    <cellStyle name="s_Valuation _BS CFO_2-DRE_2-DRE_Dep_Judiciais-Contingências" xfId="25199" xr:uid="{00000000-0005-0000-0000-00006F620000}"/>
    <cellStyle name="s_Valuation _BS CFO_2-DRE_2-DRE_DFC Gerencial" xfId="25200" xr:uid="{00000000-0005-0000-0000-000070620000}"/>
    <cellStyle name="s_Valuation _BS CFO_2-DRE_2-DRE_DMPL" xfId="25201" xr:uid="{00000000-0005-0000-0000-000071620000}"/>
    <cellStyle name="s_Valuation _BS CFO_2-DRE_2-DRE_Mapa variáveis" xfId="25202" xr:uid="{00000000-0005-0000-0000-000072620000}"/>
    <cellStyle name="s_Valuation _BS CFO_2-DRE_2-DRE_Variavel" xfId="25203" xr:uid="{00000000-0005-0000-0000-000073620000}"/>
    <cellStyle name="s_Valuation _BS CFO_2-DRE_3-Balanço" xfId="25204" xr:uid="{00000000-0005-0000-0000-000074620000}"/>
    <cellStyle name="s_Valuation _BS CFO_2-DRE_3-Balanço_Mapa variáveis" xfId="25205" xr:uid="{00000000-0005-0000-0000-000075620000}"/>
    <cellStyle name="s_Valuation _BS CFO_2-DRE_3-Balanço_Variavel" xfId="25206" xr:uid="{00000000-0005-0000-0000-000076620000}"/>
    <cellStyle name="s_Valuation _BS CFO_2-DRE_7-Estoque" xfId="25207" xr:uid="{00000000-0005-0000-0000-000077620000}"/>
    <cellStyle name="s_Valuation _BS CFO_2-DRE_Despesas operacionais " xfId="25208" xr:uid="{00000000-0005-0000-0000-000078620000}"/>
    <cellStyle name="s_Valuation _BS CFO_2-DRE_Mapa variáveis" xfId="25209" xr:uid="{00000000-0005-0000-0000-000079620000}"/>
    <cellStyle name="s_Valuation _BS CFO_2-DRE_P&amp;L Raízen Combs" xfId="25210" xr:uid="{00000000-0005-0000-0000-00007A620000}"/>
    <cellStyle name="s_Valuation _BS CFO_2-DRE_P&amp;L RUMO" xfId="25211" xr:uid="{00000000-0005-0000-0000-00007B620000}"/>
    <cellStyle name="s_Valuation _BS CFO_2-DRE_Variavel" xfId="25212" xr:uid="{00000000-0005-0000-0000-00007C620000}"/>
    <cellStyle name="s_Valuation _BS CFO_2-DRE_Working Capital" xfId="25213" xr:uid="{00000000-0005-0000-0000-00007D620000}"/>
    <cellStyle name="s_Valuation _BS CFO_3-Balanço" xfId="25214" xr:uid="{00000000-0005-0000-0000-00007E620000}"/>
    <cellStyle name="s_Valuation _BS CFO_3-Balanço 2" xfId="25215" xr:uid="{00000000-0005-0000-0000-00007F620000}"/>
    <cellStyle name="s_Valuation _BS CFO_3-Balanço 2_15-FINANCEIRAS" xfId="25216" xr:uid="{00000000-0005-0000-0000-000080620000}"/>
    <cellStyle name="s_Valuation _BS CFO_3-Balanço_1" xfId="25217" xr:uid="{00000000-0005-0000-0000-000081620000}"/>
    <cellStyle name="s_Valuation _BS CFO_3-Balanço_1 2" xfId="25218" xr:uid="{00000000-0005-0000-0000-000082620000}"/>
    <cellStyle name="s_Valuation _BS CFO_3-Balanço_1 2_15-FINANCEIRAS" xfId="25219" xr:uid="{00000000-0005-0000-0000-000083620000}"/>
    <cellStyle name="s_Valuation _BS CFO_3-Balanço_1_15-FINANCEIRAS" xfId="25220" xr:uid="{00000000-0005-0000-0000-000084620000}"/>
    <cellStyle name="s_Valuation _BS CFO_3-Balanço_1_15-FINANCEIRAS_1" xfId="25221" xr:uid="{00000000-0005-0000-0000-000085620000}"/>
    <cellStyle name="s_Valuation _BS CFO_3-Balanço_1_2-DRE" xfId="25222" xr:uid="{00000000-0005-0000-0000-000086620000}"/>
    <cellStyle name="s_Valuation _BS CFO_3-Balanço_1_2-DRE 2" xfId="25223" xr:uid="{00000000-0005-0000-0000-000087620000}"/>
    <cellStyle name="s_Valuation _BS CFO_3-Balanço_1_2-DRE_3-Balanço" xfId="25224" xr:uid="{00000000-0005-0000-0000-000088620000}"/>
    <cellStyle name="s_Valuation _BS CFO_3-Balanço_1_2-DRE_3-Balanço_Mapa variáveis" xfId="25225" xr:uid="{00000000-0005-0000-0000-000089620000}"/>
    <cellStyle name="s_Valuation _BS CFO_3-Balanço_1_2-DRE_3-Balanço_Variavel" xfId="25226" xr:uid="{00000000-0005-0000-0000-00008A620000}"/>
    <cellStyle name="s_Valuation _BS CFO_3-Balanço_1_2-DRE_Dep_Judiciais-Contingências" xfId="25227" xr:uid="{00000000-0005-0000-0000-00008B620000}"/>
    <cellStyle name="s_Valuation _BS CFO_3-Balanço_1_2-DRE_DFC Gerencial" xfId="25228" xr:uid="{00000000-0005-0000-0000-00008C620000}"/>
    <cellStyle name="s_Valuation _BS CFO_3-Balanço_1_2-DRE_DMPL" xfId="25229" xr:uid="{00000000-0005-0000-0000-00008D620000}"/>
    <cellStyle name="s_Valuation _BS CFO_3-Balanço_1_2-DRE_Mapa variáveis" xfId="25230" xr:uid="{00000000-0005-0000-0000-00008E620000}"/>
    <cellStyle name="s_Valuation _BS CFO_3-Balanço_1_2-DRE_Variavel" xfId="25231" xr:uid="{00000000-0005-0000-0000-00008F620000}"/>
    <cellStyle name="s_Valuation _BS CFO_3-Balanço_1_3-Balanço" xfId="25232" xr:uid="{00000000-0005-0000-0000-000090620000}"/>
    <cellStyle name="s_Valuation _BS CFO_3-Balanço_1_3-Balanço_Mapa variáveis" xfId="25233" xr:uid="{00000000-0005-0000-0000-000091620000}"/>
    <cellStyle name="s_Valuation _BS CFO_3-Balanço_1_3-Balanço_Variavel" xfId="25234" xr:uid="{00000000-0005-0000-0000-000092620000}"/>
    <cellStyle name="s_Valuation _BS CFO_3-Balanço_1_7-Estoque" xfId="25235" xr:uid="{00000000-0005-0000-0000-000093620000}"/>
    <cellStyle name="s_Valuation _BS CFO_3-Balanço_1_Despesas operacionais " xfId="25236" xr:uid="{00000000-0005-0000-0000-000094620000}"/>
    <cellStyle name="s_Valuation _BS CFO_3-Balanço_1_Mapa variáveis" xfId="25237" xr:uid="{00000000-0005-0000-0000-000095620000}"/>
    <cellStyle name="s_Valuation _BS CFO_3-Balanço_1_P&amp;L Raízen Combs" xfId="25238" xr:uid="{00000000-0005-0000-0000-000096620000}"/>
    <cellStyle name="s_Valuation _BS CFO_3-Balanço_1_P&amp;L RUMO" xfId="25239" xr:uid="{00000000-0005-0000-0000-000097620000}"/>
    <cellStyle name="s_Valuation _BS CFO_3-Balanço_1_Variavel" xfId="25240" xr:uid="{00000000-0005-0000-0000-000098620000}"/>
    <cellStyle name="s_Valuation _BS CFO_3-Balanço_1_Working Capital" xfId="25241" xr:uid="{00000000-0005-0000-0000-000099620000}"/>
    <cellStyle name="s_Valuation _BS CFO_3-Balanço_15-FINANCEIRAS" xfId="25242" xr:uid="{00000000-0005-0000-0000-00009A620000}"/>
    <cellStyle name="s_Valuation _BS CFO_3-Balanço_15-FINANCEIRAS_1" xfId="25243" xr:uid="{00000000-0005-0000-0000-00009B620000}"/>
    <cellStyle name="s_Valuation _BS CFO_3-Balanço_2" xfId="25244" xr:uid="{00000000-0005-0000-0000-00009C620000}"/>
    <cellStyle name="s_Valuation _BS CFO_3-Balanço_2_Mapa variáveis" xfId="25245" xr:uid="{00000000-0005-0000-0000-00009D620000}"/>
    <cellStyle name="s_Valuation _BS CFO_3-Balanço_2_Variavel" xfId="25246" xr:uid="{00000000-0005-0000-0000-00009E620000}"/>
    <cellStyle name="s_Valuation _BS CFO_3-Balanço_2-DRE" xfId="25247" xr:uid="{00000000-0005-0000-0000-00009F620000}"/>
    <cellStyle name="s_Valuation _BS CFO_3-Balanço_2-DRE 2" xfId="25248" xr:uid="{00000000-0005-0000-0000-0000A0620000}"/>
    <cellStyle name="s_Valuation _BS CFO_3-Balanço_2-DRE_3-Balanço" xfId="25249" xr:uid="{00000000-0005-0000-0000-0000A1620000}"/>
    <cellStyle name="s_Valuation _BS CFO_3-Balanço_2-DRE_3-Balanço_Mapa variáveis" xfId="25250" xr:uid="{00000000-0005-0000-0000-0000A2620000}"/>
    <cellStyle name="s_Valuation _BS CFO_3-Balanço_2-DRE_3-Balanço_Variavel" xfId="25251" xr:uid="{00000000-0005-0000-0000-0000A3620000}"/>
    <cellStyle name="s_Valuation _BS CFO_3-Balanço_2-DRE_Dep_Judiciais-Contingências" xfId="25252" xr:uid="{00000000-0005-0000-0000-0000A4620000}"/>
    <cellStyle name="s_Valuation _BS CFO_3-Balanço_2-DRE_DFC Gerencial" xfId="25253" xr:uid="{00000000-0005-0000-0000-0000A5620000}"/>
    <cellStyle name="s_Valuation _BS CFO_3-Balanço_2-DRE_DMPL" xfId="25254" xr:uid="{00000000-0005-0000-0000-0000A6620000}"/>
    <cellStyle name="s_Valuation _BS CFO_3-Balanço_2-DRE_Mapa variáveis" xfId="25255" xr:uid="{00000000-0005-0000-0000-0000A7620000}"/>
    <cellStyle name="s_Valuation _BS CFO_3-Balanço_2-DRE_Variavel" xfId="25256" xr:uid="{00000000-0005-0000-0000-0000A8620000}"/>
    <cellStyle name="s_Valuation _BS CFO_3-Balanço_3-Balanço" xfId="25257" xr:uid="{00000000-0005-0000-0000-0000A9620000}"/>
    <cellStyle name="s_Valuation _BS CFO_3-Balanço_3-Balanço_Mapa variáveis" xfId="25258" xr:uid="{00000000-0005-0000-0000-0000AA620000}"/>
    <cellStyle name="s_Valuation _BS CFO_3-Balanço_3-Balanço_Variavel" xfId="25259" xr:uid="{00000000-0005-0000-0000-0000AB620000}"/>
    <cellStyle name="s_Valuation _BS CFO_3-Balanço_7-Estoque" xfId="25260" xr:uid="{00000000-0005-0000-0000-0000AC620000}"/>
    <cellStyle name="s_Valuation _BS CFO_3-Balanço_Despesas operacionais " xfId="25261" xr:uid="{00000000-0005-0000-0000-0000AD620000}"/>
    <cellStyle name="s_Valuation _BS CFO_3-Balanço_Mapa variáveis" xfId="25262" xr:uid="{00000000-0005-0000-0000-0000AE620000}"/>
    <cellStyle name="s_Valuation _BS CFO_3-Balanço_P&amp;L Raízen Combs" xfId="25263" xr:uid="{00000000-0005-0000-0000-0000AF620000}"/>
    <cellStyle name="s_Valuation _BS CFO_3-Balanço_P&amp;L RUMO" xfId="25264" xr:uid="{00000000-0005-0000-0000-0000B0620000}"/>
    <cellStyle name="s_Valuation _BS CFO_3-Balanço_Variavel" xfId="25265" xr:uid="{00000000-0005-0000-0000-0000B1620000}"/>
    <cellStyle name="s_Valuation _BS CFO_3-Balanço_Working Capital" xfId="25266" xr:uid="{00000000-0005-0000-0000-0000B2620000}"/>
    <cellStyle name="s_Valuation _BS CFO_4-DMPL" xfId="25267" xr:uid="{00000000-0005-0000-0000-0000B3620000}"/>
    <cellStyle name="s_Valuation _BS CFO_4-DMPL 2" xfId="25268" xr:uid="{00000000-0005-0000-0000-0000B4620000}"/>
    <cellStyle name="s_Valuation _BS CFO_4-DMPL 2_15-FINANCEIRAS" xfId="25269" xr:uid="{00000000-0005-0000-0000-0000B5620000}"/>
    <cellStyle name="s_Valuation _BS CFO_4-DMPL_15-FINANCEIRAS" xfId="25270" xr:uid="{00000000-0005-0000-0000-0000B6620000}"/>
    <cellStyle name="s_Valuation _BS CFO_4-DMPL_15-FINANCEIRAS_1" xfId="25271" xr:uid="{00000000-0005-0000-0000-0000B7620000}"/>
    <cellStyle name="s_Valuation _BS CFO_4-DMPL_2-DRE" xfId="25272" xr:uid="{00000000-0005-0000-0000-0000B8620000}"/>
    <cellStyle name="s_Valuation _BS CFO_4-DMPL_2-DRE 2" xfId="25273" xr:uid="{00000000-0005-0000-0000-0000B9620000}"/>
    <cellStyle name="s_Valuation _BS CFO_4-DMPL_2-DRE_3-Balanço" xfId="25274" xr:uid="{00000000-0005-0000-0000-0000BA620000}"/>
    <cellStyle name="s_Valuation _BS CFO_4-DMPL_2-DRE_3-Balanço_Mapa variáveis" xfId="25275" xr:uid="{00000000-0005-0000-0000-0000BB620000}"/>
    <cellStyle name="s_Valuation _BS CFO_4-DMPL_2-DRE_3-Balanço_Variavel" xfId="25276" xr:uid="{00000000-0005-0000-0000-0000BC620000}"/>
    <cellStyle name="s_Valuation _BS CFO_4-DMPL_2-DRE_Dep_Judiciais-Contingências" xfId="25277" xr:uid="{00000000-0005-0000-0000-0000BD620000}"/>
    <cellStyle name="s_Valuation _BS CFO_4-DMPL_2-DRE_DFC Gerencial" xfId="25278" xr:uid="{00000000-0005-0000-0000-0000BE620000}"/>
    <cellStyle name="s_Valuation _BS CFO_4-DMPL_2-DRE_DMPL" xfId="25279" xr:uid="{00000000-0005-0000-0000-0000BF620000}"/>
    <cellStyle name="s_Valuation _BS CFO_4-DMPL_2-DRE_Mapa variáveis" xfId="25280" xr:uid="{00000000-0005-0000-0000-0000C0620000}"/>
    <cellStyle name="s_Valuation _BS CFO_4-DMPL_2-DRE_Variavel" xfId="25281" xr:uid="{00000000-0005-0000-0000-0000C1620000}"/>
    <cellStyle name="s_Valuation _BS CFO_4-DMPL_3-Balanço" xfId="25282" xr:uid="{00000000-0005-0000-0000-0000C2620000}"/>
    <cellStyle name="s_Valuation _BS CFO_4-DMPL_3-Balanço_Mapa variáveis" xfId="25283" xr:uid="{00000000-0005-0000-0000-0000C3620000}"/>
    <cellStyle name="s_Valuation _BS CFO_4-DMPL_3-Balanço_Variavel" xfId="25284" xr:uid="{00000000-0005-0000-0000-0000C4620000}"/>
    <cellStyle name="s_Valuation _BS CFO_4-DMPL_Dep_Judiciais-Contingências" xfId="25285" xr:uid="{00000000-0005-0000-0000-0000C5620000}"/>
    <cellStyle name="s_Valuation _BS CFO_4-DMPL_DFC Gerencial" xfId="25286" xr:uid="{00000000-0005-0000-0000-0000C6620000}"/>
    <cellStyle name="s_Valuation _BS CFO_4-DMPL_DMPL" xfId="25287" xr:uid="{00000000-0005-0000-0000-0000C7620000}"/>
    <cellStyle name="s_Valuation _BS CFO_4-DMPL_Mapa variáveis" xfId="25288" xr:uid="{00000000-0005-0000-0000-0000C8620000}"/>
    <cellStyle name="s_Valuation _BS CFO_4-DMPL_P&amp;L RUMO" xfId="25289" xr:uid="{00000000-0005-0000-0000-0000C9620000}"/>
    <cellStyle name="s_Valuation _BS CFO_4-DMPL_Variavel" xfId="25290" xr:uid="{00000000-0005-0000-0000-0000CA620000}"/>
    <cellStyle name="s_Valuation _BS CFO_7-Estoque" xfId="25291" xr:uid="{00000000-0005-0000-0000-0000CB620000}"/>
    <cellStyle name="s_Valuation _BS CFO_8-Impostos" xfId="25292" xr:uid="{00000000-0005-0000-0000-0000CC620000}"/>
    <cellStyle name="s_Valuation _BS CFO_8-Impostos 2" xfId="25293" xr:uid="{00000000-0005-0000-0000-0000CD620000}"/>
    <cellStyle name="s_Valuation _BS CFO_8-Impostos 2_15-FINANCEIRAS" xfId="25294" xr:uid="{00000000-0005-0000-0000-0000CE620000}"/>
    <cellStyle name="s_Valuation _BS CFO_8-Impostos_15-FINANCEIRAS" xfId="25295" xr:uid="{00000000-0005-0000-0000-0000CF620000}"/>
    <cellStyle name="s_Valuation _BS CFO_8-Impostos_15-FINANCEIRAS_1" xfId="25296" xr:uid="{00000000-0005-0000-0000-0000D0620000}"/>
    <cellStyle name="s_Valuation _BS CFO_8-Impostos_2-DRE" xfId="25297" xr:uid="{00000000-0005-0000-0000-0000D1620000}"/>
    <cellStyle name="s_Valuation _BS CFO_8-Impostos_2-DRE 2" xfId="25298" xr:uid="{00000000-0005-0000-0000-0000D2620000}"/>
    <cellStyle name="s_Valuation _BS CFO_8-Impostos_2-DRE_3-Balanço" xfId="25299" xr:uid="{00000000-0005-0000-0000-0000D3620000}"/>
    <cellStyle name="s_Valuation _BS CFO_8-Impostos_2-DRE_3-Balanço_Mapa variáveis" xfId="25300" xr:uid="{00000000-0005-0000-0000-0000D4620000}"/>
    <cellStyle name="s_Valuation _BS CFO_8-Impostos_2-DRE_3-Balanço_Variavel" xfId="25301" xr:uid="{00000000-0005-0000-0000-0000D5620000}"/>
    <cellStyle name="s_Valuation _BS CFO_8-Impostos_2-DRE_Dep_Judiciais-Contingências" xfId="25302" xr:uid="{00000000-0005-0000-0000-0000D6620000}"/>
    <cellStyle name="s_Valuation _BS CFO_8-Impostos_2-DRE_DFC Gerencial" xfId="25303" xr:uid="{00000000-0005-0000-0000-0000D7620000}"/>
    <cellStyle name="s_Valuation _BS CFO_8-Impostos_2-DRE_DMPL" xfId="25304" xr:uid="{00000000-0005-0000-0000-0000D8620000}"/>
    <cellStyle name="s_Valuation _BS CFO_8-Impostos_2-DRE_Mapa variáveis" xfId="25305" xr:uid="{00000000-0005-0000-0000-0000D9620000}"/>
    <cellStyle name="s_Valuation _BS CFO_8-Impostos_2-DRE_Variavel" xfId="25306" xr:uid="{00000000-0005-0000-0000-0000DA620000}"/>
    <cellStyle name="s_Valuation _BS CFO_8-Impostos_3-Balanço" xfId="25307" xr:uid="{00000000-0005-0000-0000-0000DB620000}"/>
    <cellStyle name="s_Valuation _BS CFO_8-Impostos_3-Balanço_Mapa variáveis" xfId="25308" xr:uid="{00000000-0005-0000-0000-0000DC620000}"/>
    <cellStyle name="s_Valuation _BS CFO_8-Impostos_3-Balanço_Variavel" xfId="25309" xr:uid="{00000000-0005-0000-0000-0000DD620000}"/>
    <cellStyle name="s_Valuation _BS CFO_8-Impostos_Dep_Judiciais-Contingências" xfId="25310" xr:uid="{00000000-0005-0000-0000-0000DE620000}"/>
    <cellStyle name="s_Valuation _BS CFO_8-Impostos_DFC Gerencial" xfId="25311" xr:uid="{00000000-0005-0000-0000-0000DF620000}"/>
    <cellStyle name="s_Valuation _BS CFO_8-Impostos_DMPL" xfId="25312" xr:uid="{00000000-0005-0000-0000-0000E0620000}"/>
    <cellStyle name="s_Valuation _BS CFO_8-Impostos_Mapa variáveis" xfId="25313" xr:uid="{00000000-0005-0000-0000-0000E1620000}"/>
    <cellStyle name="s_Valuation _BS CFO_8-Impostos_P&amp;L RUMO" xfId="25314" xr:uid="{00000000-0005-0000-0000-0000E2620000}"/>
    <cellStyle name="s_Valuation _BS CFO_8-Impostos_Variavel" xfId="25315" xr:uid="{00000000-0005-0000-0000-0000E3620000}"/>
    <cellStyle name="s_Valuation _BS CFO_Acerto FV e Ajustes Manuais" xfId="25316" xr:uid="{00000000-0005-0000-0000-0000E4620000}"/>
    <cellStyle name="s_Valuation _BS CFO_Acerto FV e Ajustes Manuais_Despesas operacionais " xfId="25317" xr:uid="{00000000-0005-0000-0000-0000E5620000}"/>
    <cellStyle name="s_Valuation _BS CFO_Acerto FV e Ajustes Manuais_Working Capital" xfId="25318" xr:uid="{00000000-0005-0000-0000-0000E6620000}"/>
    <cellStyle name="s_Valuation _BS CFO_Balanço" xfId="25319" xr:uid="{00000000-0005-0000-0000-0000E7620000}"/>
    <cellStyle name="s_Valuation _BS CFO_Balanço_Despesas operacionais " xfId="25320" xr:uid="{00000000-0005-0000-0000-0000E8620000}"/>
    <cellStyle name="s_Valuation _BS CFO_Balanço_Working Capital" xfId="25321" xr:uid="{00000000-0005-0000-0000-0000E9620000}"/>
    <cellStyle name="s_Valuation _BS CFO_Caixa restrito" xfId="25322" xr:uid="{00000000-0005-0000-0000-0000EA620000}"/>
    <cellStyle name="s_Valuation _BS CFO_Caixa restrito 2" xfId="25323" xr:uid="{00000000-0005-0000-0000-0000EB620000}"/>
    <cellStyle name="s_Valuation _BS CFO_Caixa restrito_7-Estoque" xfId="25324" xr:uid="{00000000-0005-0000-0000-0000EC620000}"/>
    <cellStyle name="s_Valuation _BS CFO_Caixa restrito_Despesas operacionais " xfId="25325" xr:uid="{00000000-0005-0000-0000-0000ED620000}"/>
    <cellStyle name="s_Valuation _BS CFO_Caixa restrito_Working Capital" xfId="25326" xr:uid="{00000000-0005-0000-0000-0000EE620000}"/>
    <cellStyle name="s_Valuation _BS CFO_COSAN SA CONSOLID_MÊS" xfId="25327" xr:uid="{00000000-0005-0000-0000-0000EF620000}"/>
    <cellStyle name="s_Valuation _BS CFO_Despesas operacionais " xfId="25328" xr:uid="{00000000-0005-0000-0000-0000F0620000}"/>
    <cellStyle name="s_Valuation _BS CFO_Display" xfId="25329" xr:uid="{00000000-0005-0000-0000-0000F1620000}"/>
    <cellStyle name="s_Valuation _BS CFO_Display 2" xfId="25330" xr:uid="{00000000-0005-0000-0000-0000F2620000}"/>
    <cellStyle name="s_Valuation _BS CFO_Display 2_15-FINANCEIRAS" xfId="25331" xr:uid="{00000000-0005-0000-0000-0000F3620000}"/>
    <cellStyle name="s_Valuation _BS CFO_Display 3" xfId="25332" xr:uid="{00000000-0005-0000-0000-0000F4620000}"/>
    <cellStyle name="s_Valuation _BS CFO_Display 4" xfId="25333" xr:uid="{00000000-0005-0000-0000-0000F5620000}"/>
    <cellStyle name="s_Valuation _BS CFO_Display_15-FINANCEIRAS" xfId="25334" xr:uid="{00000000-0005-0000-0000-0000F6620000}"/>
    <cellStyle name="s_Valuation _BS CFO_Display_15-FINANCEIRAS_1" xfId="25335" xr:uid="{00000000-0005-0000-0000-0000F7620000}"/>
    <cellStyle name="s_Valuation _BS CFO_Display_2-DRE" xfId="25336" xr:uid="{00000000-0005-0000-0000-0000F8620000}"/>
    <cellStyle name="s_Valuation _BS CFO_Display_2-DRE 2" xfId="25337" xr:uid="{00000000-0005-0000-0000-0000F9620000}"/>
    <cellStyle name="s_Valuation _BS CFO_Display_2-DRE_3-Balanço" xfId="25338" xr:uid="{00000000-0005-0000-0000-0000FA620000}"/>
    <cellStyle name="s_Valuation _BS CFO_Display_2-DRE_3-Balanço_Mapa variáveis" xfId="25339" xr:uid="{00000000-0005-0000-0000-0000FB620000}"/>
    <cellStyle name="s_Valuation _BS CFO_Display_2-DRE_3-Balanço_Variavel" xfId="25340" xr:uid="{00000000-0005-0000-0000-0000FC620000}"/>
    <cellStyle name="s_Valuation _BS CFO_Display_2-DRE_Dep_Judiciais-Contingências" xfId="25341" xr:uid="{00000000-0005-0000-0000-0000FD620000}"/>
    <cellStyle name="s_Valuation _BS CFO_Display_2-DRE_DFC Gerencial" xfId="25342" xr:uid="{00000000-0005-0000-0000-0000FE620000}"/>
    <cellStyle name="s_Valuation _BS CFO_Display_2-DRE_DMPL" xfId="25343" xr:uid="{00000000-0005-0000-0000-0000FF620000}"/>
    <cellStyle name="s_Valuation _BS CFO_Display_2-DRE_Mapa variáveis" xfId="25344" xr:uid="{00000000-0005-0000-0000-000000630000}"/>
    <cellStyle name="s_Valuation _BS CFO_Display_2-DRE_Variavel" xfId="25345" xr:uid="{00000000-0005-0000-0000-000001630000}"/>
    <cellStyle name="s_Valuation _BS CFO_Display_3-Balanço" xfId="25346" xr:uid="{00000000-0005-0000-0000-000002630000}"/>
    <cellStyle name="s_Valuation _BS CFO_Display_3-Balanço_Mapa variáveis" xfId="25347" xr:uid="{00000000-0005-0000-0000-000003630000}"/>
    <cellStyle name="s_Valuation _BS CFO_Display_3-Balanço_Variavel" xfId="25348" xr:uid="{00000000-0005-0000-0000-000004630000}"/>
    <cellStyle name="s_Valuation _BS CFO_Display_7-Estoque" xfId="25349" xr:uid="{00000000-0005-0000-0000-000005630000}"/>
    <cellStyle name="s_Valuation _BS CFO_Display_Despesas operacionais " xfId="25350" xr:uid="{00000000-0005-0000-0000-000006630000}"/>
    <cellStyle name="s_Valuation _BS CFO_Display_Mapa variáveis" xfId="25351" xr:uid="{00000000-0005-0000-0000-000007630000}"/>
    <cellStyle name="s_Valuation _BS CFO_Display_P&amp;L Raízen Combs" xfId="25352" xr:uid="{00000000-0005-0000-0000-000008630000}"/>
    <cellStyle name="s_Valuation _BS CFO_Display_P&amp;L RUMO" xfId="25353" xr:uid="{00000000-0005-0000-0000-000009630000}"/>
    <cellStyle name="s_Valuation _BS CFO_Display_Variavel" xfId="25354" xr:uid="{00000000-0005-0000-0000-00000A630000}"/>
    <cellStyle name="s_Valuation _BS CFO_Display_Working Capital" xfId="25355" xr:uid="{00000000-0005-0000-0000-00000B630000}"/>
    <cellStyle name="s_Valuation _BS CFO_FINANCEIRAS" xfId="25356" xr:uid="{00000000-0005-0000-0000-00000C630000}"/>
    <cellStyle name="s_Valuation _BS CFO_FINANCEIRAS_Dep_Judiciais-Contingências" xfId="25357" xr:uid="{00000000-0005-0000-0000-00000D630000}"/>
    <cellStyle name="s_Valuation _BS CFO_FINANCEIRAS_DFC Gerencial" xfId="25358" xr:uid="{00000000-0005-0000-0000-00000E630000}"/>
    <cellStyle name="s_Valuation _BS CFO_FINANCEIRAS_DMPL" xfId="25359" xr:uid="{00000000-0005-0000-0000-00000F630000}"/>
    <cellStyle name="s_Valuation _BS CFO_FINANCEIRAS_Mapa variáveis" xfId="25360" xr:uid="{00000000-0005-0000-0000-000010630000}"/>
    <cellStyle name="s_Valuation _BS CFO_FINANCEIRAS_Variavel" xfId="25361" xr:uid="{00000000-0005-0000-0000-000011630000}"/>
    <cellStyle name="s_Valuation _BS CFO_Instrumentos Financeiros" xfId="25362" xr:uid="{00000000-0005-0000-0000-000012630000}"/>
    <cellStyle name="s_Valuation _BS CFO_Instrumentos Financeiros 2" xfId="25363" xr:uid="{00000000-0005-0000-0000-000013630000}"/>
    <cellStyle name="s_Valuation _BS CFO_Instrumentos Financeiros 2_15-FINANCEIRAS" xfId="25364" xr:uid="{00000000-0005-0000-0000-000014630000}"/>
    <cellStyle name="s_Valuation _BS CFO_Instrumentos Financeiros_15-FINANCEIRAS" xfId="25365" xr:uid="{00000000-0005-0000-0000-000015630000}"/>
    <cellStyle name="s_Valuation _BS CFO_Instrumentos Financeiros_15-FINANCEIRAS_1" xfId="25366" xr:uid="{00000000-0005-0000-0000-000016630000}"/>
    <cellStyle name="s_Valuation _BS CFO_Instrumentos Financeiros_2-DRE" xfId="25367" xr:uid="{00000000-0005-0000-0000-000017630000}"/>
    <cellStyle name="s_Valuation _BS CFO_Instrumentos Financeiros_2-DRE 2" xfId="25368" xr:uid="{00000000-0005-0000-0000-000018630000}"/>
    <cellStyle name="s_Valuation _BS CFO_Instrumentos Financeiros_2-DRE_3-Balanço" xfId="25369" xr:uid="{00000000-0005-0000-0000-000019630000}"/>
    <cellStyle name="s_Valuation _BS CFO_Instrumentos Financeiros_2-DRE_3-Balanço_Mapa variáveis" xfId="25370" xr:uid="{00000000-0005-0000-0000-00001A630000}"/>
    <cellStyle name="s_Valuation _BS CFO_Instrumentos Financeiros_2-DRE_3-Balanço_Variavel" xfId="25371" xr:uid="{00000000-0005-0000-0000-00001B630000}"/>
    <cellStyle name="s_Valuation _BS CFO_Instrumentos Financeiros_2-DRE_Dep_Judiciais-Contingências" xfId="25372" xr:uid="{00000000-0005-0000-0000-00001C630000}"/>
    <cellStyle name="s_Valuation _BS CFO_Instrumentos Financeiros_2-DRE_DFC Gerencial" xfId="25373" xr:uid="{00000000-0005-0000-0000-00001D630000}"/>
    <cellStyle name="s_Valuation _BS CFO_Instrumentos Financeiros_2-DRE_DMPL" xfId="25374" xr:uid="{00000000-0005-0000-0000-00001E630000}"/>
    <cellStyle name="s_Valuation _BS CFO_Instrumentos Financeiros_2-DRE_Mapa variáveis" xfId="25375" xr:uid="{00000000-0005-0000-0000-00001F630000}"/>
    <cellStyle name="s_Valuation _BS CFO_Instrumentos Financeiros_2-DRE_Variavel" xfId="25376" xr:uid="{00000000-0005-0000-0000-000020630000}"/>
    <cellStyle name="s_Valuation _BS CFO_Instrumentos Financeiros_3-Balanço" xfId="25377" xr:uid="{00000000-0005-0000-0000-000021630000}"/>
    <cellStyle name="s_Valuation _BS CFO_Instrumentos Financeiros_3-Balanço_Mapa variáveis" xfId="25378" xr:uid="{00000000-0005-0000-0000-000022630000}"/>
    <cellStyle name="s_Valuation _BS CFO_Instrumentos Financeiros_3-Balanço_Variavel" xfId="25379" xr:uid="{00000000-0005-0000-0000-000023630000}"/>
    <cellStyle name="s_Valuation _BS CFO_Instrumentos Financeiros_7-Estoque" xfId="25380" xr:uid="{00000000-0005-0000-0000-000024630000}"/>
    <cellStyle name="s_Valuation _BS CFO_Instrumentos Financeiros_Despesas operacionais " xfId="25381" xr:uid="{00000000-0005-0000-0000-000025630000}"/>
    <cellStyle name="s_Valuation _BS CFO_Instrumentos Financeiros_Mapa variáveis" xfId="25382" xr:uid="{00000000-0005-0000-0000-000026630000}"/>
    <cellStyle name="s_Valuation _BS CFO_Instrumentos Financeiros_P&amp;L Raízen Combs" xfId="25383" xr:uid="{00000000-0005-0000-0000-000027630000}"/>
    <cellStyle name="s_Valuation _BS CFO_Instrumentos Financeiros_P&amp;L RUMO" xfId="25384" xr:uid="{00000000-0005-0000-0000-000028630000}"/>
    <cellStyle name="s_Valuation _BS CFO_Instrumentos Financeiros_Variavel" xfId="25385" xr:uid="{00000000-0005-0000-0000-000029630000}"/>
    <cellStyle name="s_Valuation _BS CFO_Instrumentos Financeiros_Working Capital" xfId="25386" xr:uid="{00000000-0005-0000-0000-00002A630000}"/>
    <cellStyle name="s_Valuation _BS CFO_IR Diferido" xfId="25387" xr:uid="{00000000-0005-0000-0000-00002B630000}"/>
    <cellStyle name="s_Valuation _BS CFO_Ir e CS Dez 2011 Cosan Novo" xfId="25388" xr:uid="{00000000-0005-0000-0000-00002C630000}"/>
    <cellStyle name="s_Valuation _BS CFO_Ir e CS Dez 2011 Cosan Novo_Mapa variáveis" xfId="25389" xr:uid="{00000000-0005-0000-0000-00002D630000}"/>
    <cellStyle name="s_Valuation _BS CFO_Ir e CS Dez 2011 Cosan Novo_Variavel" xfId="25390" xr:uid="{00000000-0005-0000-0000-00002E630000}"/>
    <cellStyle name="s_Valuation _BS CFO_Mapa 3T12" xfId="25391" xr:uid="{00000000-0005-0000-0000-00002F630000}"/>
    <cellStyle name="s_Valuation _BS CFO_Mapa 3T12 2" xfId="25392" xr:uid="{00000000-0005-0000-0000-000030630000}"/>
    <cellStyle name="s_Valuation _BS CFO_Mapa 3T12 2_15-FINANCEIRAS" xfId="25393" xr:uid="{00000000-0005-0000-0000-000031630000}"/>
    <cellStyle name="s_Valuation _BS CFO_Mapa 3T12_15-FINANCEIRAS" xfId="25394" xr:uid="{00000000-0005-0000-0000-000032630000}"/>
    <cellStyle name="s_Valuation _BS CFO_Mapa 3T12_15-FINANCEIRAS_1" xfId="25395" xr:uid="{00000000-0005-0000-0000-000033630000}"/>
    <cellStyle name="s_Valuation _BS CFO_Mapa 3T12_2-DRE" xfId="25396" xr:uid="{00000000-0005-0000-0000-000034630000}"/>
    <cellStyle name="s_Valuation _BS CFO_Mapa 3T12_2-DRE 2" xfId="25397" xr:uid="{00000000-0005-0000-0000-000035630000}"/>
    <cellStyle name="s_Valuation _BS CFO_Mapa 3T12_2-DRE_3-Balanço" xfId="25398" xr:uid="{00000000-0005-0000-0000-000036630000}"/>
    <cellStyle name="s_Valuation _BS CFO_Mapa 3T12_2-DRE_3-Balanço_Mapa variáveis" xfId="25399" xr:uid="{00000000-0005-0000-0000-000037630000}"/>
    <cellStyle name="s_Valuation _BS CFO_Mapa 3T12_2-DRE_3-Balanço_Variavel" xfId="25400" xr:uid="{00000000-0005-0000-0000-000038630000}"/>
    <cellStyle name="s_Valuation _BS CFO_Mapa 3T12_2-DRE_Dep_Judiciais-Contingências" xfId="25401" xr:uid="{00000000-0005-0000-0000-000039630000}"/>
    <cellStyle name="s_Valuation _BS CFO_Mapa 3T12_2-DRE_DFC Gerencial" xfId="25402" xr:uid="{00000000-0005-0000-0000-00003A630000}"/>
    <cellStyle name="s_Valuation _BS CFO_Mapa 3T12_2-DRE_DMPL" xfId="25403" xr:uid="{00000000-0005-0000-0000-00003B630000}"/>
    <cellStyle name="s_Valuation _BS CFO_Mapa 3T12_2-DRE_Mapa variáveis" xfId="25404" xr:uid="{00000000-0005-0000-0000-00003C630000}"/>
    <cellStyle name="s_Valuation _BS CFO_Mapa 3T12_2-DRE_Variavel" xfId="25405" xr:uid="{00000000-0005-0000-0000-00003D630000}"/>
    <cellStyle name="s_Valuation _BS CFO_Mapa 3T12_3-Balanço" xfId="25406" xr:uid="{00000000-0005-0000-0000-00003E630000}"/>
    <cellStyle name="s_Valuation _BS CFO_Mapa 3T12_3-Balanço_Mapa variáveis" xfId="25407" xr:uid="{00000000-0005-0000-0000-00003F630000}"/>
    <cellStyle name="s_Valuation _BS CFO_Mapa 3T12_3-Balanço_Variavel" xfId="25408" xr:uid="{00000000-0005-0000-0000-000040630000}"/>
    <cellStyle name="s_Valuation _BS CFO_Mapa 3T12_Dep_Judiciais-Contingências" xfId="25409" xr:uid="{00000000-0005-0000-0000-000041630000}"/>
    <cellStyle name="s_Valuation _BS CFO_Mapa 3T12_DFC Gerencial" xfId="25410" xr:uid="{00000000-0005-0000-0000-000042630000}"/>
    <cellStyle name="s_Valuation _BS CFO_Mapa 3T12_DMPL" xfId="25411" xr:uid="{00000000-0005-0000-0000-000043630000}"/>
    <cellStyle name="s_Valuation _BS CFO_Mapa 3T12_Mapa variáveis" xfId="25412" xr:uid="{00000000-0005-0000-0000-000044630000}"/>
    <cellStyle name="s_Valuation _BS CFO_Mapa 3T12_P&amp;L RUMO" xfId="25413" xr:uid="{00000000-0005-0000-0000-000045630000}"/>
    <cellStyle name="s_Valuation _BS CFO_Mapa 3T12_Variavel" xfId="25414" xr:uid="{00000000-0005-0000-0000-000046630000}"/>
    <cellStyle name="s_Valuation _BS CFO_Mapa variáveis" xfId="25415" xr:uid="{00000000-0005-0000-0000-000047630000}"/>
    <cellStyle name="s_Valuation _BS CFO_Mapa variáveis_1" xfId="25416" xr:uid="{00000000-0005-0000-0000-000048630000}"/>
    <cellStyle name="s_Valuation _BS CFO_Mapa Variáveis_Mapa variáveis" xfId="25417" xr:uid="{00000000-0005-0000-0000-000049630000}"/>
    <cellStyle name="s_Valuation _BS CFO_P&amp;L Raízen Combs" xfId="25418" xr:uid="{00000000-0005-0000-0000-00004A630000}"/>
    <cellStyle name="s_Valuation _BS CFO_P&amp;L RUMO" xfId="25419" xr:uid="{00000000-0005-0000-0000-00004B630000}"/>
    <cellStyle name="s_Valuation _BS CFO_Plan2" xfId="25420" xr:uid="{00000000-0005-0000-0000-00004C630000}"/>
    <cellStyle name="s_Valuation _BS CFO_Plan2 2" xfId="25421" xr:uid="{00000000-0005-0000-0000-00004D630000}"/>
    <cellStyle name="s_Valuation _BS CFO_Plan2 2_15-FINANCEIRAS" xfId="25422" xr:uid="{00000000-0005-0000-0000-00004E630000}"/>
    <cellStyle name="s_Valuation _BS CFO_Plan2 3" xfId="25423" xr:uid="{00000000-0005-0000-0000-00004F630000}"/>
    <cellStyle name="s_Valuation _BS CFO_Plan2 4" xfId="25424" xr:uid="{00000000-0005-0000-0000-000050630000}"/>
    <cellStyle name="s_Valuation _BS CFO_Plan2_15-FINANCEIRAS" xfId="25425" xr:uid="{00000000-0005-0000-0000-000051630000}"/>
    <cellStyle name="s_Valuation _BS CFO_Plan2_15-FINANCEIRAS_1" xfId="25426" xr:uid="{00000000-0005-0000-0000-000052630000}"/>
    <cellStyle name="s_Valuation _BS CFO_Plan2_2-DRE" xfId="25427" xr:uid="{00000000-0005-0000-0000-000053630000}"/>
    <cellStyle name="s_Valuation _BS CFO_Plan2_2-DRE 2" xfId="25428" xr:uid="{00000000-0005-0000-0000-000054630000}"/>
    <cellStyle name="s_Valuation _BS CFO_Plan2_2-DRE_3-Balanço" xfId="25429" xr:uid="{00000000-0005-0000-0000-000055630000}"/>
    <cellStyle name="s_Valuation _BS CFO_Plan2_2-DRE_3-Balanço_Mapa variáveis" xfId="25430" xr:uid="{00000000-0005-0000-0000-000056630000}"/>
    <cellStyle name="s_Valuation _BS CFO_Plan2_2-DRE_3-Balanço_Variavel" xfId="25431" xr:uid="{00000000-0005-0000-0000-000057630000}"/>
    <cellStyle name="s_Valuation _BS CFO_Plan2_2-DRE_Dep_Judiciais-Contingências" xfId="25432" xr:uid="{00000000-0005-0000-0000-000058630000}"/>
    <cellStyle name="s_Valuation _BS CFO_Plan2_2-DRE_DFC Gerencial" xfId="25433" xr:uid="{00000000-0005-0000-0000-000059630000}"/>
    <cellStyle name="s_Valuation _BS CFO_Plan2_2-DRE_DMPL" xfId="25434" xr:uid="{00000000-0005-0000-0000-00005A630000}"/>
    <cellStyle name="s_Valuation _BS CFO_Plan2_2-DRE_Mapa variáveis" xfId="25435" xr:uid="{00000000-0005-0000-0000-00005B630000}"/>
    <cellStyle name="s_Valuation _BS CFO_Plan2_2-DRE_Variavel" xfId="25436" xr:uid="{00000000-0005-0000-0000-00005C630000}"/>
    <cellStyle name="s_Valuation _BS CFO_Plan2_3-Balanço" xfId="25437" xr:uid="{00000000-0005-0000-0000-00005D630000}"/>
    <cellStyle name="s_Valuation _BS CFO_Plan2_3-Balanço_Mapa variáveis" xfId="25438" xr:uid="{00000000-0005-0000-0000-00005E630000}"/>
    <cellStyle name="s_Valuation _BS CFO_Plan2_3-Balanço_Variavel" xfId="25439" xr:uid="{00000000-0005-0000-0000-00005F630000}"/>
    <cellStyle name="s_Valuation _BS CFO_Plan2_7-Estoque" xfId="25440" xr:uid="{00000000-0005-0000-0000-000060630000}"/>
    <cellStyle name="s_Valuation _BS CFO_Plan2_Despesas operacionais " xfId="25441" xr:uid="{00000000-0005-0000-0000-000061630000}"/>
    <cellStyle name="s_Valuation _BS CFO_Plan2_Mapa variáveis" xfId="25442" xr:uid="{00000000-0005-0000-0000-000062630000}"/>
    <cellStyle name="s_Valuation _BS CFO_Plan2_P&amp;L Raízen Combs" xfId="25443" xr:uid="{00000000-0005-0000-0000-000063630000}"/>
    <cellStyle name="s_Valuation _BS CFO_Plan2_P&amp;L RUMO" xfId="25444" xr:uid="{00000000-0005-0000-0000-000064630000}"/>
    <cellStyle name="s_Valuation _BS CFO_Plan2_Variavel" xfId="25445" xr:uid="{00000000-0005-0000-0000-000065630000}"/>
    <cellStyle name="s_Valuation _BS CFO_Plan2_Working Capital" xfId="25446" xr:uid="{00000000-0005-0000-0000-000066630000}"/>
    <cellStyle name="s_Valuation _BS CFO_Variavel" xfId="25447" xr:uid="{00000000-0005-0000-0000-000067630000}"/>
    <cellStyle name="s_Valuation _BS CFO_Working Capital" xfId="25448" xr:uid="{00000000-0005-0000-0000-000068630000}"/>
    <cellStyle name="s_Valuation _BS Csan CPC 02 &lt;SAP&gt;" xfId="25449" xr:uid="{00000000-0005-0000-0000-000069630000}"/>
    <cellStyle name="s_Valuation _BS Csan CPC 02 &lt;SAP&gt; 10" xfId="25450" xr:uid="{00000000-0005-0000-0000-00006A630000}"/>
    <cellStyle name="s_Valuation _BS Csan CPC 02 &lt;SAP&gt; 2" xfId="25451" xr:uid="{00000000-0005-0000-0000-00006B630000}"/>
    <cellStyle name="s_Valuation _BS Csan CPC 02 &lt;SAP&gt; 2 2" xfId="25452" xr:uid="{00000000-0005-0000-0000-00006C630000}"/>
    <cellStyle name="s_Valuation _BS Csan CPC 02 &lt;SAP&gt; 2 2_15-FINANCEIRAS" xfId="25453" xr:uid="{00000000-0005-0000-0000-00006D630000}"/>
    <cellStyle name="s_Valuation _BS Csan CPC 02 &lt;SAP&gt; 2 2_Mapa variáveis" xfId="25454" xr:uid="{00000000-0005-0000-0000-00006E630000}"/>
    <cellStyle name="s_Valuation _BS Csan CPC 02 &lt;SAP&gt; 2 2_Variavel" xfId="25455" xr:uid="{00000000-0005-0000-0000-00006F630000}"/>
    <cellStyle name="s_Valuation _BS Csan CPC 02 &lt;SAP&gt; 2 3" xfId="25456" xr:uid="{00000000-0005-0000-0000-000070630000}"/>
    <cellStyle name="s_Valuation _BS Csan CPC 02 &lt;SAP&gt; 2 3_COMGAS" xfId="25457" xr:uid="{00000000-0005-0000-0000-000071630000}"/>
    <cellStyle name="s_Valuation _BS Csan CPC 02 &lt;SAP&gt; 2 3_OUTROS NEGÓCIOS" xfId="25458" xr:uid="{00000000-0005-0000-0000-000072630000}"/>
    <cellStyle name="s_Valuation _BS Csan CPC 02 &lt;SAP&gt; 2 3_RUMO" xfId="25459" xr:uid="{00000000-0005-0000-0000-000073630000}"/>
    <cellStyle name="s_Valuation _BS Csan CPC 02 &lt;SAP&gt; 2 4" xfId="25460" xr:uid="{00000000-0005-0000-0000-000074630000}"/>
    <cellStyle name="s_Valuation _BS Csan CPC 02 &lt;SAP&gt; 2 5" xfId="25461" xr:uid="{00000000-0005-0000-0000-000075630000}"/>
    <cellStyle name="s_Valuation _BS Csan CPC 02 &lt;SAP&gt; 2_13-Endividamento" xfId="25462" xr:uid="{00000000-0005-0000-0000-000076630000}"/>
    <cellStyle name="s_Valuation _BS Csan CPC 02 &lt;SAP&gt; 2_13-Endividamento 2" xfId="25463" xr:uid="{00000000-0005-0000-0000-000077630000}"/>
    <cellStyle name="s_Valuation _BS Csan CPC 02 &lt;SAP&gt; 2_13-Endividamento_Despesas operacionais " xfId="25464" xr:uid="{00000000-0005-0000-0000-000078630000}"/>
    <cellStyle name="s_Valuation _BS Csan CPC 02 &lt;SAP&gt; 2_13-Endividamento_Working Capital" xfId="25465" xr:uid="{00000000-0005-0000-0000-000079630000}"/>
    <cellStyle name="s_Valuation _BS Csan CPC 02 &lt;SAP&gt; 2_15-FINANCEIRAS" xfId="25466" xr:uid="{00000000-0005-0000-0000-00007A630000}"/>
    <cellStyle name="s_Valuation _BS Csan CPC 02 &lt;SAP&gt; 2_15-FINANCEIRAS_1" xfId="25467" xr:uid="{00000000-0005-0000-0000-00007B630000}"/>
    <cellStyle name="s_Valuation _BS Csan CPC 02 &lt;SAP&gt; 2_2-DRE" xfId="25468" xr:uid="{00000000-0005-0000-0000-00007C630000}"/>
    <cellStyle name="s_Valuation _BS Csan CPC 02 &lt;SAP&gt; 2_2-DRE 2" xfId="25469" xr:uid="{00000000-0005-0000-0000-00007D630000}"/>
    <cellStyle name="s_Valuation _BS Csan CPC 02 &lt;SAP&gt; 2_2-DRE_3-Balanço" xfId="25470" xr:uid="{00000000-0005-0000-0000-00007E630000}"/>
    <cellStyle name="s_Valuation _BS Csan CPC 02 &lt;SAP&gt; 2_2-DRE_3-Balanço_Mapa variáveis" xfId="25471" xr:uid="{00000000-0005-0000-0000-00007F630000}"/>
    <cellStyle name="s_Valuation _BS Csan CPC 02 &lt;SAP&gt; 2_2-DRE_3-Balanço_Variavel" xfId="25472" xr:uid="{00000000-0005-0000-0000-000080630000}"/>
    <cellStyle name="s_Valuation _BS Csan CPC 02 &lt;SAP&gt; 2_2-DRE_Dep_Judiciais-Contingências" xfId="25473" xr:uid="{00000000-0005-0000-0000-000081630000}"/>
    <cellStyle name="s_Valuation _BS Csan CPC 02 &lt;SAP&gt; 2_2-DRE_DFC Gerencial" xfId="25474" xr:uid="{00000000-0005-0000-0000-000082630000}"/>
    <cellStyle name="s_Valuation _BS Csan CPC 02 &lt;SAP&gt; 2_2-DRE_DMPL" xfId="25475" xr:uid="{00000000-0005-0000-0000-000083630000}"/>
    <cellStyle name="s_Valuation _BS Csan CPC 02 &lt;SAP&gt; 2_2-DRE_Mapa variáveis" xfId="25476" xr:uid="{00000000-0005-0000-0000-000084630000}"/>
    <cellStyle name="s_Valuation _BS Csan CPC 02 &lt;SAP&gt; 2_2-DRE_Variavel" xfId="25477" xr:uid="{00000000-0005-0000-0000-000085630000}"/>
    <cellStyle name="s_Valuation _BS Csan CPC 02 &lt;SAP&gt; 2_3-Balanço" xfId="25478" xr:uid="{00000000-0005-0000-0000-000086630000}"/>
    <cellStyle name="s_Valuation _BS Csan CPC 02 &lt;SAP&gt; 2_3-Balanço 2" xfId="25479" xr:uid="{00000000-0005-0000-0000-000087630000}"/>
    <cellStyle name="s_Valuation _BS Csan CPC 02 &lt;SAP&gt; 2_3-Balanço 2_15-FINANCEIRAS" xfId="25480" xr:uid="{00000000-0005-0000-0000-000088630000}"/>
    <cellStyle name="s_Valuation _BS Csan CPC 02 &lt;SAP&gt; 2_3-Balanço_1" xfId="25481" xr:uid="{00000000-0005-0000-0000-000089630000}"/>
    <cellStyle name="s_Valuation _BS Csan CPC 02 &lt;SAP&gt; 2_3-Balanço_1_Mapa variáveis" xfId="25482" xr:uid="{00000000-0005-0000-0000-00008A630000}"/>
    <cellStyle name="s_Valuation _BS Csan CPC 02 &lt;SAP&gt; 2_3-Balanço_1_Variavel" xfId="25483" xr:uid="{00000000-0005-0000-0000-00008B630000}"/>
    <cellStyle name="s_Valuation _BS Csan CPC 02 &lt;SAP&gt; 2_3-Balanço_15-FINANCEIRAS" xfId="25484" xr:uid="{00000000-0005-0000-0000-00008C630000}"/>
    <cellStyle name="s_Valuation _BS Csan CPC 02 &lt;SAP&gt; 2_3-Balanço_15-FINANCEIRAS_1" xfId="25485" xr:uid="{00000000-0005-0000-0000-00008D630000}"/>
    <cellStyle name="s_Valuation _BS Csan CPC 02 &lt;SAP&gt; 2_3-Balanço_2-DRE" xfId="25486" xr:uid="{00000000-0005-0000-0000-00008E630000}"/>
    <cellStyle name="s_Valuation _BS Csan CPC 02 &lt;SAP&gt; 2_3-Balanço_2-DRE 2" xfId="25487" xr:uid="{00000000-0005-0000-0000-00008F630000}"/>
    <cellStyle name="s_Valuation _BS Csan CPC 02 &lt;SAP&gt; 2_3-Balanço_2-DRE_3-Balanço" xfId="25488" xr:uid="{00000000-0005-0000-0000-000090630000}"/>
    <cellStyle name="s_Valuation _BS Csan CPC 02 &lt;SAP&gt; 2_3-Balanço_2-DRE_3-Balanço_Mapa variáveis" xfId="25489" xr:uid="{00000000-0005-0000-0000-000091630000}"/>
    <cellStyle name="s_Valuation _BS Csan CPC 02 &lt;SAP&gt; 2_3-Balanço_2-DRE_3-Balanço_Variavel" xfId="25490" xr:uid="{00000000-0005-0000-0000-000092630000}"/>
    <cellStyle name="s_Valuation _BS Csan CPC 02 &lt;SAP&gt; 2_3-Balanço_2-DRE_Dep_Judiciais-Contingências" xfId="25491" xr:uid="{00000000-0005-0000-0000-000093630000}"/>
    <cellStyle name="s_Valuation _BS Csan CPC 02 &lt;SAP&gt; 2_3-Balanço_2-DRE_DFC Gerencial" xfId="25492" xr:uid="{00000000-0005-0000-0000-000094630000}"/>
    <cellStyle name="s_Valuation _BS Csan CPC 02 &lt;SAP&gt; 2_3-Balanço_2-DRE_DMPL" xfId="25493" xr:uid="{00000000-0005-0000-0000-000095630000}"/>
    <cellStyle name="s_Valuation _BS Csan CPC 02 &lt;SAP&gt; 2_3-Balanço_2-DRE_Mapa variáveis" xfId="25494" xr:uid="{00000000-0005-0000-0000-000096630000}"/>
    <cellStyle name="s_Valuation _BS Csan CPC 02 &lt;SAP&gt; 2_3-Balanço_2-DRE_Variavel" xfId="25495" xr:uid="{00000000-0005-0000-0000-000097630000}"/>
    <cellStyle name="s_Valuation _BS Csan CPC 02 &lt;SAP&gt; 2_3-Balanço_3-Balanço" xfId="25496" xr:uid="{00000000-0005-0000-0000-000098630000}"/>
    <cellStyle name="s_Valuation _BS Csan CPC 02 &lt;SAP&gt; 2_3-Balanço_3-Balanço_Mapa variáveis" xfId="25497" xr:uid="{00000000-0005-0000-0000-000099630000}"/>
    <cellStyle name="s_Valuation _BS Csan CPC 02 &lt;SAP&gt; 2_3-Balanço_3-Balanço_Variavel" xfId="25498" xr:uid="{00000000-0005-0000-0000-00009A630000}"/>
    <cellStyle name="s_Valuation _BS Csan CPC 02 &lt;SAP&gt; 2_3-Balanço_7-Estoque" xfId="25499" xr:uid="{00000000-0005-0000-0000-00009B630000}"/>
    <cellStyle name="s_Valuation _BS Csan CPC 02 &lt;SAP&gt; 2_3-Balanço_Despesas operacionais " xfId="25500" xr:uid="{00000000-0005-0000-0000-00009C630000}"/>
    <cellStyle name="s_Valuation _BS Csan CPC 02 &lt;SAP&gt; 2_3-Balanço_Mapa variáveis" xfId="25501" xr:uid="{00000000-0005-0000-0000-00009D630000}"/>
    <cellStyle name="s_Valuation _BS Csan CPC 02 &lt;SAP&gt; 2_3-Balanço_P&amp;L Raízen Combs" xfId="25502" xr:uid="{00000000-0005-0000-0000-00009E630000}"/>
    <cellStyle name="s_Valuation _BS Csan CPC 02 &lt;SAP&gt; 2_3-Balanço_P&amp;L RUMO" xfId="25503" xr:uid="{00000000-0005-0000-0000-00009F630000}"/>
    <cellStyle name="s_Valuation _BS Csan CPC 02 &lt;SAP&gt; 2_3-Balanço_Variavel" xfId="25504" xr:uid="{00000000-0005-0000-0000-0000A0630000}"/>
    <cellStyle name="s_Valuation _BS Csan CPC 02 &lt;SAP&gt; 2_3-Balanço_Working Capital" xfId="25505" xr:uid="{00000000-0005-0000-0000-0000A1630000}"/>
    <cellStyle name="s_Valuation _BS Csan CPC 02 &lt;SAP&gt; 2_4-DMPL" xfId="25506" xr:uid="{00000000-0005-0000-0000-0000A2630000}"/>
    <cellStyle name="s_Valuation _BS Csan CPC 02 &lt;SAP&gt; 2_4-DMPL 2" xfId="25507" xr:uid="{00000000-0005-0000-0000-0000A3630000}"/>
    <cellStyle name="s_Valuation _BS Csan CPC 02 &lt;SAP&gt; 2_4-DMPL 2_15-FINANCEIRAS" xfId="25508" xr:uid="{00000000-0005-0000-0000-0000A4630000}"/>
    <cellStyle name="s_Valuation _BS Csan CPC 02 &lt;SAP&gt; 2_4-DMPL_15-FINANCEIRAS" xfId="25509" xr:uid="{00000000-0005-0000-0000-0000A5630000}"/>
    <cellStyle name="s_Valuation _BS Csan CPC 02 &lt;SAP&gt; 2_4-DMPL_15-FINANCEIRAS_1" xfId="25510" xr:uid="{00000000-0005-0000-0000-0000A6630000}"/>
    <cellStyle name="s_Valuation _BS Csan CPC 02 &lt;SAP&gt; 2_4-DMPL_2-DRE" xfId="25511" xr:uid="{00000000-0005-0000-0000-0000A7630000}"/>
    <cellStyle name="s_Valuation _BS Csan CPC 02 &lt;SAP&gt; 2_4-DMPL_2-DRE 2" xfId="25512" xr:uid="{00000000-0005-0000-0000-0000A8630000}"/>
    <cellStyle name="s_Valuation _BS Csan CPC 02 &lt;SAP&gt; 2_4-DMPL_2-DRE_3-Balanço" xfId="25513" xr:uid="{00000000-0005-0000-0000-0000A9630000}"/>
    <cellStyle name="s_Valuation _BS Csan CPC 02 &lt;SAP&gt; 2_4-DMPL_2-DRE_3-Balanço_Mapa variáveis" xfId="25514" xr:uid="{00000000-0005-0000-0000-0000AA630000}"/>
    <cellStyle name="s_Valuation _BS Csan CPC 02 &lt;SAP&gt; 2_4-DMPL_2-DRE_3-Balanço_Variavel" xfId="25515" xr:uid="{00000000-0005-0000-0000-0000AB630000}"/>
    <cellStyle name="s_Valuation _BS Csan CPC 02 &lt;SAP&gt; 2_4-DMPL_2-DRE_Dep_Judiciais-Contingências" xfId="25516" xr:uid="{00000000-0005-0000-0000-0000AC630000}"/>
    <cellStyle name="s_Valuation _BS Csan CPC 02 &lt;SAP&gt; 2_4-DMPL_2-DRE_DFC Gerencial" xfId="25517" xr:uid="{00000000-0005-0000-0000-0000AD630000}"/>
    <cellStyle name="s_Valuation _BS Csan CPC 02 &lt;SAP&gt; 2_4-DMPL_2-DRE_DMPL" xfId="25518" xr:uid="{00000000-0005-0000-0000-0000AE630000}"/>
    <cellStyle name="s_Valuation _BS Csan CPC 02 &lt;SAP&gt; 2_4-DMPL_2-DRE_Mapa variáveis" xfId="25519" xr:uid="{00000000-0005-0000-0000-0000AF630000}"/>
    <cellStyle name="s_Valuation _BS Csan CPC 02 &lt;SAP&gt; 2_4-DMPL_2-DRE_Variavel" xfId="25520" xr:uid="{00000000-0005-0000-0000-0000B0630000}"/>
    <cellStyle name="s_Valuation _BS Csan CPC 02 &lt;SAP&gt; 2_4-DMPL_3-Balanço" xfId="25521" xr:uid="{00000000-0005-0000-0000-0000B1630000}"/>
    <cellStyle name="s_Valuation _BS Csan CPC 02 &lt;SAP&gt; 2_4-DMPL_3-Balanço_Mapa variáveis" xfId="25522" xr:uid="{00000000-0005-0000-0000-0000B2630000}"/>
    <cellStyle name="s_Valuation _BS Csan CPC 02 &lt;SAP&gt; 2_4-DMPL_3-Balanço_Variavel" xfId="25523" xr:uid="{00000000-0005-0000-0000-0000B3630000}"/>
    <cellStyle name="s_Valuation _BS Csan CPC 02 &lt;SAP&gt; 2_4-DMPL_Dep_Judiciais-Contingências" xfId="25524" xr:uid="{00000000-0005-0000-0000-0000B4630000}"/>
    <cellStyle name="s_Valuation _BS Csan CPC 02 &lt;SAP&gt; 2_4-DMPL_DFC Gerencial" xfId="25525" xr:uid="{00000000-0005-0000-0000-0000B5630000}"/>
    <cellStyle name="s_Valuation _BS Csan CPC 02 &lt;SAP&gt; 2_4-DMPL_DMPL" xfId="25526" xr:uid="{00000000-0005-0000-0000-0000B6630000}"/>
    <cellStyle name="s_Valuation _BS Csan CPC 02 &lt;SAP&gt; 2_4-DMPL_Mapa variáveis" xfId="25527" xr:uid="{00000000-0005-0000-0000-0000B7630000}"/>
    <cellStyle name="s_Valuation _BS Csan CPC 02 &lt;SAP&gt; 2_4-DMPL_P&amp;L RUMO" xfId="25528" xr:uid="{00000000-0005-0000-0000-0000B8630000}"/>
    <cellStyle name="s_Valuation _BS Csan CPC 02 &lt;SAP&gt; 2_4-DMPL_Variavel" xfId="25529" xr:uid="{00000000-0005-0000-0000-0000B9630000}"/>
    <cellStyle name="s_Valuation _BS Csan CPC 02 &lt;SAP&gt; 2_7-Estoque" xfId="25530" xr:uid="{00000000-0005-0000-0000-0000BA630000}"/>
    <cellStyle name="s_Valuation _BS Csan CPC 02 &lt;SAP&gt; 2_8-Impostos" xfId="25531" xr:uid="{00000000-0005-0000-0000-0000BB630000}"/>
    <cellStyle name="s_Valuation _BS Csan CPC 02 &lt;SAP&gt; 2_8-Impostos 2" xfId="25532" xr:uid="{00000000-0005-0000-0000-0000BC630000}"/>
    <cellStyle name="s_Valuation _BS Csan CPC 02 &lt;SAP&gt; 2_8-Impostos 2_15-FINANCEIRAS" xfId="25533" xr:uid="{00000000-0005-0000-0000-0000BD630000}"/>
    <cellStyle name="s_Valuation _BS Csan CPC 02 &lt;SAP&gt; 2_8-Impostos_15-FINANCEIRAS" xfId="25534" xr:uid="{00000000-0005-0000-0000-0000BE630000}"/>
    <cellStyle name="s_Valuation _BS Csan CPC 02 &lt;SAP&gt; 2_8-Impostos_15-FINANCEIRAS_1" xfId="25535" xr:uid="{00000000-0005-0000-0000-0000BF630000}"/>
    <cellStyle name="s_Valuation _BS Csan CPC 02 &lt;SAP&gt; 2_8-Impostos_2-DRE" xfId="25536" xr:uid="{00000000-0005-0000-0000-0000C0630000}"/>
    <cellStyle name="s_Valuation _BS Csan CPC 02 &lt;SAP&gt; 2_8-Impostos_2-DRE 2" xfId="25537" xr:uid="{00000000-0005-0000-0000-0000C1630000}"/>
    <cellStyle name="s_Valuation _BS Csan CPC 02 &lt;SAP&gt; 2_8-Impostos_2-DRE_3-Balanço" xfId="25538" xr:uid="{00000000-0005-0000-0000-0000C2630000}"/>
    <cellStyle name="s_Valuation _BS Csan CPC 02 &lt;SAP&gt; 2_8-Impostos_2-DRE_3-Balanço_Mapa variáveis" xfId="25539" xr:uid="{00000000-0005-0000-0000-0000C3630000}"/>
    <cellStyle name="s_Valuation _BS Csan CPC 02 &lt;SAP&gt; 2_8-Impostos_2-DRE_3-Balanço_Variavel" xfId="25540" xr:uid="{00000000-0005-0000-0000-0000C4630000}"/>
    <cellStyle name="s_Valuation _BS Csan CPC 02 &lt;SAP&gt; 2_8-Impostos_2-DRE_Dep_Judiciais-Contingências" xfId="25541" xr:uid="{00000000-0005-0000-0000-0000C5630000}"/>
    <cellStyle name="s_Valuation _BS Csan CPC 02 &lt;SAP&gt; 2_8-Impostos_2-DRE_DFC Gerencial" xfId="25542" xr:uid="{00000000-0005-0000-0000-0000C6630000}"/>
    <cellStyle name="s_Valuation _BS Csan CPC 02 &lt;SAP&gt; 2_8-Impostos_2-DRE_DMPL" xfId="25543" xr:uid="{00000000-0005-0000-0000-0000C7630000}"/>
    <cellStyle name="s_Valuation _BS Csan CPC 02 &lt;SAP&gt; 2_8-Impostos_2-DRE_Mapa variáveis" xfId="25544" xr:uid="{00000000-0005-0000-0000-0000C8630000}"/>
    <cellStyle name="s_Valuation _BS Csan CPC 02 &lt;SAP&gt; 2_8-Impostos_2-DRE_Variavel" xfId="25545" xr:uid="{00000000-0005-0000-0000-0000C9630000}"/>
    <cellStyle name="s_Valuation _BS Csan CPC 02 &lt;SAP&gt; 2_8-Impostos_3-Balanço" xfId="25546" xr:uid="{00000000-0005-0000-0000-0000CA630000}"/>
    <cellStyle name="s_Valuation _BS Csan CPC 02 &lt;SAP&gt; 2_8-Impostos_3-Balanço_Mapa variáveis" xfId="25547" xr:uid="{00000000-0005-0000-0000-0000CB630000}"/>
    <cellStyle name="s_Valuation _BS Csan CPC 02 &lt;SAP&gt; 2_8-Impostos_3-Balanço_Variavel" xfId="25548" xr:uid="{00000000-0005-0000-0000-0000CC630000}"/>
    <cellStyle name="s_Valuation _BS Csan CPC 02 &lt;SAP&gt; 2_8-Impostos_Dep_Judiciais-Contingências" xfId="25549" xr:uid="{00000000-0005-0000-0000-0000CD630000}"/>
    <cellStyle name="s_Valuation _BS Csan CPC 02 &lt;SAP&gt; 2_8-Impostos_DFC Gerencial" xfId="25550" xr:uid="{00000000-0005-0000-0000-0000CE630000}"/>
    <cellStyle name="s_Valuation _BS Csan CPC 02 &lt;SAP&gt; 2_8-Impostos_DMPL" xfId="25551" xr:uid="{00000000-0005-0000-0000-0000CF630000}"/>
    <cellStyle name="s_Valuation _BS Csan CPC 02 &lt;SAP&gt; 2_8-Impostos_Mapa variáveis" xfId="25552" xr:uid="{00000000-0005-0000-0000-0000D0630000}"/>
    <cellStyle name="s_Valuation _BS Csan CPC 02 &lt;SAP&gt; 2_8-Impostos_P&amp;L RUMO" xfId="25553" xr:uid="{00000000-0005-0000-0000-0000D1630000}"/>
    <cellStyle name="s_Valuation _BS Csan CPC 02 &lt;SAP&gt; 2_8-Impostos_Variavel" xfId="25554" xr:uid="{00000000-0005-0000-0000-0000D2630000}"/>
    <cellStyle name="s_Valuation _BS Csan CPC 02 &lt;SAP&gt; 2_Balanço" xfId="25555" xr:uid="{00000000-0005-0000-0000-0000D3630000}"/>
    <cellStyle name="s_Valuation _BS Csan CPC 02 &lt;SAP&gt; 2_Balanço_Despesas operacionais " xfId="25556" xr:uid="{00000000-0005-0000-0000-0000D4630000}"/>
    <cellStyle name="s_Valuation _BS Csan CPC 02 &lt;SAP&gt; 2_Balanço_Working Capital" xfId="25557" xr:uid="{00000000-0005-0000-0000-0000D5630000}"/>
    <cellStyle name="s_Valuation _BS Csan CPC 02 &lt;SAP&gt; 2_Despesas operacionais " xfId="25558" xr:uid="{00000000-0005-0000-0000-0000D6630000}"/>
    <cellStyle name="s_Valuation _BS Csan CPC 02 &lt;SAP&gt; 2_IR Diferido" xfId="25559" xr:uid="{00000000-0005-0000-0000-0000D7630000}"/>
    <cellStyle name="s_Valuation _BS Csan CPC 02 &lt;SAP&gt; 2_Mapa variáveis" xfId="25560" xr:uid="{00000000-0005-0000-0000-0000D8630000}"/>
    <cellStyle name="s_Valuation _BS Csan CPC 02 &lt;SAP&gt; 2_P&amp;L Raízen Combs" xfId="25561" xr:uid="{00000000-0005-0000-0000-0000D9630000}"/>
    <cellStyle name="s_Valuation _BS Csan CPC 02 &lt;SAP&gt; 2_P&amp;L RUMO" xfId="25562" xr:uid="{00000000-0005-0000-0000-0000DA630000}"/>
    <cellStyle name="s_Valuation _BS Csan CPC 02 &lt;SAP&gt; 2_Variavel" xfId="25563" xr:uid="{00000000-0005-0000-0000-0000DB630000}"/>
    <cellStyle name="s_Valuation _BS Csan CPC 02 &lt;SAP&gt; 2_Working Capital" xfId="25564" xr:uid="{00000000-0005-0000-0000-0000DC630000}"/>
    <cellStyle name="s_Valuation _BS Csan CPC 02 &lt;SAP&gt; 3" xfId="25565" xr:uid="{00000000-0005-0000-0000-0000DD630000}"/>
    <cellStyle name="s_Valuation _BS Csan CPC 02 &lt;SAP&gt; 3 2" xfId="25566" xr:uid="{00000000-0005-0000-0000-0000DE630000}"/>
    <cellStyle name="s_Valuation _BS Csan CPC 02 &lt;SAP&gt; 3 2_15-FINANCEIRAS" xfId="25567" xr:uid="{00000000-0005-0000-0000-0000DF630000}"/>
    <cellStyle name="s_Valuation _BS Csan CPC 02 &lt;SAP&gt; 3 3" xfId="25568" xr:uid="{00000000-0005-0000-0000-0000E0630000}"/>
    <cellStyle name="s_Valuation _BS Csan CPC 02 &lt;SAP&gt; 3 3_COMGAS" xfId="25569" xr:uid="{00000000-0005-0000-0000-0000E1630000}"/>
    <cellStyle name="s_Valuation _BS Csan CPC 02 &lt;SAP&gt; 3 3_OUTROS NEGÓCIOS" xfId="25570" xr:uid="{00000000-0005-0000-0000-0000E2630000}"/>
    <cellStyle name="s_Valuation _BS Csan CPC 02 &lt;SAP&gt; 3 3_RUMO" xfId="25571" xr:uid="{00000000-0005-0000-0000-0000E3630000}"/>
    <cellStyle name="s_Valuation _BS Csan CPC 02 &lt;SAP&gt; 3_15-FINANCEIRAS" xfId="25572" xr:uid="{00000000-0005-0000-0000-0000E4630000}"/>
    <cellStyle name="s_Valuation _BS Csan CPC 02 &lt;SAP&gt; 3_15-FINANCEIRAS_1" xfId="25573" xr:uid="{00000000-0005-0000-0000-0000E5630000}"/>
    <cellStyle name="s_Valuation _BS Csan CPC 02 &lt;SAP&gt; 3_2-DRE" xfId="25574" xr:uid="{00000000-0005-0000-0000-0000E6630000}"/>
    <cellStyle name="s_Valuation _BS Csan CPC 02 &lt;SAP&gt; 3_2-DRE 2" xfId="25575" xr:uid="{00000000-0005-0000-0000-0000E7630000}"/>
    <cellStyle name="s_Valuation _BS Csan CPC 02 &lt;SAP&gt; 3_2-DRE_3-Balanço" xfId="25576" xr:uid="{00000000-0005-0000-0000-0000E8630000}"/>
    <cellStyle name="s_Valuation _BS Csan CPC 02 &lt;SAP&gt; 3_2-DRE_3-Balanço_Mapa variáveis" xfId="25577" xr:uid="{00000000-0005-0000-0000-0000E9630000}"/>
    <cellStyle name="s_Valuation _BS Csan CPC 02 &lt;SAP&gt; 3_2-DRE_3-Balanço_Variavel" xfId="25578" xr:uid="{00000000-0005-0000-0000-0000EA630000}"/>
    <cellStyle name="s_Valuation _BS Csan CPC 02 &lt;SAP&gt; 3_2-DRE_Dep_Judiciais-Contingências" xfId="25579" xr:uid="{00000000-0005-0000-0000-0000EB630000}"/>
    <cellStyle name="s_Valuation _BS Csan CPC 02 &lt;SAP&gt; 3_2-DRE_DFC Gerencial" xfId="25580" xr:uid="{00000000-0005-0000-0000-0000EC630000}"/>
    <cellStyle name="s_Valuation _BS Csan CPC 02 &lt;SAP&gt; 3_2-DRE_DMPL" xfId="25581" xr:uid="{00000000-0005-0000-0000-0000ED630000}"/>
    <cellStyle name="s_Valuation _BS Csan CPC 02 &lt;SAP&gt; 3_2-DRE_Mapa variáveis" xfId="25582" xr:uid="{00000000-0005-0000-0000-0000EE630000}"/>
    <cellStyle name="s_Valuation _BS Csan CPC 02 &lt;SAP&gt; 3_2-DRE_Variavel" xfId="25583" xr:uid="{00000000-0005-0000-0000-0000EF630000}"/>
    <cellStyle name="s_Valuation _BS Csan CPC 02 &lt;SAP&gt; 3_3-Balanço" xfId="25584" xr:uid="{00000000-0005-0000-0000-0000F0630000}"/>
    <cellStyle name="s_Valuation _BS Csan CPC 02 &lt;SAP&gt; 3_3-Balanço_Mapa variáveis" xfId="25585" xr:uid="{00000000-0005-0000-0000-0000F1630000}"/>
    <cellStyle name="s_Valuation _BS Csan CPC 02 &lt;SAP&gt; 3_3-Balanço_Variavel" xfId="25586" xr:uid="{00000000-0005-0000-0000-0000F2630000}"/>
    <cellStyle name="s_Valuation _BS Csan CPC 02 &lt;SAP&gt; 3_7-Estoque" xfId="25587" xr:uid="{00000000-0005-0000-0000-0000F3630000}"/>
    <cellStyle name="s_Valuation _BS Csan CPC 02 &lt;SAP&gt; 3_Despesas operacionais " xfId="25588" xr:uid="{00000000-0005-0000-0000-0000F4630000}"/>
    <cellStyle name="s_Valuation _BS Csan CPC 02 &lt;SAP&gt; 3_Mapa variáveis" xfId="25589" xr:uid="{00000000-0005-0000-0000-0000F5630000}"/>
    <cellStyle name="s_Valuation _BS Csan CPC 02 &lt;SAP&gt; 3_P&amp;L Raízen Combs" xfId="25590" xr:uid="{00000000-0005-0000-0000-0000F6630000}"/>
    <cellStyle name="s_Valuation _BS Csan CPC 02 &lt;SAP&gt; 3_P&amp;L RUMO" xfId="25591" xr:uid="{00000000-0005-0000-0000-0000F7630000}"/>
    <cellStyle name="s_Valuation _BS Csan CPC 02 &lt;SAP&gt; 3_Variavel" xfId="25592" xr:uid="{00000000-0005-0000-0000-0000F8630000}"/>
    <cellStyle name="s_Valuation _BS Csan CPC 02 &lt;SAP&gt; 3_Working Capital" xfId="25593" xr:uid="{00000000-0005-0000-0000-0000F9630000}"/>
    <cellStyle name="s_Valuation _BS Csan CPC 02 &lt;SAP&gt; 4" xfId="25594" xr:uid="{00000000-0005-0000-0000-0000FA630000}"/>
    <cellStyle name="s_Valuation _BS Csan CPC 02 &lt;SAP&gt; 4 2" xfId="25595" xr:uid="{00000000-0005-0000-0000-0000FB630000}"/>
    <cellStyle name="s_Valuation _BS Csan CPC 02 &lt;SAP&gt; 4 2_15-FINANCEIRAS" xfId="25596" xr:uid="{00000000-0005-0000-0000-0000FC630000}"/>
    <cellStyle name="s_Valuation _BS Csan CPC 02 &lt;SAP&gt; 4_15-FINANCEIRAS" xfId="25597" xr:uid="{00000000-0005-0000-0000-0000FD630000}"/>
    <cellStyle name="s_Valuation _BS Csan CPC 02 &lt;SAP&gt; 4_15-FINANCEIRAS_1" xfId="25598" xr:uid="{00000000-0005-0000-0000-0000FE630000}"/>
    <cellStyle name="s_Valuation _BS Csan CPC 02 &lt;SAP&gt; 4_2-DRE" xfId="25599" xr:uid="{00000000-0005-0000-0000-0000FF630000}"/>
    <cellStyle name="s_Valuation _BS Csan CPC 02 &lt;SAP&gt; 4_2-DRE 2" xfId="25600" xr:uid="{00000000-0005-0000-0000-000000640000}"/>
    <cellStyle name="s_Valuation _BS Csan CPC 02 &lt;SAP&gt; 4_2-DRE_3-Balanço" xfId="25601" xr:uid="{00000000-0005-0000-0000-000001640000}"/>
    <cellStyle name="s_Valuation _BS Csan CPC 02 &lt;SAP&gt; 4_2-DRE_3-Balanço_Mapa variáveis" xfId="25602" xr:uid="{00000000-0005-0000-0000-000002640000}"/>
    <cellStyle name="s_Valuation _BS Csan CPC 02 &lt;SAP&gt; 4_2-DRE_3-Balanço_Variavel" xfId="25603" xr:uid="{00000000-0005-0000-0000-000003640000}"/>
    <cellStyle name="s_Valuation _BS Csan CPC 02 &lt;SAP&gt; 4_2-DRE_Dep_Judiciais-Contingências" xfId="25604" xr:uid="{00000000-0005-0000-0000-000004640000}"/>
    <cellStyle name="s_Valuation _BS Csan CPC 02 &lt;SAP&gt; 4_2-DRE_DFC Gerencial" xfId="25605" xr:uid="{00000000-0005-0000-0000-000005640000}"/>
    <cellStyle name="s_Valuation _BS Csan CPC 02 &lt;SAP&gt; 4_2-DRE_DMPL" xfId="25606" xr:uid="{00000000-0005-0000-0000-000006640000}"/>
    <cellStyle name="s_Valuation _BS Csan CPC 02 &lt;SAP&gt; 4_2-DRE_Mapa variáveis" xfId="25607" xr:uid="{00000000-0005-0000-0000-000007640000}"/>
    <cellStyle name="s_Valuation _BS Csan CPC 02 &lt;SAP&gt; 4_2-DRE_Variavel" xfId="25608" xr:uid="{00000000-0005-0000-0000-000008640000}"/>
    <cellStyle name="s_Valuation _BS Csan CPC 02 &lt;SAP&gt; 4_3-Balanço" xfId="25609" xr:uid="{00000000-0005-0000-0000-000009640000}"/>
    <cellStyle name="s_Valuation _BS Csan CPC 02 &lt;SAP&gt; 4_3-Balanço_Mapa variáveis" xfId="25610" xr:uid="{00000000-0005-0000-0000-00000A640000}"/>
    <cellStyle name="s_Valuation _BS Csan CPC 02 &lt;SAP&gt; 4_3-Balanço_Variavel" xfId="25611" xr:uid="{00000000-0005-0000-0000-00000B640000}"/>
    <cellStyle name="s_Valuation _BS Csan CPC 02 &lt;SAP&gt; 4_Dep_Judiciais-Contingências" xfId="25612" xr:uid="{00000000-0005-0000-0000-00000C640000}"/>
    <cellStyle name="s_Valuation _BS Csan CPC 02 &lt;SAP&gt; 4_DFC Gerencial" xfId="25613" xr:uid="{00000000-0005-0000-0000-00000D640000}"/>
    <cellStyle name="s_Valuation _BS Csan CPC 02 &lt;SAP&gt; 4_DMPL" xfId="25614" xr:uid="{00000000-0005-0000-0000-00000E640000}"/>
    <cellStyle name="s_Valuation _BS Csan CPC 02 &lt;SAP&gt; 4_Mapa variáveis" xfId="25615" xr:uid="{00000000-0005-0000-0000-00000F640000}"/>
    <cellStyle name="s_Valuation _BS Csan CPC 02 &lt;SAP&gt; 4_P&amp;L RUMO" xfId="25616" xr:uid="{00000000-0005-0000-0000-000010640000}"/>
    <cellStyle name="s_Valuation _BS Csan CPC 02 &lt;SAP&gt; 4_Variavel" xfId="25617" xr:uid="{00000000-0005-0000-0000-000011640000}"/>
    <cellStyle name="s_Valuation _BS Csan CPC 02 &lt;SAP&gt; 5" xfId="25618" xr:uid="{00000000-0005-0000-0000-000012640000}"/>
    <cellStyle name="s_Valuation _BS Csan CPC 02 &lt;SAP&gt; 5_15-FINANCEIRAS" xfId="25619" xr:uid="{00000000-0005-0000-0000-000013640000}"/>
    <cellStyle name="s_Valuation _BS Csan CPC 02 &lt;SAP&gt; 5_Mapa variáveis" xfId="25620" xr:uid="{00000000-0005-0000-0000-000014640000}"/>
    <cellStyle name="s_Valuation _BS Csan CPC 02 &lt;SAP&gt; 5_Variavel" xfId="25621" xr:uid="{00000000-0005-0000-0000-000015640000}"/>
    <cellStyle name="s_Valuation _BS Csan CPC 02 &lt;SAP&gt; 6" xfId="25622" xr:uid="{00000000-0005-0000-0000-000016640000}"/>
    <cellStyle name="s_Valuation _BS Csan CPC 02 &lt;SAP&gt; 6_COMGAS" xfId="25623" xr:uid="{00000000-0005-0000-0000-000017640000}"/>
    <cellStyle name="s_Valuation _BS Csan CPC 02 &lt;SAP&gt; 6_Mapa variáveis" xfId="25624" xr:uid="{00000000-0005-0000-0000-000018640000}"/>
    <cellStyle name="s_Valuation _BS Csan CPC 02 &lt;SAP&gt; 6_OUTROS NEGÓCIOS" xfId="25625" xr:uid="{00000000-0005-0000-0000-000019640000}"/>
    <cellStyle name="s_Valuation _BS Csan CPC 02 &lt;SAP&gt; 6_RUMO" xfId="25626" xr:uid="{00000000-0005-0000-0000-00001A640000}"/>
    <cellStyle name="s_Valuation _BS Csan CPC 02 &lt;SAP&gt; 6_Variavel" xfId="25627" xr:uid="{00000000-0005-0000-0000-00001B640000}"/>
    <cellStyle name="s_Valuation _BS Csan CPC 02 &lt;SAP&gt; 7" xfId="25628" xr:uid="{00000000-0005-0000-0000-00001C640000}"/>
    <cellStyle name="s_Valuation _BS Csan CPC 02 &lt;SAP&gt; 8" xfId="25629" xr:uid="{00000000-0005-0000-0000-00001D640000}"/>
    <cellStyle name="s_Valuation _BS Csan CPC 02 &lt;SAP&gt; 9" xfId="25630" xr:uid="{00000000-0005-0000-0000-00001E640000}"/>
    <cellStyle name="s_Valuation _BS Csan CPC 02 &lt;SAP&gt;_13-Endividamento" xfId="25631" xr:uid="{00000000-0005-0000-0000-00001F640000}"/>
    <cellStyle name="s_Valuation _BS Csan CPC 02 &lt;SAP&gt;_13-Endividamento 2" xfId="25632" xr:uid="{00000000-0005-0000-0000-000020640000}"/>
    <cellStyle name="s_Valuation _BS Csan CPC 02 &lt;SAP&gt;_13-Endividamento_Despesas operacionais " xfId="25633" xr:uid="{00000000-0005-0000-0000-000021640000}"/>
    <cellStyle name="s_Valuation _BS Csan CPC 02 &lt;SAP&gt;_13-Endividamento_Working Capital" xfId="25634" xr:uid="{00000000-0005-0000-0000-000022640000}"/>
    <cellStyle name="s_Valuation _BS Csan CPC 02 &lt;SAP&gt;_14-G&amp;A" xfId="25635" xr:uid="{00000000-0005-0000-0000-000023640000}"/>
    <cellStyle name="s_Valuation _BS Csan CPC 02 &lt;SAP&gt;_14-G&amp;A 2" xfId="25636" xr:uid="{00000000-0005-0000-0000-000024640000}"/>
    <cellStyle name="s_Valuation _BS Csan CPC 02 &lt;SAP&gt;_14-G&amp;A_2-DRE" xfId="25637" xr:uid="{00000000-0005-0000-0000-000025640000}"/>
    <cellStyle name="s_Valuation _BS Csan CPC 02 &lt;SAP&gt;_14-G&amp;A_2-DRE 2" xfId="25638" xr:uid="{00000000-0005-0000-0000-000026640000}"/>
    <cellStyle name="s_Valuation _BS Csan CPC 02 &lt;SAP&gt;_14-G&amp;A_2-DRE_3-Balanço" xfId="25639" xr:uid="{00000000-0005-0000-0000-000027640000}"/>
    <cellStyle name="s_Valuation _BS Csan CPC 02 &lt;SAP&gt;_14-G&amp;A_2-DRE_3-Balanço_Mapa variáveis" xfId="25640" xr:uid="{00000000-0005-0000-0000-000028640000}"/>
    <cellStyle name="s_Valuation _BS Csan CPC 02 &lt;SAP&gt;_14-G&amp;A_2-DRE_3-Balanço_Variavel" xfId="25641" xr:uid="{00000000-0005-0000-0000-000029640000}"/>
    <cellStyle name="s_Valuation _BS Csan CPC 02 &lt;SAP&gt;_14-G&amp;A_2-DRE_Dep_Judiciais-Contingências" xfId="25642" xr:uid="{00000000-0005-0000-0000-00002A640000}"/>
    <cellStyle name="s_Valuation _BS Csan CPC 02 &lt;SAP&gt;_14-G&amp;A_2-DRE_DFC Gerencial" xfId="25643" xr:uid="{00000000-0005-0000-0000-00002B640000}"/>
    <cellStyle name="s_Valuation _BS Csan CPC 02 &lt;SAP&gt;_14-G&amp;A_2-DRE_DMPL" xfId="25644" xr:uid="{00000000-0005-0000-0000-00002C640000}"/>
    <cellStyle name="s_Valuation _BS Csan CPC 02 &lt;SAP&gt;_14-G&amp;A_2-DRE_Mapa variáveis" xfId="25645" xr:uid="{00000000-0005-0000-0000-00002D640000}"/>
    <cellStyle name="s_Valuation _BS Csan CPC 02 &lt;SAP&gt;_14-G&amp;A_2-DRE_Variavel" xfId="25646" xr:uid="{00000000-0005-0000-0000-00002E640000}"/>
    <cellStyle name="s_Valuation _BS Csan CPC 02 &lt;SAP&gt;_14-G&amp;A_3-Balanço" xfId="25647" xr:uid="{00000000-0005-0000-0000-00002F640000}"/>
    <cellStyle name="s_Valuation _BS Csan CPC 02 &lt;SAP&gt;_14-G&amp;A_3-Balanço_Mapa variáveis" xfId="25648" xr:uid="{00000000-0005-0000-0000-000030640000}"/>
    <cellStyle name="s_Valuation _BS Csan CPC 02 &lt;SAP&gt;_14-G&amp;A_3-Balanço_Variavel" xfId="25649" xr:uid="{00000000-0005-0000-0000-000031640000}"/>
    <cellStyle name="s_Valuation _BS Csan CPC 02 &lt;SAP&gt;_14-G&amp;A_Dep_Judiciais-Contingências" xfId="25650" xr:uid="{00000000-0005-0000-0000-000032640000}"/>
    <cellStyle name="s_Valuation _BS Csan CPC 02 &lt;SAP&gt;_14-G&amp;A_DFC Gerencial" xfId="25651" xr:uid="{00000000-0005-0000-0000-000033640000}"/>
    <cellStyle name="s_Valuation _BS Csan CPC 02 &lt;SAP&gt;_14-G&amp;A_DMPL" xfId="25652" xr:uid="{00000000-0005-0000-0000-000034640000}"/>
    <cellStyle name="s_Valuation _BS Csan CPC 02 &lt;SAP&gt;_14-G&amp;A_Mapa variáveis" xfId="25653" xr:uid="{00000000-0005-0000-0000-000035640000}"/>
    <cellStyle name="s_Valuation _BS Csan CPC 02 &lt;SAP&gt;_14-G&amp;A_Variavel" xfId="25654" xr:uid="{00000000-0005-0000-0000-000036640000}"/>
    <cellStyle name="s_Valuation _BS Csan CPC 02 &lt;SAP&gt;_15-FINANCEIRAS" xfId="25655" xr:uid="{00000000-0005-0000-0000-000037640000}"/>
    <cellStyle name="s_Valuation _BS Csan CPC 02 &lt;SAP&gt;_15-FINANCEIRAS_1" xfId="25656" xr:uid="{00000000-0005-0000-0000-000038640000}"/>
    <cellStyle name="s_Valuation _BS Csan CPC 02 &lt;SAP&gt;_1-Indicadores" xfId="25657" xr:uid="{00000000-0005-0000-0000-000039640000}"/>
    <cellStyle name="s_Valuation _BS Csan CPC 02 &lt;SAP&gt;_1-Indicadores 2" xfId="25658" xr:uid="{00000000-0005-0000-0000-00003A640000}"/>
    <cellStyle name="s_Valuation _BS Csan CPC 02 &lt;SAP&gt;_1-Indicadores_Mapa variáveis" xfId="25659" xr:uid="{00000000-0005-0000-0000-00003B640000}"/>
    <cellStyle name="s_Valuation _BS Csan CPC 02 &lt;SAP&gt;_1-Indicadores_Variavel" xfId="25660" xr:uid="{00000000-0005-0000-0000-00003C640000}"/>
    <cellStyle name="s_Valuation _BS Csan CPC 02 &lt;SAP&gt;_26_Instrumentos Financeiros" xfId="25661" xr:uid="{00000000-0005-0000-0000-00003D640000}"/>
    <cellStyle name="s_Valuation _BS Csan CPC 02 &lt;SAP&gt;_26_Instrumentos Financeiros 2" xfId="25662" xr:uid="{00000000-0005-0000-0000-00003E640000}"/>
    <cellStyle name="s_Valuation _BS Csan CPC 02 &lt;SAP&gt;_26_Instrumentos Financeiros 2_15-FINANCEIRAS" xfId="25663" xr:uid="{00000000-0005-0000-0000-00003F640000}"/>
    <cellStyle name="s_Valuation _BS Csan CPC 02 &lt;SAP&gt;_26_Instrumentos Financeiros_1" xfId="25664" xr:uid="{00000000-0005-0000-0000-000040640000}"/>
    <cellStyle name="s_Valuation _BS Csan CPC 02 &lt;SAP&gt;_26_Instrumentos Financeiros_1 2" xfId="25665" xr:uid="{00000000-0005-0000-0000-000041640000}"/>
    <cellStyle name="s_Valuation _BS Csan CPC 02 &lt;SAP&gt;_26_Instrumentos Financeiros_1 2_15-FINANCEIRAS" xfId="25666" xr:uid="{00000000-0005-0000-0000-000042640000}"/>
    <cellStyle name="s_Valuation _BS Csan CPC 02 &lt;SAP&gt;_26_Instrumentos Financeiros_1_15-FINANCEIRAS" xfId="25667" xr:uid="{00000000-0005-0000-0000-000043640000}"/>
    <cellStyle name="s_Valuation _BS Csan CPC 02 &lt;SAP&gt;_26_Instrumentos Financeiros_1_15-FINANCEIRAS_1" xfId="25668" xr:uid="{00000000-0005-0000-0000-000044640000}"/>
    <cellStyle name="s_Valuation _BS Csan CPC 02 &lt;SAP&gt;_26_Instrumentos Financeiros_1_2-DRE" xfId="25669" xr:uid="{00000000-0005-0000-0000-000045640000}"/>
    <cellStyle name="s_Valuation _BS Csan CPC 02 &lt;SAP&gt;_26_Instrumentos Financeiros_1_2-DRE 2" xfId="25670" xr:uid="{00000000-0005-0000-0000-000046640000}"/>
    <cellStyle name="s_Valuation _BS Csan CPC 02 &lt;SAP&gt;_26_Instrumentos Financeiros_1_2-DRE_3-Balanço" xfId="25671" xr:uid="{00000000-0005-0000-0000-000047640000}"/>
    <cellStyle name="s_Valuation _BS Csan CPC 02 &lt;SAP&gt;_26_Instrumentos Financeiros_1_2-DRE_3-Balanço_Mapa variáveis" xfId="25672" xr:uid="{00000000-0005-0000-0000-000048640000}"/>
    <cellStyle name="s_Valuation _BS Csan CPC 02 &lt;SAP&gt;_26_Instrumentos Financeiros_1_2-DRE_3-Balanço_Variavel" xfId="25673" xr:uid="{00000000-0005-0000-0000-000049640000}"/>
    <cellStyle name="s_Valuation _BS Csan CPC 02 &lt;SAP&gt;_26_Instrumentos Financeiros_1_2-DRE_Dep_Judiciais-Contingências" xfId="25674" xr:uid="{00000000-0005-0000-0000-00004A640000}"/>
    <cellStyle name="s_Valuation _BS Csan CPC 02 &lt;SAP&gt;_26_Instrumentos Financeiros_1_2-DRE_DFC Gerencial" xfId="25675" xr:uid="{00000000-0005-0000-0000-00004B640000}"/>
    <cellStyle name="s_Valuation _BS Csan CPC 02 &lt;SAP&gt;_26_Instrumentos Financeiros_1_2-DRE_DMPL" xfId="25676" xr:uid="{00000000-0005-0000-0000-00004C640000}"/>
    <cellStyle name="s_Valuation _BS Csan CPC 02 &lt;SAP&gt;_26_Instrumentos Financeiros_1_2-DRE_Mapa variáveis" xfId="25677" xr:uid="{00000000-0005-0000-0000-00004D640000}"/>
    <cellStyle name="s_Valuation _BS Csan CPC 02 &lt;SAP&gt;_26_Instrumentos Financeiros_1_2-DRE_Variavel" xfId="25678" xr:uid="{00000000-0005-0000-0000-00004E640000}"/>
    <cellStyle name="s_Valuation _BS Csan CPC 02 &lt;SAP&gt;_26_Instrumentos Financeiros_1_3-Balanço" xfId="25679" xr:uid="{00000000-0005-0000-0000-00004F640000}"/>
    <cellStyle name="s_Valuation _BS Csan CPC 02 &lt;SAP&gt;_26_Instrumentos Financeiros_1_3-Balanço_Mapa variáveis" xfId="25680" xr:uid="{00000000-0005-0000-0000-000050640000}"/>
    <cellStyle name="s_Valuation _BS Csan CPC 02 &lt;SAP&gt;_26_Instrumentos Financeiros_1_3-Balanço_Variavel" xfId="25681" xr:uid="{00000000-0005-0000-0000-000051640000}"/>
    <cellStyle name="s_Valuation _BS Csan CPC 02 &lt;SAP&gt;_26_Instrumentos Financeiros_1_7-Estoque" xfId="25682" xr:uid="{00000000-0005-0000-0000-000052640000}"/>
    <cellStyle name="s_Valuation _BS Csan CPC 02 &lt;SAP&gt;_26_Instrumentos Financeiros_1_Despesas operacionais " xfId="25683" xr:uid="{00000000-0005-0000-0000-000053640000}"/>
    <cellStyle name="s_Valuation _BS Csan CPC 02 &lt;SAP&gt;_26_Instrumentos Financeiros_1_Mapa variáveis" xfId="25684" xr:uid="{00000000-0005-0000-0000-000054640000}"/>
    <cellStyle name="s_Valuation _BS Csan CPC 02 &lt;SAP&gt;_26_Instrumentos Financeiros_1_P&amp;L Raízen Combs" xfId="25685" xr:uid="{00000000-0005-0000-0000-000055640000}"/>
    <cellStyle name="s_Valuation _BS Csan CPC 02 &lt;SAP&gt;_26_Instrumentos Financeiros_1_P&amp;L RUMO" xfId="25686" xr:uid="{00000000-0005-0000-0000-000056640000}"/>
    <cellStyle name="s_Valuation _BS Csan CPC 02 &lt;SAP&gt;_26_Instrumentos Financeiros_1_Variavel" xfId="25687" xr:uid="{00000000-0005-0000-0000-000057640000}"/>
    <cellStyle name="s_Valuation _BS Csan CPC 02 &lt;SAP&gt;_26_Instrumentos Financeiros_1_Working Capital" xfId="25688" xr:uid="{00000000-0005-0000-0000-000058640000}"/>
    <cellStyle name="s_Valuation _BS Csan CPC 02 &lt;SAP&gt;_26_Instrumentos Financeiros_15-FINANCEIRAS" xfId="25689" xr:uid="{00000000-0005-0000-0000-000059640000}"/>
    <cellStyle name="s_Valuation _BS Csan CPC 02 &lt;SAP&gt;_26_Instrumentos Financeiros_15-FINANCEIRAS_1" xfId="25690" xr:uid="{00000000-0005-0000-0000-00005A640000}"/>
    <cellStyle name="s_Valuation _BS Csan CPC 02 &lt;SAP&gt;_26_Instrumentos Financeiros_2-DRE" xfId="25691" xr:uid="{00000000-0005-0000-0000-00005B640000}"/>
    <cellStyle name="s_Valuation _BS Csan CPC 02 &lt;SAP&gt;_26_Instrumentos Financeiros_2-DRE 2" xfId="25692" xr:uid="{00000000-0005-0000-0000-00005C640000}"/>
    <cellStyle name="s_Valuation _BS Csan CPC 02 &lt;SAP&gt;_26_Instrumentos Financeiros_2-DRE_3-Balanço" xfId="25693" xr:uid="{00000000-0005-0000-0000-00005D640000}"/>
    <cellStyle name="s_Valuation _BS Csan CPC 02 &lt;SAP&gt;_26_Instrumentos Financeiros_2-DRE_3-Balanço_Mapa variáveis" xfId="25694" xr:uid="{00000000-0005-0000-0000-00005E640000}"/>
    <cellStyle name="s_Valuation _BS Csan CPC 02 &lt;SAP&gt;_26_Instrumentos Financeiros_2-DRE_3-Balanço_Variavel" xfId="25695" xr:uid="{00000000-0005-0000-0000-00005F640000}"/>
    <cellStyle name="s_Valuation _BS Csan CPC 02 &lt;SAP&gt;_26_Instrumentos Financeiros_2-DRE_Dep_Judiciais-Contingências" xfId="25696" xr:uid="{00000000-0005-0000-0000-000060640000}"/>
    <cellStyle name="s_Valuation _BS Csan CPC 02 &lt;SAP&gt;_26_Instrumentos Financeiros_2-DRE_DFC Gerencial" xfId="25697" xr:uid="{00000000-0005-0000-0000-000061640000}"/>
    <cellStyle name="s_Valuation _BS Csan CPC 02 &lt;SAP&gt;_26_Instrumentos Financeiros_2-DRE_DMPL" xfId="25698" xr:uid="{00000000-0005-0000-0000-000062640000}"/>
    <cellStyle name="s_Valuation _BS Csan CPC 02 &lt;SAP&gt;_26_Instrumentos Financeiros_2-DRE_Mapa variáveis" xfId="25699" xr:uid="{00000000-0005-0000-0000-000063640000}"/>
    <cellStyle name="s_Valuation _BS Csan CPC 02 &lt;SAP&gt;_26_Instrumentos Financeiros_2-DRE_Variavel" xfId="25700" xr:uid="{00000000-0005-0000-0000-000064640000}"/>
    <cellStyle name="s_Valuation _BS Csan CPC 02 &lt;SAP&gt;_26_Instrumentos Financeiros_3-Balanço" xfId="25701" xr:uid="{00000000-0005-0000-0000-000065640000}"/>
    <cellStyle name="s_Valuation _BS Csan CPC 02 &lt;SAP&gt;_26_Instrumentos Financeiros_3-Balanço_Mapa variáveis" xfId="25702" xr:uid="{00000000-0005-0000-0000-000066640000}"/>
    <cellStyle name="s_Valuation _BS Csan CPC 02 &lt;SAP&gt;_26_Instrumentos Financeiros_3-Balanço_Variavel" xfId="25703" xr:uid="{00000000-0005-0000-0000-000067640000}"/>
    <cellStyle name="s_Valuation _BS Csan CPC 02 &lt;SAP&gt;_26_Instrumentos Financeiros_7-Estoque" xfId="25704" xr:uid="{00000000-0005-0000-0000-000068640000}"/>
    <cellStyle name="s_Valuation _BS Csan CPC 02 &lt;SAP&gt;_26_Instrumentos Financeiros_Despesas operacionais " xfId="25705" xr:uid="{00000000-0005-0000-0000-000069640000}"/>
    <cellStyle name="s_Valuation _BS Csan CPC 02 &lt;SAP&gt;_26_Instrumentos Financeiros_Mapa variáveis" xfId="25706" xr:uid="{00000000-0005-0000-0000-00006A640000}"/>
    <cellStyle name="s_Valuation _BS Csan CPC 02 &lt;SAP&gt;_26_Instrumentos Financeiros_P&amp;L Raízen Combs" xfId="25707" xr:uid="{00000000-0005-0000-0000-00006B640000}"/>
    <cellStyle name="s_Valuation _BS Csan CPC 02 &lt;SAP&gt;_26_Instrumentos Financeiros_P&amp;L RUMO" xfId="25708" xr:uid="{00000000-0005-0000-0000-00006C640000}"/>
    <cellStyle name="s_Valuation _BS Csan CPC 02 &lt;SAP&gt;_26_Instrumentos Financeiros_Variavel" xfId="25709" xr:uid="{00000000-0005-0000-0000-00006D640000}"/>
    <cellStyle name="s_Valuation _BS Csan CPC 02 &lt;SAP&gt;_26_Instrumentos Financeiros_Working Capital" xfId="25710" xr:uid="{00000000-0005-0000-0000-00006E640000}"/>
    <cellStyle name="s_Valuation _BS Csan CPC 02 &lt;SAP&gt;_2-DRE" xfId="25711" xr:uid="{00000000-0005-0000-0000-00006F640000}"/>
    <cellStyle name="s_Valuation _BS Csan CPC 02 &lt;SAP&gt;_2-DRE 2" xfId="25712" xr:uid="{00000000-0005-0000-0000-000070640000}"/>
    <cellStyle name="s_Valuation _BS Csan CPC 02 &lt;SAP&gt;_2-DRE 2_15-FINANCEIRAS" xfId="25713" xr:uid="{00000000-0005-0000-0000-000071640000}"/>
    <cellStyle name="s_Valuation _BS Csan CPC 02 &lt;SAP&gt;_2-DRE_1" xfId="25714" xr:uid="{00000000-0005-0000-0000-000072640000}"/>
    <cellStyle name="s_Valuation _BS Csan CPC 02 &lt;SAP&gt;_2-DRE_1 2" xfId="25715" xr:uid="{00000000-0005-0000-0000-000073640000}"/>
    <cellStyle name="s_Valuation _BS Csan CPC 02 &lt;SAP&gt;_2-DRE_1_3-Balanço" xfId="25716" xr:uid="{00000000-0005-0000-0000-000074640000}"/>
    <cellStyle name="s_Valuation _BS Csan CPC 02 &lt;SAP&gt;_2-DRE_1_3-Balanço_Mapa variáveis" xfId="25717" xr:uid="{00000000-0005-0000-0000-000075640000}"/>
    <cellStyle name="s_Valuation _BS Csan CPC 02 &lt;SAP&gt;_2-DRE_1_3-Balanço_Variavel" xfId="25718" xr:uid="{00000000-0005-0000-0000-000076640000}"/>
    <cellStyle name="s_Valuation _BS Csan CPC 02 &lt;SAP&gt;_2-DRE_1_Dep_Judiciais-Contingências" xfId="25719" xr:uid="{00000000-0005-0000-0000-000077640000}"/>
    <cellStyle name="s_Valuation _BS Csan CPC 02 &lt;SAP&gt;_2-DRE_1_DFC Gerencial" xfId="25720" xr:uid="{00000000-0005-0000-0000-000078640000}"/>
    <cellStyle name="s_Valuation _BS Csan CPC 02 &lt;SAP&gt;_2-DRE_1_DMPL" xfId="25721" xr:uid="{00000000-0005-0000-0000-000079640000}"/>
    <cellStyle name="s_Valuation _BS Csan CPC 02 &lt;SAP&gt;_2-DRE_1_Mapa variáveis" xfId="25722" xr:uid="{00000000-0005-0000-0000-00007A640000}"/>
    <cellStyle name="s_Valuation _BS Csan CPC 02 &lt;SAP&gt;_2-DRE_1_Variavel" xfId="25723" xr:uid="{00000000-0005-0000-0000-00007B640000}"/>
    <cellStyle name="s_Valuation _BS Csan CPC 02 &lt;SAP&gt;_2-DRE_15-FINANCEIRAS" xfId="25724" xr:uid="{00000000-0005-0000-0000-00007C640000}"/>
    <cellStyle name="s_Valuation _BS Csan CPC 02 &lt;SAP&gt;_2-DRE_15-FINANCEIRAS_1" xfId="25725" xr:uid="{00000000-0005-0000-0000-00007D640000}"/>
    <cellStyle name="s_Valuation _BS Csan CPC 02 &lt;SAP&gt;_2-DRE_2-DRE" xfId="25726" xr:uid="{00000000-0005-0000-0000-00007E640000}"/>
    <cellStyle name="s_Valuation _BS Csan CPC 02 &lt;SAP&gt;_2-DRE_2-DRE 2" xfId="25727" xr:uid="{00000000-0005-0000-0000-00007F640000}"/>
    <cellStyle name="s_Valuation _BS Csan CPC 02 &lt;SAP&gt;_2-DRE_2-DRE_3-Balanço" xfId="25728" xr:uid="{00000000-0005-0000-0000-000080640000}"/>
    <cellStyle name="s_Valuation _BS Csan CPC 02 &lt;SAP&gt;_2-DRE_2-DRE_3-Balanço_Mapa variáveis" xfId="25729" xr:uid="{00000000-0005-0000-0000-000081640000}"/>
    <cellStyle name="s_Valuation _BS Csan CPC 02 &lt;SAP&gt;_2-DRE_2-DRE_3-Balanço_Variavel" xfId="25730" xr:uid="{00000000-0005-0000-0000-000082640000}"/>
    <cellStyle name="s_Valuation _BS Csan CPC 02 &lt;SAP&gt;_2-DRE_2-DRE_Dep_Judiciais-Contingências" xfId="25731" xr:uid="{00000000-0005-0000-0000-000083640000}"/>
    <cellStyle name="s_Valuation _BS Csan CPC 02 &lt;SAP&gt;_2-DRE_2-DRE_DFC Gerencial" xfId="25732" xr:uid="{00000000-0005-0000-0000-000084640000}"/>
    <cellStyle name="s_Valuation _BS Csan CPC 02 &lt;SAP&gt;_2-DRE_2-DRE_DMPL" xfId="25733" xr:uid="{00000000-0005-0000-0000-000085640000}"/>
    <cellStyle name="s_Valuation _BS Csan CPC 02 &lt;SAP&gt;_2-DRE_2-DRE_Mapa variáveis" xfId="25734" xr:uid="{00000000-0005-0000-0000-000086640000}"/>
    <cellStyle name="s_Valuation _BS Csan CPC 02 &lt;SAP&gt;_2-DRE_2-DRE_Variavel" xfId="25735" xr:uid="{00000000-0005-0000-0000-000087640000}"/>
    <cellStyle name="s_Valuation _BS Csan CPC 02 &lt;SAP&gt;_2-DRE_3-Balanço" xfId="25736" xr:uid="{00000000-0005-0000-0000-000088640000}"/>
    <cellStyle name="s_Valuation _BS Csan CPC 02 &lt;SAP&gt;_2-DRE_3-Balanço_Mapa variáveis" xfId="25737" xr:uid="{00000000-0005-0000-0000-000089640000}"/>
    <cellStyle name="s_Valuation _BS Csan CPC 02 &lt;SAP&gt;_2-DRE_3-Balanço_Variavel" xfId="25738" xr:uid="{00000000-0005-0000-0000-00008A640000}"/>
    <cellStyle name="s_Valuation _BS Csan CPC 02 &lt;SAP&gt;_2-DRE_7-Estoque" xfId="25739" xr:uid="{00000000-0005-0000-0000-00008B640000}"/>
    <cellStyle name="s_Valuation _BS Csan CPC 02 &lt;SAP&gt;_2-DRE_Despesas operacionais " xfId="25740" xr:uid="{00000000-0005-0000-0000-00008C640000}"/>
    <cellStyle name="s_Valuation _BS Csan CPC 02 &lt;SAP&gt;_2-DRE_Mapa variáveis" xfId="25741" xr:uid="{00000000-0005-0000-0000-00008D640000}"/>
    <cellStyle name="s_Valuation _BS Csan CPC 02 &lt;SAP&gt;_2-DRE_P&amp;L Raízen Combs" xfId="25742" xr:uid="{00000000-0005-0000-0000-00008E640000}"/>
    <cellStyle name="s_Valuation _BS Csan CPC 02 &lt;SAP&gt;_2-DRE_P&amp;L RUMO" xfId="25743" xr:uid="{00000000-0005-0000-0000-00008F640000}"/>
    <cellStyle name="s_Valuation _BS Csan CPC 02 &lt;SAP&gt;_2-DRE_Variavel" xfId="25744" xr:uid="{00000000-0005-0000-0000-000090640000}"/>
    <cellStyle name="s_Valuation _BS Csan CPC 02 &lt;SAP&gt;_2-DRE_Working Capital" xfId="25745" xr:uid="{00000000-0005-0000-0000-000091640000}"/>
    <cellStyle name="s_Valuation _BS Csan CPC 02 &lt;SAP&gt;_3-Balanço" xfId="25746" xr:uid="{00000000-0005-0000-0000-000092640000}"/>
    <cellStyle name="s_Valuation _BS Csan CPC 02 &lt;SAP&gt;_3-Balanço 2" xfId="25747" xr:uid="{00000000-0005-0000-0000-000093640000}"/>
    <cellStyle name="s_Valuation _BS Csan CPC 02 &lt;SAP&gt;_3-Balanço 2_15-FINANCEIRAS" xfId="25748" xr:uid="{00000000-0005-0000-0000-000094640000}"/>
    <cellStyle name="s_Valuation _BS Csan CPC 02 &lt;SAP&gt;_3-Balanço_1" xfId="25749" xr:uid="{00000000-0005-0000-0000-000095640000}"/>
    <cellStyle name="s_Valuation _BS Csan CPC 02 &lt;SAP&gt;_3-Balanço_1 2" xfId="25750" xr:uid="{00000000-0005-0000-0000-000096640000}"/>
    <cellStyle name="s_Valuation _BS Csan CPC 02 &lt;SAP&gt;_3-Balanço_1 2_15-FINANCEIRAS" xfId="25751" xr:uid="{00000000-0005-0000-0000-000097640000}"/>
    <cellStyle name="s_Valuation _BS Csan CPC 02 &lt;SAP&gt;_3-Balanço_1_15-FINANCEIRAS" xfId="25752" xr:uid="{00000000-0005-0000-0000-000098640000}"/>
    <cellStyle name="s_Valuation _BS Csan CPC 02 &lt;SAP&gt;_3-Balanço_1_15-FINANCEIRAS_1" xfId="25753" xr:uid="{00000000-0005-0000-0000-000099640000}"/>
    <cellStyle name="s_Valuation _BS Csan CPC 02 &lt;SAP&gt;_3-Balanço_1_2-DRE" xfId="25754" xr:uid="{00000000-0005-0000-0000-00009A640000}"/>
    <cellStyle name="s_Valuation _BS Csan CPC 02 &lt;SAP&gt;_3-Balanço_1_2-DRE 2" xfId="25755" xr:uid="{00000000-0005-0000-0000-00009B640000}"/>
    <cellStyle name="s_Valuation _BS Csan CPC 02 &lt;SAP&gt;_3-Balanço_1_2-DRE_3-Balanço" xfId="25756" xr:uid="{00000000-0005-0000-0000-00009C640000}"/>
    <cellStyle name="s_Valuation _BS Csan CPC 02 &lt;SAP&gt;_3-Balanço_1_2-DRE_3-Balanço_Mapa variáveis" xfId="25757" xr:uid="{00000000-0005-0000-0000-00009D640000}"/>
    <cellStyle name="s_Valuation _BS Csan CPC 02 &lt;SAP&gt;_3-Balanço_1_2-DRE_3-Balanço_Variavel" xfId="25758" xr:uid="{00000000-0005-0000-0000-00009E640000}"/>
    <cellStyle name="s_Valuation _BS Csan CPC 02 &lt;SAP&gt;_3-Balanço_1_2-DRE_Dep_Judiciais-Contingências" xfId="25759" xr:uid="{00000000-0005-0000-0000-00009F640000}"/>
    <cellStyle name="s_Valuation _BS Csan CPC 02 &lt;SAP&gt;_3-Balanço_1_2-DRE_DFC Gerencial" xfId="25760" xr:uid="{00000000-0005-0000-0000-0000A0640000}"/>
    <cellStyle name="s_Valuation _BS Csan CPC 02 &lt;SAP&gt;_3-Balanço_1_2-DRE_DMPL" xfId="25761" xr:uid="{00000000-0005-0000-0000-0000A1640000}"/>
    <cellStyle name="s_Valuation _BS Csan CPC 02 &lt;SAP&gt;_3-Balanço_1_2-DRE_Mapa variáveis" xfId="25762" xr:uid="{00000000-0005-0000-0000-0000A2640000}"/>
    <cellStyle name="s_Valuation _BS Csan CPC 02 &lt;SAP&gt;_3-Balanço_1_2-DRE_Variavel" xfId="25763" xr:uid="{00000000-0005-0000-0000-0000A3640000}"/>
    <cellStyle name="s_Valuation _BS Csan CPC 02 &lt;SAP&gt;_3-Balanço_1_3-Balanço" xfId="25764" xr:uid="{00000000-0005-0000-0000-0000A4640000}"/>
    <cellStyle name="s_Valuation _BS Csan CPC 02 &lt;SAP&gt;_3-Balanço_1_3-Balanço_Mapa variáveis" xfId="25765" xr:uid="{00000000-0005-0000-0000-0000A5640000}"/>
    <cellStyle name="s_Valuation _BS Csan CPC 02 &lt;SAP&gt;_3-Balanço_1_3-Balanço_Variavel" xfId="25766" xr:uid="{00000000-0005-0000-0000-0000A6640000}"/>
    <cellStyle name="s_Valuation _BS Csan CPC 02 &lt;SAP&gt;_3-Balanço_1_7-Estoque" xfId="25767" xr:uid="{00000000-0005-0000-0000-0000A7640000}"/>
    <cellStyle name="s_Valuation _BS Csan CPC 02 &lt;SAP&gt;_3-Balanço_1_Despesas operacionais " xfId="25768" xr:uid="{00000000-0005-0000-0000-0000A8640000}"/>
    <cellStyle name="s_Valuation _BS Csan CPC 02 &lt;SAP&gt;_3-Balanço_1_Mapa variáveis" xfId="25769" xr:uid="{00000000-0005-0000-0000-0000A9640000}"/>
    <cellStyle name="s_Valuation _BS Csan CPC 02 &lt;SAP&gt;_3-Balanço_1_P&amp;L Raízen Combs" xfId="25770" xr:uid="{00000000-0005-0000-0000-0000AA640000}"/>
    <cellStyle name="s_Valuation _BS Csan CPC 02 &lt;SAP&gt;_3-Balanço_1_P&amp;L RUMO" xfId="25771" xr:uid="{00000000-0005-0000-0000-0000AB640000}"/>
    <cellStyle name="s_Valuation _BS Csan CPC 02 &lt;SAP&gt;_3-Balanço_1_Variavel" xfId="25772" xr:uid="{00000000-0005-0000-0000-0000AC640000}"/>
    <cellStyle name="s_Valuation _BS Csan CPC 02 &lt;SAP&gt;_3-Balanço_1_Working Capital" xfId="25773" xr:uid="{00000000-0005-0000-0000-0000AD640000}"/>
    <cellStyle name="s_Valuation _BS Csan CPC 02 &lt;SAP&gt;_3-Balanço_15-FINANCEIRAS" xfId="25774" xr:uid="{00000000-0005-0000-0000-0000AE640000}"/>
    <cellStyle name="s_Valuation _BS Csan CPC 02 &lt;SAP&gt;_3-Balanço_15-FINANCEIRAS_1" xfId="25775" xr:uid="{00000000-0005-0000-0000-0000AF640000}"/>
    <cellStyle name="s_Valuation _BS Csan CPC 02 &lt;SAP&gt;_3-Balanço_2" xfId="25776" xr:uid="{00000000-0005-0000-0000-0000B0640000}"/>
    <cellStyle name="s_Valuation _BS Csan CPC 02 &lt;SAP&gt;_3-Balanço_2_Mapa variáveis" xfId="25777" xr:uid="{00000000-0005-0000-0000-0000B1640000}"/>
    <cellStyle name="s_Valuation _BS Csan CPC 02 &lt;SAP&gt;_3-Balanço_2_Variavel" xfId="25778" xr:uid="{00000000-0005-0000-0000-0000B2640000}"/>
    <cellStyle name="s_Valuation _BS Csan CPC 02 &lt;SAP&gt;_3-Balanço_2-DRE" xfId="25779" xr:uid="{00000000-0005-0000-0000-0000B3640000}"/>
    <cellStyle name="s_Valuation _BS Csan CPC 02 &lt;SAP&gt;_3-Balanço_2-DRE 2" xfId="25780" xr:uid="{00000000-0005-0000-0000-0000B4640000}"/>
    <cellStyle name="s_Valuation _BS Csan CPC 02 &lt;SAP&gt;_3-Balanço_2-DRE_3-Balanço" xfId="25781" xr:uid="{00000000-0005-0000-0000-0000B5640000}"/>
    <cellStyle name="s_Valuation _BS Csan CPC 02 &lt;SAP&gt;_3-Balanço_2-DRE_3-Balanço_Mapa variáveis" xfId="25782" xr:uid="{00000000-0005-0000-0000-0000B6640000}"/>
    <cellStyle name="s_Valuation _BS Csan CPC 02 &lt;SAP&gt;_3-Balanço_2-DRE_3-Balanço_Variavel" xfId="25783" xr:uid="{00000000-0005-0000-0000-0000B7640000}"/>
    <cellStyle name="s_Valuation _BS Csan CPC 02 &lt;SAP&gt;_3-Balanço_2-DRE_Dep_Judiciais-Contingências" xfId="25784" xr:uid="{00000000-0005-0000-0000-0000B8640000}"/>
    <cellStyle name="s_Valuation _BS Csan CPC 02 &lt;SAP&gt;_3-Balanço_2-DRE_DFC Gerencial" xfId="25785" xr:uid="{00000000-0005-0000-0000-0000B9640000}"/>
    <cellStyle name="s_Valuation _BS Csan CPC 02 &lt;SAP&gt;_3-Balanço_2-DRE_DMPL" xfId="25786" xr:uid="{00000000-0005-0000-0000-0000BA640000}"/>
    <cellStyle name="s_Valuation _BS Csan CPC 02 &lt;SAP&gt;_3-Balanço_2-DRE_Mapa variáveis" xfId="25787" xr:uid="{00000000-0005-0000-0000-0000BB640000}"/>
    <cellStyle name="s_Valuation _BS Csan CPC 02 &lt;SAP&gt;_3-Balanço_2-DRE_Variavel" xfId="25788" xr:uid="{00000000-0005-0000-0000-0000BC640000}"/>
    <cellStyle name="s_Valuation _BS Csan CPC 02 &lt;SAP&gt;_3-Balanço_3" xfId="25789" xr:uid="{00000000-0005-0000-0000-0000BD640000}"/>
    <cellStyle name="s_Valuation _BS Csan CPC 02 &lt;SAP&gt;_3-Balanço_3-Balanço" xfId="25790" xr:uid="{00000000-0005-0000-0000-0000BE640000}"/>
    <cellStyle name="s_Valuation _BS Csan CPC 02 &lt;SAP&gt;_3-Balanço_3-Balanço_Mapa variáveis" xfId="25791" xr:uid="{00000000-0005-0000-0000-0000BF640000}"/>
    <cellStyle name="s_Valuation _BS Csan CPC 02 &lt;SAP&gt;_3-Balanço_3-Balanço_Variavel" xfId="25792" xr:uid="{00000000-0005-0000-0000-0000C0640000}"/>
    <cellStyle name="s_Valuation _BS Csan CPC 02 &lt;SAP&gt;_3-Balanço_7-Estoque" xfId="25793" xr:uid="{00000000-0005-0000-0000-0000C1640000}"/>
    <cellStyle name="s_Valuation _BS Csan CPC 02 &lt;SAP&gt;_3-Balanço_Despesas operacionais " xfId="25794" xr:uid="{00000000-0005-0000-0000-0000C2640000}"/>
    <cellStyle name="s_Valuation _BS Csan CPC 02 &lt;SAP&gt;_3-Balanço_Mapa variáveis" xfId="25795" xr:uid="{00000000-0005-0000-0000-0000C3640000}"/>
    <cellStyle name="s_Valuation _BS Csan CPC 02 &lt;SAP&gt;_3-Balanço_P&amp;L Raízen Combs" xfId="25796" xr:uid="{00000000-0005-0000-0000-0000C4640000}"/>
    <cellStyle name="s_Valuation _BS Csan CPC 02 &lt;SAP&gt;_3-Balanço_P&amp;L RUMO" xfId="25797" xr:uid="{00000000-0005-0000-0000-0000C5640000}"/>
    <cellStyle name="s_Valuation _BS Csan CPC 02 &lt;SAP&gt;_3-Balanço_Variavel" xfId="25798" xr:uid="{00000000-0005-0000-0000-0000C6640000}"/>
    <cellStyle name="s_Valuation _BS Csan CPC 02 &lt;SAP&gt;_3-Balanço_Working Capital" xfId="25799" xr:uid="{00000000-0005-0000-0000-0000C7640000}"/>
    <cellStyle name="s_Valuation _BS Csan CPC 02 &lt;SAP&gt;_4-DMPL" xfId="25800" xr:uid="{00000000-0005-0000-0000-0000C8640000}"/>
    <cellStyle name="s_Valuation _BS Csan CPC 02 &lt;SAP&gt;_4-DMPL 2" xfId="25801" xr:uid="{00000000-0005-0000-0000-0000C9640000}"/>
    <cellStyle name="s_Valuation _BS Csan CPC 02 &lt;SAP&gt;_4-DMPL 2_15-FINANCEIRAS" xfId="25802" xr:uid="{00000000-0005-0000-0000-0000CA640000}"/>
    <cellStyle name="s_Valuation _BS Csan CPC 02 &lt;SAP&gt;_4-DMPL_15-FINANCEIRAS" xfId="25803" xr:uid="{00000000-0005-0000-0000-0000CB640000}"/>
    <cellStyle name="s_Valuation _BS Csan CPC 02 &lt;SAP&gt;_4-DMPL_15-FINANCEIRAS_1" xfId="25804" xr:uid="{00000000-0005-0000-0000-0000CC640000}"/>
    <cellStyle name="s_Valuation _BS Csan CPC 02 &lt;SAP&gt;_4-DMPL_2-DRE" xfId="25805" xr:uid="{00000000-0005-0000-0000-0000CD640000}"/>
    <cellStyle name="s_Valuation _BS Csan CPC 02 &lt;SAP&gt;_4-DMPL_2-DRE 2" xfId="25806" xr:uid="{00000000-0005-0000-0000-0000CE640000}"/>
    <cellStyle name="s_Valuation _BS Csan CPC 02 &lt;SAP&gt;_4-DMPL_2-DRE_3-Balanço" xfId="25807" xr:uid="{00000000-0005-0000-0000-0000CF640000}"/>
    <cellStyle name="s_Valuation _BS Csan CPC 02 &lt;SAP&gt;_4-DMPL_2-DRE_3-Balanço_Mapa variáveis" xfId="25808" xr:uid="{00000000-0005-0000-0000-0000D0640000}"/>
    <cellStyle name="s_Valuation _BS Csan CPC 02 &lt;SAP&gt;_4-DMPL_2-DRE_3-Balanço_Variavel" xfId="25809" xr:uid="{00000000-0005-0000-0000-0000D1640000}"/>
    <cellStyle name="s_Valuation _BS Csan CPC 02 &lt;SAP&gt;_4-DMPL_2-DRE_Dep_Judiciais-Contingências" xfId="25810" xr:uid="{00000000-0005-0000-0000-0000D2640000}"/>
    <cellStyle name="s_Valuation _BS Csan CPC 02 &lt;SAP&gt;_4-DMPL_2-DRE_DFC Gerencial" xfId="25811" xr:uid="{00000000-0005-0000-0000-0000D3640000}"/>
    <cellStyle name="s_Valuation _BS Csan CPC 02 &lt;SAP&gt;_4-DMPL_2-DRE_DMPL" xfId="25812" xr:uid="{00000000-0005-0000-0000-0000D4640000}"/>
    <cellStyle name="s_Valuation _BS Csan CPC 02 &lt;SAP&gt;_4-DMPL_2-DRE_Mapa variáveis" xfId="25813" xr:uid="{00000000-0005-0000-0000-0000D5640000}"/>
    <cellStyle name="s_Valuation _BS Csan CPC 02 &lt;SAP&gt;_4-DMPL_2-DRE_Variavel" xfId="25814" xr:uid="{00000000-0005-0000-0000-0000D6640000}"/>
    <cellStyle name="s_Valuation _BS Csan CPC 02 &lt;SAP&gt;_4-DMPL_3-Balanço" xfId="25815" xr:uid="{00000000-0005-0000-0000-0000D7640000}"/>
    <cellStyle name="s_Valuation _BS Csan CPC 02 &lt;SAP&gt;_4-DMPL_3-Balanço_Mapa variáveis" xfId="25816" xr:uid="{00000000-0005-0000-0000-0000D8640000}"/>
    <cellStyle name="s_Valuation _BS Csan CPC 02 &lt;SAP&gt;_4-DMPL_3-Balanço_Variavel" xfId="25817" xr:uid="{00000000-0005-0000-0000-0000D9640000}"/>
    <cellStyle name="s_Valuation _BS Csan CPC 02 &lt;SAP&gt;_4-DMPL_Dep_Judiciais-Contingências" xfId="25818" xr:uid="{00000000-0005-0000-0000-0000DA640000}"/>
    <cellStyle name="s_Valuation _BS Csan CPC 02 &lt;SAP&gt;_4-DMPL_DFC Gerencial" xfId="25819" xr:uid="{00000000-0005-0000-0000-0000DB640000}"/>
    <cellStyle name="s_Valuation _BS Csan CPC 02 &lt;SAP&gt;_4-DMPL_DMPL" xfId="25820" xr:uid="{00000000-0005-0000-0000-0000DC640000}"/>
    <cellStyle name="s_Valuation _BS Csan CPC 02 &lt;SAP&gt;_4-DMPL_Mapa variáveis" xfId="25821" xr:uid="{00000000-0005-0000-0000-0000DD640000}"/>
    <cellStyle name="s_Valuation _BS Csan CPC 02 &lt;SAP&gt;_4-DMPL_P&amp;L RUMO" xfId="25822" xr:uid="{00000000-0005-0000-0000-0000DE640000}"/>
    <cellStyle name="s_Valuation _BS Csan CPC 02 &lt;SAP&gt;_4-DMPL_Variavel" xfId="25823" xr:uid="{00000000-0005-0000-0000-0000DF640000}"/>
    <cellStyle name="s_Valuation _BS Csan CPC 02 &lt;SAP&gt;_7-Estoque" xfId="25824" xr:uid="{00000000-0005-0000-0000-0000E0640000}"/>
    <cellStyle name="s_Valuation _BS Csan CPC 02 &lt;SAP&gt;_8-Impostos" xfId="25825" xr:uid="{00000000-0005-0000-0000-0000E1640000}"/>
    <cellStyle name="s_Valuation _BS Csan CPC 02 &lt;SAP&gt;_8-Impostos 2" xfId="25826" xr:uid="{00000000-0005-0000-0000-0000E2640000}"/>
    <cellStyle name="s_Valuation _BS Csan CPC 02 &lt;SAP&gt;_8-Impostos 2_15-FINANCEIRAS" xfId="25827" xr:uid="{00000000-0005-0000-0000-0000E3640000}"/>
    <cellStyle name="s_Valuation _BS Csan CPC 02 &lt;SAP&gt;_8-Impostos_15-FINANCEIRAS" xfId="25828" xr:uid="{00000000-0005-0000-0000-0000E4640000}"/>
    <cellStyle name="s_Valuation _BS Csan CPC 02 &lt;SAP&gt;_8-Impostos_15-FINANCEIRAS_1" xfId="25829" xr:uid="{00000000-0005-0000-0000-0000E5640000}"/>
    <cellStyle name="s_Valuation _BS Csan CPC 02 &lt;SAP&gt;_8-Impostos_2-DRE" xfId="25830" xr:uid="{00000000-0005-0000-0000-0000E6640000}"/>
    <cellStyle name="s_Valuation _BS Csan CPC 02 &lt;SAP&gt;_8-Impostos_2-DRE 2" xfId="25831" xr:uid="{00000000-0005-0000-0000-0000E7640000}"/>
    <cellStyle name="s_Valuation _BS Csan CPC 02 &lt;SAP&gt;_8-Impostos_2-DRE_3-Balanço" xfId="25832" xr:uid="{00000000-0005-0000-0000-0000E8640000}"/>
    <cellStyle name="s_Valuation _BS Csan CPC 02 &lt;SAP&gt;_8-Impostos_2-DRE_3-Balanço_Mapa variáveis" xfId="25833" xr:uid="{00000000-0005-0000-0000-0000E9640000}"/>
    <cellStyle name="s_Valuation _BS Csan CPC 02 &lt;SAP&gt;_8-Impostos_2-DRE_3-Balanço_Variavel" xfId="25834" xr:uid="{00000000-0005-0000-0000-0000EA640000}"/>
    <cellStyle name="s_Valuation _BS Csan CPC 02 &lt;SAP&gt;_8-Impostos_2-DRE_Dep_Judiciais-Contingências" xfId="25835" xr:uid="{00000000-0005-0000-0000-0000EB640000}"/>
    <cellStyle name="s_Valuation _BS Csan CPC 02 &lt;SAP&gt;_8-Impostos_2-DRE_DFC Gerencial" xfId="25836" xr:uid="{00000000-0005-0000-0000-0000EC640000}"/>
    <cellStyle name="s_Valuation _BS Csan CPC 02 &lt;SAP&gt;_8-Impostos_2-DRE_DMPL" xfId="25837" xr:uid="{00000000-0005-0000-0000-0000ED640000}"/>
    <cellStyle name="s_Valuation _BS Csan CPC 02 &lt;SAP&gt;_8-Impostos_2-DRE_Mapa variáveis" xfId="25838" xr:uid="{00000000-0005-0000-0000-0000EE640000}"/>
    <cellStyle name="s_Valuation _BS Csan CPC 02 &lt;SAP&gt;_8-Impostos_2-DRE_Variavel" xfId="25839" xr:uid="{00000000-0005-0000-0000-0000EF640000}"/>
    <cellStyle name="s_Valuation _BS Csan CPC 02 &lt;SAP&gt;_8-Impostos_3-Balanço" xfId="25840" xr:uid="{00000000-0005-0000-0000-0000F0640000}"/>
    <cellStyle name="s_Valuation _BS Csan CPC 02 &lt;SAP&gt;_8-Impostos_3-Balanço_Mapa variáveis" xfId="25841" xr:uid="{00000000-0005-0000-0000-0000F1640000}"/>
    <cellStyle name="s_Valuation _BS Csan CPC 02 &lt;SAP&gt;_8-Impostos_3-Balanço_Variavel" xfId="25842" xr:uid="{00000000-0005-0000-0000-0000F2640000}"/>
    <cellStyle name="s_Valuation _BS Csan CPC 02 &lt;SAP&gt;_8-Impostos_Dep_Judiciais-Contingências" xfId="25843" xr:uid="{00000000-0005-0000-0000-0000F3640000}"/>
    <cellStyle name="s_Valuation _BS Csan CPC 02 &lt;SAP&gt;_8-Impostos_DFC Gerencial" xfId="25844" xr:uid="{00000000-0005-0000-0000-0000F4640000}"/>
    <cellStyle name="s_Valuation _BS Csan CPC 02 &lt;SAP&gt;_8-Impostos_DMPL" xfId="25845" xr:uid="{00000000-0005-0000-0000-0000F5640000}"/>
    <cellStyle name="s_Valuation _BS Csan CPC 02 &lt;SAP&gt;_8-Impostos_Mapa variáveis" xfId="25846" xr:uid="{00000000-0005-0000-0000-0000F6640000}"/>
    <cellStyle name="s_Valuation _BS Csan CPC 02 &lt;SAP&gt;_8-Impostos_P&amp;L RUMO" xfId="25847" xr:uid="{00000000-0005-0000-0000-0000F7640000}"/>
    <cellStyle name="s_Valuation _BS Csan CPC 02 &lt;SAP&gt;_8-Impostos_Variavel" xfId="25848" xr:uid="{00000000-0005-0000-0000-0000F8640000}"/>
    <cellStyle name="s_Valuation _BS Csan CPC 02 &lt;SAP&gt;_Acerto FV e Ajustes Manuais" xfId="25849" xr:uid="{00000000-0005-0000-0000-0000F9640000}"/>
    <cellStyle name="s_Valuation _BS Csan CPC 02 &lt;SAP&gt;_Acerto FV e Ajustes Manuais_Despesas operacionais " xfId="25850" xr:uid="{00000000-0005-0000-0000-0000FA640000}"/>
    <cellStyle name="s_Valuation _BS Csan CPC 02 &lt;SAP&gt;_Acerto FV e Ajustes Manuais_Working Capital" xfId="25851" xr:uid="{00000000-0005-0000-0000-0000FB640000}"/>
    <cellStyle name="s_Valuation _BS Csan CPC 02 &lt;SAP&gt;_ATIVO_PASSIVO" xfId="25852" xr:uid="{00000000-0005-0000-0000-0000FC640000}"/>
    <cellStyle name="s_Valuation _BS Csan CPC 02 &lt;SAP&gt;_ATIVO_PASSIVO_Mapa variáveis" xfId="25853" xr:uid="{00000000-0005-0000-0000-0000FD640000}"/>
    <cellStyle name="s_Valuation _BS Csan CPC 02 &lt;SAP&gt;_ATIVO_PASSIVO_Variavel" xfId="25854" xr:uid="{00000000-0005-0000-0000-0000FE640000}"/>
    <cellStyle name="s_Valuation _BS Csan CPC 02 &lt;SAP&gt;_Balanço" xfId="25855" xr:uid="{00000000-0005-0000-0000-0000FF640000}"/>
    <cellStyle name="s_Valuation _BS Csan CPC 02 &lt;SAP&gt;_Balanço_Despesas operacionais " xfId="25856" xr:uid="{00000000-0005-0000-0000-000000650000}"/>
    <cellStyle name="s_Valuation _BS Csan CPC 02 &lt;SAP&gt;_Balanço_Working Capital" xfId="25857" xr:uid="{00000000-0005-0000-0000-000001650000}"/>
    <cellStyle name="s_Valuation _BS Csan CPC 02 &lt;SAP&gt;_Base Julho" xfId="25858" xr:uid="{00000000-0005-0000-0000-000002650000}"/>
    <cellStyle name="s_Valuation _BS Csan CPC 02 &lt;SAP&gt;_Base Julho 2" xfId="25859" xr:uid="{00000000-0005-0000-0000-000003650000}"/>
    <cellStyle name="s_Valuation _BS Csan CPC 02 &lt;SAP&gt;_Base Julho_Mapa variáveis" xfId="25860" xr:uid="{00000000-0005-0000-0000-000004650000}"/>
    <cellStyle name="s_Valuation _BS Csan CPC 02 &lt;SAP&gt;_Base Julho_Taxa Efetiva Cosan - Acumulado até Setembro 2011" xfId="25861" xr:uid="{00000000-0005-0000-0000-000005650000}"/>
    <cellStyle name="s_Valuation _BS Csan CPC 02 &lt;SAP&gt;_Base Julho_Taxa Efetiva Cosan - Acumulado até Setembro 2011_Mapa variáveis" xfId="25862" xr:uid="{00000000-0005-0000-0000-000006650000}"/>
    <cellStyle name="s_Valuation _BS Csan CPC 02 &lt;SAP&gt;_Base Julho_Taxa Efetiva Cosan - Acumulado até Setembro 2011_Variavel" xfId="25863" xr:uid="{00000000-0005-0000-0000-000007650000}"/>
    <cellStyle name="s_Valuation _BS Csan CPC 02 &lt;SAP&gt;_Base Julho_Variavel" xfId="25864" xr:uid="{00000000-0005-0000-0000-000008650000}"/>
    <cellStyle name="s_Valuation _BS Csan CPC 02 &lt;SAP&gt;_Base Junho" xfId="25865" xr:uid="{00000000-0005-0000-0000-000009650000}"/>
    <cellStyle name="s_Valuation _BS Csan CPC 02 &lt;SAP&gt;_Base Junho 2" xfId="25866" xr:uid="{00000000-0005-0000-0000-00000A650000}"/>
    <cellStyle name="s_Valuation _BS Csan CPC 02 &lt;SAP&gt;_Base Junho_Base Junho" xfId="25867" xr:uid="{00000000-0005-0000-0000-00000B650000}"/>
    <cellStyle name="s_Valuation _BS Csan CPC 02 &lt;SAP&gt;_Base Junho_Base Junho 2" xfId="25868" xr:uid="{00000000-0005-0000-0000-00000C650000}"/>
    <cellStyle name="s_Valuation _BS Csan CPC 02 &lt;SAP&gt;_Base Junho_Base Junho_Base Julho" xfId="25869" xr:uid="{00000000-0005-0000-0000-00000D650000}"/>
    <cellStyle name="s_Valuation _BS Csan CPC 02 &lt;SAP&gt;_Base Junho_Base Junho_Base Julho 2" xfId="25870" xr:uid="{00000000-0005-0000-0000-00000E650000}"/>
    <cellStyle name="s_Valuation _BS Csan CPC 02 &lt;SAP&gt;_Base Junho_Base Junho_Base Julho_Mapa variáveis" xfId="25871" xr:uid="{00000000-0005-0000-0000-00000F650000}"/>
    <cellStyle name="s_Valuation _BS Csan CPC 02 &lt;SAP&gt;_Base Junho_Base Junho_Base Julho_Taxa Efetiva Cosan - Acumulado até Setembro 2011" xfId="25872" xr:uid="{00000000-0005-0000-0000-000010650000}"/>
    <cellStyle name="s_Valuation _BS Csan CPC 02 &lt;SAP&gt;_Base Junho_Base Junho_Base Julho_Taxa Efetiva Cosan - Acumulado até Setembro 2011_Mapa variáveis" xfId="25873" xr:uid="{00000000-0005-0000-0000-000011650000}"/>
    <cellStyle name="s_Valuation _BS Csan CPC 02 &lt;SAP&gt;_Base Junho_Base Junho_Base Julho_Taxa Efetiva Cosan - Acumulado até Setembro 2011_Variavel" xfId="25874" xr:uid="{00000000-0005-0000-0000-000012650000}"/>
    <cellStyle name="s_Valuation _BS Csan CPC 02 &lt;SAP&gt;_Base Junho_Base Junho_Base Julho_Variavel" xfId="25875" xr:uid="{00000000-0005-0000-0000-000013650000}"/>
    <cellStyle name="s_Valuation _BS Csan CPC 02 &lt;SAP&gt;_Base Junho_Base Junho_Mapa variáveis" xfId="25876" xr:uid="{00000000-0005-0000-0000-000014650000}"/>
    <cellStyle name="s_Valuation _BS Csan CPC 02 &lt;SAP&gt;_Base Junho_Base Junho_Variavel" xfId="25877" xr:uid="{00000000-0005-0000-0000-000015650000}"/>
    <cellStyle name="s_Valuation _BS Csan CPC 02 &lt;SAP&gt;_Base Junho_Mapa variáveis" xfId="25878" xr:uid="{00000000-0005-0000-0000-000016650000}"/>
    <cellStyle name="s_Valuation _BS Csan CPC 02 &lt;SAP&gt;_Base Junho_Plan1" xfId="25879" xr:uid="{00000000-0005-0000-0000-000017650000}"/>
    <cellStyle name="s_Valuation _BS Csan CPC 02 &lt;SAP&gt;_Base Junho_Plan1_Mapa variáveis" xfId="25880" xr:uid="{00000000-0005-0000-0000-000018650000}"/>
    <cellStyle name="s_Valuation _BS Csan CPC 02 &lt;SAP&gt;_Base Junho_Plan1_Variavel" xfId="25881" xr:uid="{00000000-0005-0000-0000-000019650000}"/>
    <cellStyle name="s_Valuation _BS Csan CPC 02 &lt;SAP&gt;_Base Junho_Taxa Efetiva Cosan - Acumulado até Setembro 2011" xfId="25882" xr:uid="{00000000-0005-0000-0000-00001A650000}"/>
    <cellStyle name="s_Valuation _BS Csan CPC 02 &lt;SAP&gt;_Base Junho_Taxa Efetiva Cosan - Acumulado até Setembro 2011_Mapa variáveis" xfId="25883" xr:uid="{00000000-0005-0000-0000-00001B650000}"/>
    <cellStyle name="s_Valuation _BS Csan CPC 02 &lt;SAP&gt;_Base Junho_Taxa Efetiva Cosan - Acumulado até Setembro 2011_Variavel" xfId="25884" xr:uid="{00000000-0005-0000-0000-00001C650000}"/>
    <cellStyle name="s_Valuation _BS Csan CPC 02 &lt;SAP&gt;_Base Junho_Variavel" xfId="25885" xr:uid="{00000000-0005-0000-0000-00001D650000}"/>
    <cellStyle name="s_Valuation _BS Csan CPC 02 &lt;SAP&gt;_BS Cnsl CAA &lt;SAP&gt;" xfId="25886" xr:uid="{00000000-0005-0000-0000-00001E650000}"/>
    <cellStyle name="s_Valuation _BS Csan CPC 02 &lt;SAP&gt;_BS Cnsl CAA &lt;SAP&gt; 10" xfId="25887" xr:uid="{00000000-0005-0000-0000-00001F650000}"/>
    <cellStyle name="s_Valuation _BS Csan CPC 02 &lt;SAP&gt;_BS Cnsl CAA &lt;SAP&gt; 2" xfId="25888" xr:uid="{00000000-0005-0000-0000-000020650000}"/>
    <cellStyle name="s_Valuation _BS Csan CPC 02 &lt;SAP&gt;_BS Cnsl CAA &lt;SAP&gt; 2 2" xfId="25889" xr:uid="{00000000-0005-0000-0000-000021650000}"/>
    <cellStyle name="s_Valuation _BS Csan CPC 02 &lt;SAP&gt;_BS Cnsl CAA &lt;SAP&gt; 2 2_15-FINANCEIRAS" xfId="25890" xr:uid="{00000000-0005-0000-0000-000022650000}"/>
    <cellStyle name="s_Valuation _BS Csan CPC 02 &lt;SAP&gt;_BS Cnsl CAA &lt;SAP&gt; 2 3" xfId="25891" xr:uid="{00000000-0005-0000-0000-000023650000}"/>
    <cellStyle name="s_Valuation _BS Csan CPC 02 &lt;SAP&gt;_BS Cnsl CAA &lt;SAP&gt; 2 3_COMGAS" xfId="25892" xr:uid="{00000000-0005-0000-0000-000024650000}"/>
    <cellStyle name="s_Valuation _BS Csan CPC 02 &lt;SAP&gt;_BS Cnsl CAA &lt;SAP&gt; 2 3_OUTROS NEGÓCIOS" xfId="25893" xr:uid="{00000000-0005-0000-0000-000025650000}"/>
    <cellStyle name="s_Valuation _BS Csan CPC 02 &lt;SAP&gt;_BS Cnsl CAA &lt;SAP&gt; 2 3_RUMO" xfId="25894" xr:uid="{00000000-0005-0000-0000-000026650000}"/>
    <cellStyle name="s_Valuation _BS Csan CPC 02 &lt;SAP&gt;_BS Cnsl CAA &lt;SAP&gt; 2 4" xfId="25895" xr:uid="{00000000-0005-0000-0000-000027650000}"/>
    <cellStyle name="s_Valuation _BS Csan CPC 02 &lt;SAP&gt;_BS Cnsl CAA &lt;SAP&gt; 2 5" xfId="25896" xr:uid="{00000000-0005-0000-0000-000028650000}"/>
    <cellStyle name="s_Valuation _BS Csan CPC 02 &lt;SAP&gt;_BS Cnsl CAA &lt;SAP&gt; 2_15-FINANCEIRAS" xfId="25897" xr:uid="{00000000-0005-0000-0000-000029650000}"/>
    <cellStyle name="s_Valuation _BS Csan CPC 02 &lt;SAP&gt;_BS Cnsl CAA &lt;SAP&gt; 2_15-FINANCEIRAS_1" xfId="25898" xr:uid="{00000000-0005-0000-0000-00002A650000}"/>
    <cellStyle name="s_Valuation _BS Csan CPC 02 &lt;SAP&gt;_BS Cnsl CAA &lt;SAP&gt; 2_2-DRE" xfId="25899" xr:uid="{00000000-0005-0000-0000-00002B650000}"/>
    <cellStyle name="s_Valuation _BS Csan CPC 02 &lt;SAP&gt;_BS Cnsl CAA &lt;SAP&gt; 2_2-DRE 2" xfId="25900" xr:uid="{00000000-0005-0000-0000-00002C650000}"/>
    <cellStyle name="s_Valuation _BS Csan CPC 02 &lt;SAP&gt;_BS Cnsl CAA &lt;SAP&gt; 2_2-DRE_3-Balanço" xfId="25901" xr:uid="{00000000-0005-0000-0000-00002D650000}"/>
    <cellStyle name="s_Valuation _BS Csan CPC 02 &lt;SAP&gt;_BS Cnsl CAA &lt;SAP&gt; 2_2-DRE_3-Balanço_Mapa variáveis" xfId="25902" xr:uid="{00000000-0005-0000-0000-00002E650000}"/>
    <cellStyle name="s_Valuation _BS Csan CPC 02 &lt;SAP&gt;_BS Cnsl CAA &lt;SAP&gt; 2_2-DRE_3-Balanço_Variavel" xfId="25903" xr:uid="{00000000-0005-0000-0000-00002F650000}"/>
    <cellStyle name="s_Valuation _BS Csan CPC 02 &lt;SAP&gt;_BS Cnsl CAA &lt;SAP&gt; 2_2-DRE_Dep_Judiciais-Contingências" xfId="25904" xr:uid="{00000000-0005-0000-0000-000030650000}"/>
    <cellStyle name="s_Valuation _BS Csan CPC 02 &lt;SAP&gt;_BS Cnsl CAA &lt;SAP&gt; 2_2-DRE_DFC Gerencial" xfId="25905" xr:uid="{00000000-0005-0000-0000-000031650000}"/>
    <cellStyle name="s_Valuation _BS Csan CPC 02 &lt;SAP&gt;_BS Cnsl CAA &lt;SAP&gt; 2_2-DRE_DMPL" xfId="25906" xr:uid="{00000000-0005-0000-0000-000032650000}"/>
    <cellStyle name="s_Valuation _BS Csan CPC 02 &lt;SAP&gt;_BS Cnsl CAA &lt;SAP&gt; 2_2-DRE_Mapa variáveis" xfId="25907" xr:uid="{00000000-0005-0000-0000-000033650000}"/>
    <cellStyle name="s_Valuation _BS Csan CPC 02 &lt;SAP&gt;_BS Cnsl CAA &lt;SAP&gt; 2_2-DRE_Variavel" xfId="25908" xr:uid="{00000000-0005-0000-0000-000034650000}"/>
    <cellStyle name="s_Valuation _BS Csan CPC 02 &lt;SAP&gt;_BS Cnsl CAA &lt;SAP&gt; 2_3-Balanço" xfId="25909" xr:uid="{00000000-0005-0000-0000-000035650000}"/>
    <cellStyle name="s_Valuation _BS Csan CPC 02 &lt;SAP&gt;_BS Cnsl CAA &lt;SAP&gt; 2_3-Balanço_Mapa variáveis" xfId="25910" xr:uid="{00000000-0005-0000-0000-000036650000}"/>
    <cellStyle name="s_Valuation _BS Csan CPC 02 &lt;SAP&gt;_BS Cnsl CAA &lt;SAP&gt; 2_3-Balanço_Variavel" xfId="25911" xr:uid="{00000000-0005-0000-0000-000037650000}"/>
    <cellStyle name="s_Valuation _BS Csan CPC 02 &lt;SAP&gt;_BS Cnsl CAA &lt;SAP&gt; 2_7-Estoque" xfId="25912" xr:uid="{00000000-0005-0000-0000-000038650000}"/>
    <cellStyle name="s_Valuation _BS Csan CPC 02 &lt;SAP&gt;_BS Cnsl CAA &lt;SAP&gt; 2_Despesas operacionais " xfId="25913" xr:uid="{00000000-0005-0000-0000-000039650000}"/>
    <cellStyle name="s_Valuation _BS Csan CPC 02 &lt;SAP&gt;_BS Cnsl CAA &lt;SAP&gt; 2_Mapa variáveis" xfId="25914" xr:uid="{00000000-0005-0000-0000-00003A650000}"/>
    <cellStyle name="s_Valuation _BS Csan CPC 02 &lt;SAP&gt;_BS Cnsl CAA &lt;SAP&gt; 2_P&amp;L Raízen Combs" xfId="25915" xr:uid="{00000000-0005-0000-0000-00003B650000}"/>
    <cellStyle name="s_Valuation _BS Csan CPC 02 &lt;SAP&gt;_BS Cnsl CAA &lt;SAP&gt; 2_P&amp;L RUMO" xfId="25916" xr:uid="{00000000-0005-0000-0000-00003C650000}"/>
    <cellStyle name="s_Valuation _BS Csan CPC 02 &lt;SAP&gt;_BS Cnsl CAA &lt;SAP&gt; 2_Variavel" xfId="25917" xr:uid="{00000000-0005-0000-0000-00003D650000}"/>
    <cellStyle name="s_Valuation _BS Csan CPC 02 &lt;SAP&gt;_BS Cnsl CAA &lt;SAP&gt; 2_Working Capital" xfId="25918" xr:uid="{00000000-0005-0000-0000-00003E650000}"/>
    <cellStyle name="s_Valuation _BS Csan CPC 02 &lt;SAP&gt;_BS Cnsl CAA &lt;SAP&gt; 3" xfId="25919" xr:uid="{00000000-0005-0000-0000-00003F650000}"/>
    <cellStyle name="s_Valuation _BS Csan CPC 02 &lt;SAP&gt;_BS Cnsl CAA &lt;SAP&gt; 3 2" xfId="25920" xr:uid="{00000000-0005-0000-0000-000040650000}"/>
    <cellStyle name="s_Valuation _BS Csan CPC 02 &lt;SAP&gt;_BS Cnsl CAA &lt;SAP&gt; 3 2_15-FINANCEIRAS" xfId="25921" xr:uid="{00000000-0005-0000-0000-000041650000}"/>
    <cellStyle name="s_Valuation _BS Csan CPC 02 &lt;SAP&gt;_BS Cnsl CAA &lt;SAP&gt; 3 3" xfId="25922" xr:uid="{00000000-0005-0000-0000-000042650000}"/>
    <cellStyle name="s_Valuation _BS Csan CPC 02 &lt;SAP&gt;_BS Cnsl CAA &lt;SAP&gt; 3 3_COMGAS" xfId="25923" xr:uid="{00000000-0005-0000-0000-000043650000}"/>
    <cellStyle name="s_Valuation _BS Csan CPC 02 &lt;SAP&gt;_BS Cnsl CAA &lt;SAP&gt; 3 3_OUTROS NEGÓCIOS" xfId="25924" xr:uid="{00000000-0005-0000-0000-000044650000}"/>
    <cellStyle name="s_Valuation _BS Csan CPC 02 &lt;SAP&gt;_BS Cnsl CAA &lt;SAP&gt; 3 3_RUMO" xfId="25925" xr:uid="{00000000-0005-0000-0000-000045650000}"/>
    <cellStyle name="s_Valuation _BS Csan CPC 02 &lt;SAP&gt;_BS Cnsl CAA &lt;SAP&gt; 3_15-FINANCEIRAS" xfId="25926" xr:uid="{00000000-0005-0000-0000-000046650000}"/>
    <cellStyle name="s_Valuation _BS Csan CPC 02 &lt;SAP&gt;_BS Cnsl CAA &lt;SAP&gt; 3_15-FINANCEIRAS_1" xfId="25927" xr:uid="{00000000-0005-0000-0000-000047650000}"/>
    <cellStyle name="s_Valuation _BS Csan CPC 02 &lt;SAP&gt;_BS Cnsl CAA &lt;SAP&gt; 3_2-DRE" xfId="25928" xr:uid="{00000000-0005-0000-0000-000048650000}"/>
    <cellStyle name="s_Valuation _BS Csan CPC 02 &lt;SAP&gt;_BS Cnsl CAA &lt;SAP&gt; 3_2-DRE 2" xfId="25929" xr:uid="{00000000-0005-0000-0000-000049650000}"/>
    <cellStyle name="s_Valuation _BS Csan CPC 02 &lt;SAP&gt;_BS Cnsl CAA &lt;SAP&gt; 3_2-DRE_3-Balanço" xfId="25930" xr:uid="{00000000-0005-0000-0000-00004A650000}"/>
    <cellStyle name="s_Valuation _BS Csan CPC 02 &lt;SAP&gt;_BS Cnsl CAA &lt;SAP&gt; 3_2-DRE_3-Balanço_Mapa variáveis" xfId="25931" xr:uid="{00000000-0005-0000-0000-00004B650000}"/>
    <cellStyle name="s_Valuation _BS Csan CPC 02 &lt;SAP&gt;_BS Cnsl CAA &lt;SAP&gt; 3_2-DRE_3-Balanço_Variavel" xfId="25932" xr:uid="{00000000-0005-0000-0000-00004C650000}"/>
    <cellStyle name="s_Valuation _BS Csan CPC 02 &lt;SAP&gt;_BS Cnsl CAA &lt;SAP&gt; 3_2-DRE_Dep_Judiciais-Contingências" xfId="25933" xr:uid="{00000000-0005-0000-0000-00004D650000}"/>
    <cellStyle name="s_Valuation _BS Csan CPC 02 &lt;SAP&gt;_BS Cnsl CAA &lt;SAP&gt; 3_2-DRE_DFC Gerencial" xfId="25934" xr:uid="{00000000-0005-0000-0000-00004E650000}"/>
    <cellStyle name="s_Valuation _BS Csan CPC 02 &lt;SAP&gt;_BS Cnsl CAA &lt;SAP&gt; 3_2-DRE_DMPL" xfId="25935" xr:uid="{00000000-0005-0000-0000-00004F650000}"/>
    <cellStyle name="s_Valuation _BS Csan CPC 02 &lt;SAP&gt;_BS Cnsl CAA &lt;SAP&gt; 3_2-DRE_Mapa variáveis" xfId="25936" xr:uid="{00000000-0005-0000-0000-000050650000}"/>
    <cellStyle name="s_Valuation _BS Csan CPC 02 &lt;SAP&gt;_BS Cnsl CAA &lt;SAP&gt; 3_2-DRE_Variavel" xfId="25937" xr:uid="{00000000-0005-0000-0000-000051650000}"/>
    <cellStyle name="s_Valuation _BS Csan CPC 02 &lt;SAP&gt;_BS Cnsl CAA &lt;SAP&gt; 3_3-Balanço" xfId="25938" xr:uid="{00000000-0005-0000-0000-000052650000}"/>
    <cellStyle name="s_Valuation _BS Csan CPC 02 &lt;SAP&gt;_BS Cnsl CAA &lt;SAP&gt; 3_3-Balanço_Mapa variáveis" xfId="25939" xr:uid="{00000000-0005-0000-0000-000053650000}"/>
    <cellStyle name="s_Valuation _BS Csan CPC 02 &lt;SAP&gt;_BS Cnsl CAA &lt;SAP&gt; 3_3-Balanço_Variavel" xfId="25940" xr:uid="{00000000-0005-0000-0000-000054650000}"/>
    <cellStyle name="s_Valuation _BS Csan CPC 02 &lt;SAP&gt;_BS Cnsl CAA &lt;SAP&gt; 3_7-Estoque" xfId="25941" xr:uid="{00000000-0005-0000-0000-000055650000}"/>
    <cellStyle name="s_Valuation _BS Csan CPC 02 &lt;SAP&gt;_BS Cnsl CAA &lt;SAP&gt; 3_Despesas operacionais " xfId="25942" xr:uid="{00000000-0005-0000-0000-000056650000}"/>
    <cellStyle name="s_Valuation _BS Csan CPC 02 &lt;SAP&gt;_BS Cnsl CAA &lt;SAP&gt; 3_Mapa variáveis" xfId="25943" xr:uid="{00000000-0005-0000-0000-000057650000}"/>
    <cellStyle name="s_Valuation _BS Csan CPC 02 &lt;SAP&gt;_BS Cnsl CAA &lt;SAP&gt; 3_P&amp;L Raízen Combs" xfId="25944" xr:uid="{00000000-0005-0000-0000-000058650000}"/>
    <cellStyle name="s_Valuation _BS Csan CPC 02 &lt;SAP&gt;_BS Cnsl CAA &lt;SAP&gt; 3_P&amp;L RUMO" xfId="25945" xr:uid="{00000000-0005-0000-0000-000059650000}"/>
    <cellStyle name="s_Valuation _BS Csan CPC 02 &lt;SAP&gt;_BS Cnsl CAA &lt;SAP&gt; 3_Variavel" xfId="25946" xr:uid="{00000000-0005-0000-0000-00005A650000}"/>
    <cellStyle name="s_Valuation _BS Csan CPC 02 &lt;SAP&gt;_BS Cnsl CAA &lt;SAP&gt; 3_Working Capital" xfId="25947" xr:uid="{00000000-0005-0000-0000-00005B650000}"/>
    <cellStyle name="s_Valuation _BS Csan CPC 02 &lt;SAP&gt;_BS Cnsl CAA &lt;SAP&gt; 4" xfId="25948" xr:uid="{00000000-0005-0000-0000-00005C650000}"/>
    <cellStyle name="s_Valuation _BS Csan CPC 02 &lt;SAP&gt;_BS Cnsl CAA &lt;SAP&gt; 4 2" xfId="25949" xr:uid="{00000000-0005-0000-0000-00005D650000}"/>
    <cellStyle name="s_Valuation _BS Csan CPC 02 &lt;SAP&gt;_BS Cnsl CAA &lt;SAP&gt; 4 2_15-FINANCEIRAS" xfId="25950" xr:uid="{00000000-0005-0000-0000-00005E650000}"/>
    <cellStyle name="s_Valuation _BS Csan CPC 02 &lt;SAP&gt;_BS Cnsl CAA &lt;SAP&gt; 4_15-FINANCEIRAS" xfId="25951" xr:uid="{00000000-0005-0000-0000-00005F650000}"/>
    <cellStyle name="s_Valuation _BS Csan CPC 02 &lt;SAP&gt;_BS Cnsl CAA &lt;SAP&gt; 4_15-FINANCEIRAS_1" xfId="25952" xr:uid="{00000000-0005-0000-0000-000060650000}"/>
    <cellStyle name="s_Valuation _BS Csan CPC 02 &lt;SAP&gt;_BS Cnsl CAA &lt;SAP&gt; 4_2-DRE" xfId="25953" xr:uid="{00000000-0005-0000-0000-000061650000}"/>
    <cellStyle name="s_Valuation _BS Csan CPC 02 &lt;SAP&gt;_BS Cnsl CAA &lt;SAP&gt; 4_2-DRE 2" xfId="25954" xr:uid="{00000000-0005-0000-0000-000062650000}"/>
    <cellStyle name="s_Valuation _BS Csan CPC 02 &lt;SAP&gt;_BS Cnsl CAA &lt;SAP&gt; 4_2-DRE_3-Balanço" xfId="25955" xr:uid="{00000000-0005-0000-0000-000063650000}"/>
    <cellStyle name="s_Valuation _BS Csan CPC 02 &lt;SAP&gt;_BS Cnsl CAA &lt;SAP&gt; 4_2-DRE_3-Balanço_Mapa variáveis" xfId="25956" xr:uid="{00000000-0005-0000-0000-000064650000}"/>
    <cellStyle name="s_Valuation _BS Csan CPC 02 &lt;SAP&gt;_BS Cnsl CAA &lt;SAP&gt; 4_2-DRE_3-Balanço_Variavel" xfId="25957" xr:uid="{00000000-0005-0000-0000-000065650000}"/>
    <cellStyle name="s_Valuation _BS Csan CPC 02 &lt;SAP&gt;_BS Cnsl CAA &lt;SAP&gt; 4_2-DRE_Dep_Judiciais-Contingências" xfId="25958" xr:uid="{00000000-0005-0000-0000-000066650000}"/>
    <cellStyle name="s_Valuation _BS Csan CPC 02 &lt;SAP&gt;_BS Cnsl CAA &lt;SAP&gt; 4_2-DRE_DFC Gerencial" xfId="25959" xr:uid="{00000000-0005-0000-0000-000067650000}"/>
    <cellStyle name="s_Valuation _BS Csan CPC 02 &lt;SAP&gt;_BS Cnsl CAA &lt;SAP&gt; 4_2-DRE_DMPL" xfId="25960" xr:uid="{00000000-0005-0000-0000-000068650000}"/>
    <cellStyle name="s_Valuation _BS Csan CPC 02 &lt;SAP&gt;_BS Cnsl CAA &lt;SAP&gt; 4_2-DRE_Mapa variáveis" xfId="25961" xr:uid="{00000000-0005-0000-0000-000069650000}"/>
    <cellStyle name="s_Valuation _BS Csan CPC 02 &lt;SAP&gt;_BS Cnsl CAA &lt;SAP&gt; 4_2-DRE_Variavel" xfId="25962" xr:uid="{00000000-0005-0000-0000-00006A650000}"/>
    <cellStyle name="s_Valuation _BS Csan CPC 02 &lt;SAP&gt;_BS Cnsl CAA &lt;SAP&gt; 4_3-Balanço" xfId="25963" xr:uid="{00000000-0005-0000-0000-00006B650000}"/>
    <cellStyle name="s_Valuation _BS Csan CPC 02 &lt;SAP&gt;_BS Cnsl CAA &lt;SAP&gt; 4_3-Balanço_Mapa variáveis" xfId="25964" xr:uid="{00000000-0005-0000-0000-00006C650000}"/>
    <cellStyle name="s_Valuation _BS Csan CPC 02 &lt;SAP&gt;_BS Cnsl CAA &lt;SAP&gt; 4_3-Balanço_Variavel" xfId="25965" xr:uid="{00000000-0005-0000-0000-00006D650000}"/>
    <cellStyle name="s_Valuation _BS Csan CPC 02 &lt;SAP&gt;_BS Cnsl CAA &lt;SAP&gt; 4_Dep_Judiciais-Contingências" xfId="25966" xr:uid="{00000000-0005-0000-0000-00006E650000}"/>
    <cellStyle name="s_Valuation _BS Csan CPC 02 &lt;SAP&gt;_BS Cnsl CAA &lt;SAP&gt; 4_DFC Gerencial" xfId="25967" xr:uid="{00000000-0005-0000-0000-00006F650000}"/>
    <cellStyle name="s_Valuation _BS Csan CPC 02 &lt;SAP&gt;_BS Cnsl CAA &lt;SAP&gt; 4_DMPL" xfId="25968" xr:uid="{00000000-0005-0000-0000-000070650000}"/>
    <cellStyle name="s_Valuation _BS Csan CPC 02 &lt;SAP&gt;_BS Cnsl CAA &lt;SAP&gt; 4_Mapa variáveis" xfId="25969" xr:uid="{00000000-0005-0000-0000-000071650000}"/>
    <cellStyle name="s_Valuation _BS Csan CPC 02 &lt;SAP&gt;_BS Cnsl CAA &lt;SAP&gt; 4_P&amp;L RUMO" xfId="25970" xr:uid="{00000000-0005-0000-0000-000072650000}"/>
    <cellStyle name="s_Valuation _BS Csan CPC 02 &lt;SAP&gt;_BS Cnsl CAA &lt;SAP&gt; 4_Variavel" xfId="25971" xr:uid="{00000000-0005-0000-0000-000073650000}"/>
    <cellStyle name="s_Valuation _BS Csan CPC 02 &lt;SAP&gt;_BS Cnsl CAA &lt;SAP&gt; 5" xfId="25972" xr:uid="{00000000-0005-0000-0000-000074650000}"/>
    <cellStyle name="s_Valuation _BS Csan CPC 02 &lt;SAP&gt;_BS Cnsl CAA &lt;SAP&gt; 5_15-FINANCEIRAS" xfId="25973" xr:uid="{00000000-0005-0000-0000-000075650000}"/>
    <cellStyle name="s_Valuation _BS Csan CPC 02 &lt;SAP&gt;_BS Cnsl CAA &lt;SAP&gt; 5_Mapa variáveis" xfId="25974" xr:uid="{00000000-0005-0000-0000-000076650000}"/>
    <cellStyle name="s_Valuation _BS Csan CPC 02 &lt;SAP&gt;_BS Cnsl CAA &lt;SAP&gt; 5_Variavel" xfId="25975" xr:uid="{00000000-0005-0000-0000-000077650000}"/>
    <cellStyle name="s_Valuation _BS Csan CPC 02 &lt;SAP&gt;_BS Cnsl CAA &lt;SAP&gt; 6" xfId="25976" xr:uid="{00000000-0005-0000-0000-000078650000}"/>
    <cellStyle name="s_Valuation _BS Csan CPC 02 &lt;SAP&gt;_BS Cnsl CAA &lt;SAP&gt; 6_COMGAS" xfId="25977" xr:uid="{00000000-0005-0000-0000-000079650000}"/>
    <cellStyle name="s_Valuation _BS Csan CPC 02 &lt;SAP&gt;_BS Cnsl CAA &lt;SAP&gt; 6_Mapa variáveis" xfId="25978" xr:uid="{00000000-0005-0000-0000-00007A650000}"/>
    <cellStyle name="s_Valuation _BS Csan CPC 02 &lt;SAP&gt;_BS Cnsl CAA &lt;SAP&gt; 6_OUTROS NEGÓCIOS" xfId="25979" xr:uid="{00000000-0005-0000-0000-00007B650000}"/>
    <cellStyle name="s_Valuation _BS Csan CPC 02 &lt;SAP&gt;_BS Cnsl CAA &lt;SAP&gt; 6_RUMO" xfId="25980" xr:uid="{00000000-0005-0000-0000-00007C650000}"/>
    <cellStyle name="s_Valuation _BS Csan CPC 02 &lt;SAP&gt;_BS Cnsl CAA &lt;SAP&gt; 6_Variavel" xfId="25981" xr:uid="{00000000-0005-0000-0000-00007D650000}"/>
    <cellStyle name="s_Valuation _BS Csan CPC 02 &lt;SAP&gt;_BS Cnsl CAA &lt;SAP&gt; 7" xfId="25982" xr:uid="{00000000-0005-0000-0000-00007E650000}"/>
    <cellStyle name="s_Valuation _BS Csan CPC 02 &lt;SAP&gt;_BS Cnsl CAA &lt;SAP&gt; 8" xfId="25983" xr:uid="{00000000-0005-0000-0000-00007F650000}"/>
    <cellStyle name="s_Valuation _BS Csan CPC 02 &lt;SAP&gt;_BS Cnsl CAA &lt;SAP&gt; 9" xfId="25984" xr:uid="{00000000-0005-0000-0000-000080650000}"/>
    <cellStyle name="s_Valuation _BS Csan CPC 02 &lt;SAP&gt;_BS Cnsl CAA &lt;SAP&gt;_13-Endividamento" xfId="25985" xr:uid="{00000000-0005-0000-0000-000081650000}"/>
    <cellStyle name="s_Valuation _BS Csan CPC 02 &lt;SAP&gt;_BS Cnsl CAA &lt;SAP&gt;_13-Endividamento 2" xfId="25986" xr:uid="{00000000-0005-0000-0000-000082650000}"/>
    <cellStyle name="s_Valuation _BS Csan CPC 02 &lt;SAP&gt;_BS Cnsl CAA &lt;SAP&gt;_13-Endividamento_Despesas operacionais " xfId="25987" xr:uid="{00000000-0005-0000-0000-000083650000}"/>
    <cellStyle name="s_Valuation _BS Csan CPC 02 &lt;SAP&gt;_BS Cnsl CAA &lt;SAP&gt;_13-Endividamento_Working Capital" xfId="25988" xr:uid="{00000000-0005-0000-0000-000084650000}"/>
    <cellStyle name="s_Valuation _BS Csan CPC 02 &lt;SAP&gt;_BS Cnsl CAA &lt;SAP&gt;_15-FINANCEIRAS" xfId="25989" xr:uid="{00000000-0005-0000-0000-000085650000}"/>
    <cellStyle name="s_Valuation _BS Csan CPC 02 &lt;SAP&gt;_BS Cnsl CAA &lt;SAP&gt;_15-FINANCEIRAS_1" xfId="25990" xr:uid="{00000000-0005-0000-0000-000086650000}"/>
    <cellStyle name="s_Valuation _BS Csan CPC 02 &lt;SAP&gt;_BS Cnsl CAA &lt;SAP&gt;_1-Indicadores" xfId="25991" xr:uid="{00000000-0005-0000-0000-000087650000}"/>
    <cellStyle name="s_Valuation _BS Csan CPC 02 &lt;SAP&gt;_BS Cnsl CAA &lt;SAP&gt;_1-Indicadores 2" xfId="25992" xr:uid="{00000000-0005-0000-0000-000088650000}"/>
    <cellStyle name="s_Valuation _BS Csan CPC 02 &lt;SAP&gt;_BS Cnsl CAA &lt;SAP&gt;_1-Indicadores_Mapa variáveis" xfId="25993" xr:uid="{00000000-0005-0000-0000-000089650000}"/>
    <cellStyle name="s_Valuation _BS Csan CPC 02 &lt;SAP&gt;_BS Cnsl CAA &lt;SAP&gt;_1-Indicadores_Variavel" xfId="25994" xr:uid="{00000000-0005-0000-0000-00008A650000}"/>
    <cellStyle name="s_Valuation _BS Csan CPC 02 &lt;SAP&gt;_BS Cnsl CAA &lt;SAP&gt;_26_Instrumentos Financeiros" xfId="25995" xr:uid="{00000000-0005-0000-0000-00008B650000}"/>
    <cellStyle name="s_Valuation _BS Csan CPC 02 &lt;SAP&gt;_BS Cnsl CAA &lt;SAP&gt;_26_Instrumentos Financeiros 2" xfId="25996" xr:uid="{00000000-0005-0000-0000-00008C650000}"/>
    <cellStyle name="s_Valuation _BS Csan CPC 02 &lt;SAP&gt;_BS Cnsl CAA &lt;SAP&gt;_26_Instrumentos Financeiros 2_15-FINANCEIRAS" xfId="25997" xr:uid="{00000000-0005-0000-0000-00008D650000}"/>
    <cellStyle name="s_Valuation _BS Csan CPC 02 &lt;SAP&gt;_BS Cnsl CAA &lt;SAP&gt;_26_Instrumentos Financeiros_1" xfId="25998" xr:uid="{00000000-0005-0000-0000-00008E650000}"/>
    <cellStyle name="s_Valuation _BS Csan CPC 02 &lt;SAP&gt;_BS Cnsl CAA &lt;SAP&gt;_26_Instrumentos Financeiros_1 2" xfId="25999" xr:uid="{00000000-0005-0000-0000-00008F650000}"/>
    <cellStyle name="s_Valuation _BS Csan CPC 02 &lt;SAP&gt;_BS Cnsl CAA &lt;SAP&gt;_26_Instrumentos Financeiros_1 2_15-FINANCEIRAS" xfId="26000" xr:uid="{00000000-0005-0000-0000-000090650000}"/>
    <cellStyle name="s_Valuation _BS Csan CPC 02 &lt;SAP&gt;_BS Cnsl CAA &lt;SAP&gt;_26_Instrumentos Financeiros_1_15-FINANCEIRAS" xfId="26001" xr:uid="{00000000-0005-0000-0000-000091650000}"/>
    <cellStyle name="s_Valuation _BS Csan CPC 02 &lt;SAP&gt;_BS Cnsl CAA &lt;SAP&gt;_26_Instrumentos Financeiros_1_15-FINANCEIRAS_1" xfId="26002" xr:uid="{00000000-0005-0000-0000-000092650000}"/>
    <cellStyle name="s_Valuation _BS Csan CPC 02 &lt;SAP&gt;_BS Cnsl CAA &lt;SAP&gt;_26_Instrumentos Financeiros_1_2-DRE" xfId="26003" xr:uid="{00000000-0005-0000-0000-000093650000}"/>
    <cellStyle name="s_Valuation _BS Csan CPC 02 &lt;SAP&gt;_BS Cnsl CAA &lt;SAP&gt;_26_Instrumentos Financeiros_1_2-DRE 2" xfId="26004" xr:uid="{00000000-0005-0000-0000-000094650000}"/>
    <cellStyle name="s_Valuation _BS Csan CPC 02 &lt;SAP&gt;_BS Cnsl CAA &lt;SAP&gt;_26_Instrumentos Financeiros_1_2-DRE_3-Balanço" xfId="26005" xr:uid="{00000000-0005-0000-0000-000095650000}"/>
    <cellStyle name="s_Valuation _BS Csan CPC 02 &lt;SAP&gt;_BS Cnsl CAA &lt;SAP&gt;_26_Instrumentos Financeiros_1_2-DRE_3-Balanço_Mapa variáveis" xfId="26006" xr:uid="{00000000-0005-0000-0000-000096650000}"/>
    <cellStyle name="s_Valuation _BS Csan CPC 02 &lt;SAP&gt;_BS Cnsl CAA &lt;SAP&gt;_26_Instrumentos Financeiros_1_2-DRE_3-Balanço_Variavel" xfId="26007" xr:uid="{00000000-0005-0000-0000-000097650000}"/>
    <cellStyle name="s_Valuation _BS Csan CPC 02 &lt;SAP&gt;_BS Cnsl CAA &lt;SAP&gt;_26_Instrumentos Financeiros_1_2-DRE_Dep_Judiciais-Contingências" xfId="26008" xr:uid="{00000000-0005-0000-0000-000098650000}"/>
    <cellStyle name="s_Valuation _BS Csan CPC 02 &lt;SAP&gt;_BS Cnsl CAA &lt;SAP&gt;_26_Instrumentos Financeiros_1_2-DRE_DFC Gerencial" xfId="26009" xr:uid="{00000000-0005-0000-0000-000099650000}"/>
    <cellStyle name="s_Valuation _BS Csan CPC 02 &lt;SAP&gt;_BS Cnsl CAA &lt;SAP&gt;_26_Instrumentos Financeiros_1_2-DRE_DMPL" xfId="26010" xr:uid="{00000000-0005-0000-0000-00009A650000}"/>
    <cellStyle name="s_Valuation _BS Csan CPC 02 &lt;SAP&gt;_BS Cnsl CAA &lt;SAP&gt;_26_Instrumentos Financeiros_1_2-DRE_Mapa variáveis" xfId="26011" xr:uid="{00000000-0005-0000-0000-00009B650000}"/>
    <cellStyle name="s_Valuation _BS Csan CPC 02 &lt;SAP&gt;_BS Cnsl CAA &lt;SAP&gt;_26_Instrumentos Financeiros_1_2-DRE_Variavel" xfId="26012" xr:uid="{00000000-0005-0000-0000-00009C650000}"/>
    <cellStyle name="s_Valuation _BS Csan CPC 02 &lt;SAP&gt;_BS Cnsl CAA &lt;SAP&gt;_26_Instrumentos Financeiros_1_3-Balanço" xfId="26013" xr:uid="{00000000-0005-0000-0000-00009D650000}"/>
    <cellStyle name="s_Valuation _BS Csan CPC 02 &lt;SAP&gt;_BS Cnsl CAA &lt;SAP&gt;_26_Instrumentos Financeiros_1_3-Balanço_Mapa variáveis" xfId="26014" xr:uid="{00000000-0005-0000-0000-00009E650000}"/>
    <cellStyle name="s_Valuation _BS Csan CPC 02 &lt;SAP&gt;_BS Cnsl CAA &lt;SAP&gt;_26_Instrumentos Financeiros_1_3-Balanço_Variavel" xfId="26015" xr:uid="{00000000-0005-0000-0000-00009F650000}"/>
    <cellStyle name="s_Valuation _BS Csan CPC 02 &lt;SAP&gt;_BS Cnsl CAA &lt;SAP&gt;_26_Instrumentos Financeiros_1_7-Estoque" xfId="26016" xr:uid="{00000000-0005-0000-0000-0000A0650000}"/>
    <cellStyle name="s_Valuation _BS Csan CPC 02 &lt;SAP&gt;_BS Cnsl CAA &lt;SAP&gt;_26_Instrumentos Financeiros_1_Despesas operacionais " xfId="26017" xr:uid="{00000000-0005-0000-0000-0000A1650000}"/>
    <cellStyle name="s_Valuation _BS Csan CPC 02 &lt;SAP&gt;_BS Cnsl CAA &lt;SAP&gt;_26_Instrumentos Financeiros_1_Mapa variáveis" xfId="26018" xr:uid="{00000000-0005-0000-0000-0000A2650000}"/>
    <cellStyle name="s_Valuation _BS Csan CPC 02 &lt;SAP&gt;_BS Cnsl CAA &lt;SAP&gt;_26_Instrumentos Financeiros_1_P&amp;L Raízen Combs" xfId="26019" xr:uid="{00000000-0005-0000-0000-0000A3650000}"/>
    <cellStyle name="s_Valuation _BS Csan CPC 02 &lt;SAP&gt;_BS Cnsl CAA &lt;SAP&gt;_26_Instrumentos Financeiros_1_P&amp;L RUMO" xfId="26020" xr:uid="{00000000-0005-0000-0000-0000A4650000}"/>
    <cellStyle name="s_Valuation _BS Csan CPC 02 &lt;SAP&gt;_BS Cnsl CAA &lt;SAP&gt;_26_Instrumentos Financeiros_1_Variavel" xfId="26021" xr:uid="{00000000-0005-0000-0000-0000A5650000}"/>
    <cellStyle name="s_Valuation _BS Csan CPC 02 &lt;SAP&gt;_BS Cnsl CAA &lt;SAP&gt;_26_Instrumentos Financeiros_1_Working Capital" xfId="26022" xr:uid="{00000000-0005-0000-0000-0000A6650000}"/>
    <cellStyle name="s_Valuation _BS Csan CPC 02 &lt;SAP&gt;_BS Cnsl CAA &lt;SAP&gt;_26_Instrumentos Financeiros_15-FINANCEIRAS" xfId="26023" xr:uid="{00000000-0005-0000-0000-0000A7650000}"/>
    <cellStyle name="s_Valuation _BS Csan CPC 02 &lt;SAP&gt;_BS Cnsl CAA &lt;SAP&gt;_26_Instrumentos Financeiros_15-FINANCEIRAS_1" xfId="26024" xr:uid="{00000000-0005-0000-0000-0000A8650000}"/>
    <cellStyle name="s_Valuation _BS Csan CPC 02 &lt;SAP&gt;_BS Cnsl CAA &lt;SAP&gt;_26_Instrumentos Financeiros_2-DRE" xfId="26025" xr:uid="{00000000-0005-0000-0000-0000A9650000}"/>
    <cellStyle name="s_Valuation _BS Csan CPC 02 &lt;SAP&gt;_BS Cnsl CAA &lt;SAP&gt;_26_Instrumentos Financeiros_2-DRE 2" xfId="26026" xr:uid="{00000000-0005-0000-0000-0000AA650000}"/>
    <cellStyle name="s_Valuation _BS Csan CPC 02 &lt;SAP&gt;_BS Cnsl CAA &lt;SAP&gt;_26_Instrumentos Financeiros_2-DRE_3-Balanço" xfId="26027" xr:uid="{00000000-0005-0000-0000-0000AB650000}"/>
    <cellStyle name="s_Valuation _BS Csan CPC 02 &lt;SAP&gt;_BS Cnsl CAA &lt;SAP&gt;_26_Instrumentos Financeiros_2-DRE_3-Balanço_Mapa variáveis" xfId="26028" xr:uid="{00000000-0005-0000-0000-0000AC650000}"/>
    <cellStyle name="s_Valuation _BS Csan CPC 02 &lt;SAP&gt;_BS Cnsl CAA &lt;SAP&gt;_26_Instrumentos Financeiros_2-DRE_3-Balanço_Variavel" xfId="26029" xr:uid="{00000000-0005-0000-0000-0000AD650000}"/>
    <cellStyle name="s_Valuation _BS Csan CPC 02 &lt;SAP&gt;_BS Cnsl CAA &lt;SAP&gt;_26_Instrumentos Financeiros_2-DRE_Dep_Judiciais-Contingências" xfId="26030" xr:uid="{00000000-0005-0000-0000-0000AE650000}"/>
    <cellStyle name="s_Valuation _BS Csan CPC 02 &lt;SAP&gt;_BS Cnsl CAA &lt;SAP&gt;_26_Instrumentos Financeiros_2-DRE_DFC Gerencial" xfId="26031" xr:uid="{00000000-0005-0000-0000-0000AF650000}"/>
    <cellStyle name="s_Valuation _BS Csan CPC 02 &lt;SAP&gt;_BS Cnsl CAA &lt;SAP&gt;_26_Instrumentos Financeiros_2-DRE_DMPL" xfId="26032" xr:uid="{00000000-0005-0000-0000-0000B0650000}"/>
    <cellStyle name="s_Valuation _BS Csan CPC 02 &lt;SAP&gt;_BS Cnsl CAA &lt;SAP&gt;_26_Instrumentos Financeiros_2-DRE_Mapa variáveis" xfId="26033" xr:uid="{00000000-0005-0000-0000-0000B1650000}"/>
    <cellStyle name="s_Valuation _BS Csan CPC 02 &lt;SAP&gt;_BS Cnsl CAA &lt;SAP&gt;_26_Instrumentos Financeiros_2-DRE_Variavel" xfId="26034" xr:uid="{00000000-0005-0000-0000-0000B2650000}"/>
    <cellStyle name="s_Valuation _BS Csan CPC 02 &lt;SAP&gt;_BS Cnsl CAA &lt;SAP&gt;_26_Instrumentos Financeiros_3-Balanço" xfId="26035" xr:uid="{00000000-0005-0000-0000-0000B3650000}"/>
    <cellStyle name="s_Valuation _BS Csan CPC 02 &lt;SAP&gt;_BS Cnsl CAA &lt;SAP&gt;_26_Instrumentos Financeiros_3-Balanço_Mapa variáveis" xfId="26036" xr:uid="{00000000-0005-0000-0000-0000B4650000}"/>
    <cellStyle name="s_Valuation _BS Csan CPC 02 &lt;SAP&gt;_BS Cnsl CAA &lt;SAP&gt;_26_Instrumentos Financeiros_3-Balanço_Variavel" xfId="26037" xr:uid="{00000000-0005-0000-0000-0000B5650000}"/>
    <cellStyle name="s_Valuation _BS Csan CPC 02 &lt;SAP&gt;_BS Cnsl CAA &lt;SAP&gt;_26_Instrumentos Financeiros_7-Estoque" xfId="26038" xr:uid="{00000000-0005-0000-0000-0000B6650000}"/>
    <cellStyle name="s_Valuation _BS Csan CPC 02 &lt;SAP&gt;_BS Cnsl CAA &lt;SAP&gt;_26_Instrumentos Financeiros_Despesas operacionais " xfId="26039" xr:uid="{00000000-0005-0000-0000-0000B7650000}"/>
    <cellStyle name="s_Valuation _BS Csan CPC 02 &lt;SAP&gt;_BS Cnsl CAA &lt;SAP&gt;_26_Instrumentos Financeiros_Mapa variáveis" xfId="26040" xr:uid="{00000000-0005-0000-0000-0000B8650000}"/>
    <cellStyle name="s_Valuation _BS Csan CPC 02 &lt;SAP&gt;_BS Cnsl CAA &lt;SAP&gt;_26_Instrumentos Financeiros_P&amp;L Raízen Combs" xfId="26041" xr:uid="{00000000-0005-0000-0000-0000B9650000}"/>
    <cellStyle name="s_Valuation _BS Csan CPC 02 &lt;SAP&gt;_BS Cnsl CAA &lt;SAP&gt;_26_Instrumentos Financeiros_P&amp;L RUMO" xfId="26042" xr:uid="{00000000-0005-0000-0000-0000BA650000}"/>
    <cellStyle name="s_Valuation _BS Csan CPC 02 &lt;SAP&gt;_BS Cnsl CAA &lt;SAP&gt;_26_Instrumentos Financeiros_Variavel" xfId="26043" xr:uid="{00000000-0005-0000-0000-0000BB650000}"/>
    <cellStyle name="s_Valuation _BS Csan CPC 02 &lt;SAP&gt;_BS Cnsl CAA &lt;SAP&gt;_26_Instrumentos Financeiros_Working Capital" xfId="26044" xr:uid="{00000000-0005-0000-0000-0000BC650000}"/>
    <cellStyle name="s_Valuation _BS Csan CPC 02 &lt;SAP&gt;_BS Cnsl CAA &lt;SAP&gt;_2-DRE" xfId="26045" xr:uid="{00000000-0005-0000-0000-0000BD650000}"/>
    <cellStyle name="s_Valuation _BS Csan CPC 02 &lt;SAP&gt;_BS Cnsl CAA &lt;SAP&gt;_2-DRE 2" xfId="26046" xr:uid="{00000000-0005-0000-0000-0000BE650000}"/>
    <cellStyle name="s_Valuation _BS Csan CPC 02 &lt;SAP&gt;_BS Cnsl CAA &lt;SAP&gt;_2-DRE 2_15-FINANCEIRAS" xfId="26047" xr:uid="{00000000-0005-0000-0000-0000BF650000}"/>
    <cellStyle name="s_Valuation _BS Csan CPC 02 &lt;SAP&gt;_BS Cnsl CAA &lt;SAP&gt;_2-DRE_1" xfId="26048" xr:uid="{00000000-0005-0000-0000-0000C0650000}"/>
    <cellStyle name="s_Valuation _BS Csan CPC 02 &lt;SAP&gt;_BS Cnsl CAA &lt;SAP&gt;_2-DRE_1 2" xfId="26049" xr:uid="{00000000-0005-0000-0000-0000C1650000}"/>
    <cellStyle name="s_Valuation _BS Csan CPC 02 &lt;SAP&gt;_BS Cnsl CAA &lt;SAP&gt;_2-DRE_1_3-Balanço" xfId="26050" xr:uid="{00000000-0005-0000-0000-0000C2650000}"/>
    <cellStyle name="s_Valuation _BS Csan CPC 02 &lt;SAP&gt;_BS Cnsl CAA &lt;SAP&gt;_2-DRE_1_3-Balanço_Mapa variáveis" xfId="26051" xr:uid="{00000000-0005-0000-0000-0000C3650000}"/>
    <cellStyle name="s_Valuation _BS Csan CPC 02 &lt;SAP&gt;_BS Cnsl CAA &lt;SAP&gt;_2-DRE_1_3-Balanço_Variavel" xfId="26052" xr:uid="{00000000-0005-0000-0000-0000C4650000}"/>
    <cellStyle name="s_Valuation _BS Csan CPC 02 &lt;SAP&gt;_BS Cnsl CAA &lt;SAP&gt;_2-DRE_1_Dep_Judiciais-Contingências" xfId="26053" xr:uid="{00000000-0005-0000-0000-0000C5650000}"/>
    <cellStyle name="s_Valuation _BS Csan CPC 02 &lt;SAP&gt;_BS Cnsl CAA &lt;SAP&gt;_2-DRE_1_DFC Gerencial" xfId="26054" xr:uid="{00000000-0005-0000-0000-0000C6650000}"/>
    <cellStyle name="s_Valuation _BS Csan CPC 02 &lt;SAP&gt;_BS Cnsl CAA &lt;SAP&gt;_2-DRE_1_DMPL" xfId="26055" xr:uid="{00000000-0005-0000-0000-0000C7650000}"/>
    <cellStyle name="s_Valuation _BS Csan CPC 02 &lt;SAP&gt;_BS Cnsl CAA &lt;SAP&gt;_2-DRE_1_Mapa variáveis" xfId="26056" xr:uid="{00000000-0005-0000-0000-0000C8650000}"/>
    <cellStyle name="s_Valuation _BS Csan CPC 02 &lt;SAP&gt;_BS Cnsl CAA &lt;SAP&gt;_2-DRE_1_Variavel" xfId="26057" xr:uid="{00000000-0005-0000-0000-0000C9650000}"/>
    <cellStyle name="s_Valuation _BS Csan CPC 02 &lt;SAP&gt;_BS Cnsl CAA &lt;SAP&gt;_2-DRE_15-FINANCEIRAS" xfId="26058" xr:uid="{00000000-0005-0000-0000-0000CA650000}"/>
    <cellStyle name="s_Valuation _BS Csan CPC 02 &lt;SAP&gt;_BS Cnsl CAA &lt;SAP&gt;_2-DRE_15-FINANCEIRAS_1" xfId="26059" xr:uid="{00000000-0005-0000-0000-0000CB650000}"/>
    <cellStyle name="s_Valuation _BS Csan CPC 02 &lt;SAP&gt;_BS Cnsl CAA &lt;SAP&gt;_2-DRE_2-DRE" xfId="26060" xr:uid="{00000000-0005-0000-0000-0000CC650000}"/>
    <cellStyle name="s_Valuation _BS Csan CPC 02 &lt;SAP&gt;_BS Cnsl CAA &lt;SAP&gt;_2-DRE_2-DRE 2" xfId="26061" xr:uid="{00000000-0005-0000-0000-0000CD650000}"/>
    <cellStyle name="s_Valuation _BS Csan CPC 02 &lt;SAP&gt;_BS Cnsl CAA &lt;SAP&gt;_2-DRE_2-DRE_3-Balanço" xfId="26062" xr:uid="{00000000-0005-0000-0000-0000CE650000}"/>
    <cellStyle name="s_Valuation _BS Csan CPC 02 &lt;SAP&gt;_BS Cnsl CAA &lt;SAP&gt;_2-DRE_2-DRE_3-Balanço_Mapa variáveis" xfId="26063" xr:uid="{00000000-0005-0000-0000-0000CF650000}"/>
    <cellStyle name="s_Valuation _BS Csan CPC 02 &lt;SAP&gt;_BS Cnsl CAA &lt;SAP&gt;_2-DRE_2-DRE_3-Balanço_Variavel" xfId="26064" xr:uid="{00000000-0005-0000-0000-0000D0650000}"/>
    <cellStyle name="s_Valuation _BS Csan CPC 02 &lt;SAP&gt;_BS Cnsl CAA &lt;SAP&gt;_2-DRE_2-DRE_Dep_Judiciais-Contingências" xfId="26065" xr:uid="{00000000-0005-0000-0000-0000D1650000}"/>
    <cellStyle name="s_Valuation _BS Csan CPC 02 &lt;SAP&gt;_BS Cnsl CAA &lt;SAP&gt;_2-DRE_2-DRE_DFC Gerencial" xfId="26066" xr:uid="{00000000-0005-0000-0000-0000D2650000}"/>
    <cellStyle name="s_Valuation _BS Csan CPC 02 &lt;SAP&gt;_BS Cnsl CAA &lt;SAP&gt;_2-DRE_2-DRE_DMPL" xfId="26067" xr:uid="{00000000-0005-0000-0000-0000D3650000}"/>
    <cellStyle name="s_Valuation _BS Csan CPC 02 &lt;SAP&gt;_BS Cnsl CAA &lt;SAP&gt;_2-DRE_2-DRE_Mapa variáveis" xfId="26068" xr:uid="{00000000-0005-0000-0000-0000D4650000}"/>
    <cellStyle name="s_Valuation _BS Csan CPC 02 &lt;SAP&gt;_BS Cnsl CAA &lt;SAP&gt;_2-DRE_2-DRE_Variavel" xfId="26069" xr:uid="{00000000-0005-0000-0000-0000D5650000}"/>
    <cellStyle name="s_Valuation _BS Csan CPC 02 &lt;SAP&gt;_BS Cnsl CAA &lt;SAP&gt;_2-DRE_3-Balanço" xfId="26070" xr:uid="{00000000-0005-0000-0000-0000D6650000}"/>
    <cellStyle name="s_Valuation _BS Csan CPC 02 &lt;SAP&gt;_BS Cnsl CAA &lt;SAP&gt;_2-DRE_3-Balanço_Mapa variáveis" xfId="26071" xr:uid="{00000000-0005-0000-0000-0000D7650000}"/>
    <cellStyle name="s_Valuation _BS Csan CPC 02 &lt;SAP&gt;_BS Cnsl CAA &lt;SAP&gt;_2-DRE_3-Balanço_Variavel" xfId="26072" xr:uid="{00000000-0005-0000-0000-0000D8650000}"/>
    <cellStyle name="s_Valuation _BS Csan CPC 02 &lt;SAP&gt;_BS Cnsl CAA &lt;SAP&gt;_2-DRE_7-Estoque" xfId="26073" xr:uid="{00000000-0005-0000-0000-0000D9650000}"/>
    <cellStyle name="s_Valuation _BS Csan CPC 02 &lt;SAP&gt;_BS Cnsl CAA &lt;SAP&gt;_2-DRE_Despesas operacionais " xfId="26074" xr:uid="{00000000-0005-0000-0000-0000DA650000}"/>
    <cellStyle name="s_Valuation _BS Csan CPC 02 &lt;SAP&gt;_BS Cnsl CAA &lt;SAP&gt;_2-DRE_Mapa variáveis" xfId="26075" xr:uid="{00000000-0005-0000-0000-0000DB650000}"/>
    <cellStyle name="s_Valuation _BS Csan CPC 02 &lt;SAP&gt;_BS Cnsl CAA &lt;SAP&gt;_2-DRE_P&amp;L Raízen Combs" xfId="26076" xr:uid="{00000000-0005-0000-0000-0000DC650000}"/>
    <cellStyle name="s_Valuation _BS Csan CPC 02 &lt;SAP&gt;_BS Cnsl CAA &lt;SAP&gt;_2-DRE_P&amp;L RUMO" xfId="26077" xr:uid="{00000000-0005-0000-0000-0000DD650000}"/>
    <cellStyle name="s_Valuation _BS Csan CPC 02 &lt;SAP&gt;_BS Cnsl CAA &lt;SAP&gt;_2-DRE_Variavel" xfId="26078" xr:uid="{00000000-0005-0000-0000-0000DE650000}"/>
    <cellStyle name="s_Valuation _BS Csan CPC 02 &lt;SAP&gt;_BS Cnsl CAA &lt;SAP&gt;_2-DRE_Working Capital" xfId="26079" xr:uid="{00000000-0005-0000-0000-0000DF650000}"/>
    <cellStyle name="s_Valuation _BS Csan CPC 02 &lt;SAP&gt;_BS Cnsl CAA &lt;SAP&gt;_3-Balanço" xfId="26080" xr:uid="{00000000-0005-0000-0000-0000E0650000}"/>
    <cellStyle name="s_Valuation _BS Csan CPC 02 &lt;SAP&gt;_BS Cnsl CAA &lt;SAP&gt;_3-Balanço 2" xfId="26081" xr:uid="{00000000-0005-0000-0000-0000E1650000}"/>
    <cellStyle name="s_Valuation _BS Csan CPC 02 &lt;SAP&gt;_BS Cnsl CAA &lt;SAP&gt;_3-Balanço 2_15-FINANCEIRAS" xfId="26082" xr:uid="{00000000-0005-0000-0000-0000E2650000}"/>
    <cellStyle name="s_Valuation _BS Csan CPC 02 &lt;SAP&gt;_BS Cnsl CAA &lt;SAP&gt;_3-Balanço_1" xfId="26083" xr:uid="{00000000-0005-0000-0000-0000E3650000}"/>
    <cellStyle name="s_Valuation _BS Csan CPC 02 &lt;SAP&gt;_BS Cnsl CAA &lt;SAP&gt;_3-Balanço_1 2" xfId="26084" xr:uid="{00000000-0005-0000-0000-0000E4650000}"/>
    <cellStyle name="s_Valuation _BS Csan CPC 02 &lt;SAP&gt;_BS Cnsl CAA &lt;SAP&gt;_3-Balanço_1 2_15-FINANCEIRAS" xfId="26085" xr:uid="{00000000-0005-0000-0000-0000E5650000}"/>
    <cellStyle name="s_Valuation _BS Csan CPC 02 &lt;SAP&gt;_BS Cnsl CAA &lt;SAP&gt;_3-Balanço_1_15-FINANCEIRAS" xfId="26086" xr:uid="{00000000-0005-0000-0000-0000E6650000}"/>
    <cellStyle name="s_Valuation _BS Csan CPC 02 &lt;SAP&gt;_BS Cnsl CAA &lt;SAP&gt;_3-Balanço_1_15-FINANCEIRAS_1" xfId="26087" xr:uid="{00000000-0005-0000-0000-0000E7650000}"/>
    <cellStyle name="s_Valuation _BS Csan CPC 02 &lt;SAP&gt;_BS Cnsl CAA &lt;SAP&gt;_3-Balanço_1_2-DRE" xfId="26088" xr:uid="{00000000-0005-0000-0000-0000E8650000}"/>
    <cellStyle name="s_Valuation _BS Csan CPC 02 &lt;SAP&gt;_BS Cnsl CAA &lt;SAP&gt;_3-Balanço_1_2-DRE 2" xfId="26089" xr:uid="{00000000-0005-0000-0000-0000E9650000}"/>
    <cellStyle name="s_Valuation _BS Csan CPC 02 &lt;SAP&gt;_BS Cnsl CAA &lt;SAP&gt;_3-Balanço_1_2-DRE_3-Balanço" xfId="26090" xr:uid="{00000000-0005-0000-0000-0000EA650000}"/>
    <cellStyle name="s_Valuation _BS Csan CPC 02 &lt;SAP&gt;_BS Cnsl CAA &lt;SAP&gt;_3-Balanço_1_2-DRE_3-Balanço_Mapa variáveis" xfId="26091" xr:uid="{00000000-0005-0000-0000-0000EB650000}"/>
    <cellStyle name="s_Valuation _BS Csan CPC 02 &lt;SAP&gt;_BS Cnsl CAA &lt;SAP&gt;_3-Balanço_1_2-DRE_3-Balanço_Variavel" xfId="26092" xr:uid="{00000000-0005-0000-0000-0000EC650000}"/>
    <cellStyle name="s_Valuation _BS Csan CPC 02 &lt;SAP&gt;_BS Cnsl CAA &lt;SAP&gt;_3-Balanço_1_2-DRE_Dep_Judiciais-Contingências" xfId="26093" xr:uid="{00000000-0005-0000-0000-0000ED650000}"/>
    <cellStyle name="s_Valuation _BS Csan CPC 02 &lt;SAP&gt;_BS Cnsl CAA &lt;SAP&gt;_3-Balanço_1_2-DRE_DFC Gerencial" xfId="26094" xr:uid="{00000000-0005-0000-0000-0000EE650000}"/>
    <cellStyle name="s_Valuation _BS Csan CPC 02 &lt;SAP&gt;_BS Cnsl CAA &lt;SAP&gt;_3-Balanço_1_2-DRE_DMPL" xfId="26095" xr:uid="{00000000-0005-0000-0000-0000EF650000}"/>
    <cellStyle name="s_Valuation _BS Csan CPC 02 &lt;SAP&gt;_BS Cnsl CAA &lt;SAP&gt;_3-Balanço_1_2-DRE_Mapa variáveis" xfId="26096" xr:uid="{00000000-0005-0000-0000-0000F0650000}"/>
    <cellStyle name="s_Valuation _BS Csan CPC 02 &lt;SAP&gt;_BS Cnsl CAA &lt;SAP&gt;_3-Balanço_1_2-DRE_Variavel" xfId="26097" xr:uid="{00000000-0005-0000-0000-0000F1650000}"/>
    <cellStyle name="s_Valuation _BS Csan CPC 02 &lt;SAP&gt;_BS Cnsl CAA &lt;SAP&gt;_3-Balanço_1_3-Balanço" xfId="26098" xr:uid="{00000000-0005-0000-0000-0000F2650000}"/>
    <cellStyle name="s_Valuation _BS Csan CPC 02 &lt;SAP&gt;_BS Cnsl CAA &lt;SAP&gt;_3-Balanço_1_3-Balanço_Mapa variáveis" xfId="26099" xr:uid="{00000000-0005-0000-0000-0000F3650000}"/>
    <cellStyle name="s_Valuation _BS Csan CPC 02 &lt;SAP&gt;_BS Cnsl CAA &lt;SAP&gt;_3-Balanço_1_3-Balanço_Variavel" xfId="26100" xr:uid="{00000000-0005-0000-0000-0000F4650000}"/>
    <cellStyle name="s_Valuation _BS Csan CPC 02 &lt;SAP&gt;_BS Cnsl CAA &lt;SAP&gt;_3-Balanço_1_7-Estoque" xfId="26101" xr:uid="{00000000-0005-0000-0000-0000F5650000}"/>
    <cellStyle name="s_Valuation _BS Csan CPC 02 &lt;SAP&gt;_BS Cnsl CAA &lt;SAP&gt;_3-Balanço_1_Despesas operacionais " xfId="26102" xr:uid="{00000000-0005-0000-0000-0000F6650000}"/>
    <cellStyle name="s_Valuation _BS Csan CPC 02 &lt;SAP&gt;_BS Cnsl CAA &lt;SAP&gt;_3-Balanço_1_Mapa variáveis" xfId="26103" xr:uid="{00000000-0005-0000-0000-0000F7650000}"/>
    <cellStyle name="s_Valuation _BS Csan CPC 02 &lt;SAP&gt;_BS Cnsl CAA &lt;SAP&gt;_3-Balanço_1_P&amp;L Raízen Combs" xfId="26104" xr:uid="{00000000-0005-0000-0000-0000F8650000}"/>
    <cellStyle name="s_Valuation _BS Csan CPC 02 &lt;SAP&gt;_BS Cnsl CAA &lt;SAP&gt;_3-Balanço_1_P&amp;L RUMO" xfId="26105" xr:uid="{00000000-0005-0000-0000-0000F9650000}"/>
    <cellStyle name="s_Valuation _BS Csan CPC 02 &lt;SAP&gt;_BS Cnsl CAA &lt;SAP&gt;_3-Balanço_1_Variavel" xfId="26106" xr:uid="{00000000-0005-0000-0000-0000FA650000}"/>
    <cellStyle name="s_Valuation _BS Csan CPC 02 &lt;SAP&gt;_BS Cnsl CAA &lt;SAP&gt;_3-Balanço_1_Working Capital" xfId="26107" xr:uid="{00000000-0005-0000-0000-0000FB650000}"/>
    <cellStyle name="s_Valuation _BS Csan CPC 02 &lt;SAP&gt;_BS Cnsl CAA &lt;SAP&gt;_3-Balanço_15-FINANCEIRAS" xfId="26108" xr:uid="{00000000-0005-0000-0000-0000FC650000}"/>
    <cellStyle name="s_Valuation _BS Csan CPC 02 &lt;SAP&gt;_BS Cnsl CAA &lt;SAP&gt;_3-Balanço_15-FINANCEIRAS_1" xfId="26109" xr:uid="{00000000-0005-0000-0000-0000FD650000}"/>
    <cellStyle name="s_Valuation _BS Csan CPC 02 &lt;SAP&gt;_BS Cnsl CAA &lt;SAP&gt;_3-Balanço_2" xfId="26110" xr:uid="{00000000-0005-0000-0000-0000FE650000}"/>
    <cellStyle name="s_Valuation _BS Csan CPC 02 &lt;SAP&gt;_BS Cnsl CAA &lt;SAP&gt;_3-Balanço_2_Mapa variáveis" xfId="26111" xr:uid="{00000000-0005-0000-0000-0000FF650000}"/>
    <cellStyle name="s_Valuation _BS Csan CPC 02 &lt;SAP&gt;_BS Cnsl CAA &lt;SAP&gt;_3-Balanço_2_Variavel" xfId="26112" xr:uid="{00000000-0005-0000-0000-000000660000}"/>
    <cellStyle name="s_Valuation _BS Csan CPC 02 &lt;SAP&gt;_BS Cnsl CAA &lt;SAP&gt;_3-Balanço_2-DRE" xfId="26113" xr:uid="{00000000-0005-0000-0000-000001660000}"/>
    <cellStyle name="s_Valuation _BS Csan CPC 02 &lt;SAP&gt;_BS Cnsl CAA &lt;SAP&gt;_3-Balanço_2-DRE 2" xfId="26114" xr:uid="{00000000-0005-0000-0000-000002660000}"/>
    <cellStyle name="s_Valuation _BS Csan CPC 02 &lt;SAP&gt;_BS Cnsl CAA &lt;SAP&gt;_3-Balanço_2-DRE_3-Balanço" xfId="26115" xr:uid="{00000000-0005-0000-0000-000003660000}"/>
    <cellStyle name="s_Valuation _BS Csan CPC 02 &lt;SAP&gt;_BS Cnsl CAA &lt;SAP&gt;_3-Balanço_2-DRE_3-Balanço_Mapa variáveis" xfId="26116" xr:uid="{00000000-0005-0000-0000-000004660000}"/>
    <cellStyle name="s_Valuation _BS Csan CPC 02 &lt;SAP&gt;_BS Cnsl CAA &lt;SAP&gt;_3-Balanço_2-DRE_3-Balanço_Variavel" xfId="26117" xr:uid="{00000000-0005-0000-0000-000005660000}"/>
    <cellStyle name="s_Valuation _BS Csan CPC 02 &lt;SAP&gt;_BS Cnsl CAA &lt;SAP&gt;_3-Balanço_2-DRE_Dep_Judiciais-Contingências" xfId="26118" xr:uid="{00000000-0005-0000-0000-000006660000}"/>
    <cellStyle name="s_Valuation _BS Csan CPC 02 &lt;SAP&gt;_BS Cnsl CAA &lt;SAP&gt;_3-Balanço_2-DRE_DFC Gerencial" xfId="26119" xr:uid="{00000000-0005-0000-0000-000007660000}"/>
    <cellStyle name="s_Valuation _BS Csan CPC 02 &lt;SAP&gt;_BS Cnsl CAA &lt;SAP&gt;_3-Balanço_2-DRE_DMPL" xfId="26120" xr:uid="{00000000-0005-0000-0000-000008660000}"/>
    <cellStyle name="s_Valuation _BS Csan CPC 02 &lt;SAP&gt;_BS Cnsl CAA &lt;SAP&gt;_3-Balanço_2-DRE_Mapa variáveis" xfId="26121" xr:uid="{00000000-0005-0000-0000-000009660000}"/>
    <cellStyle name="s_Valuation _BS Csan CPC 02 &lt;SAP&gt;_BS Cnsl CAA &lt;SAP&gt;_3-Balanço_2-DRE_Variavel" xfId="26122" xr:uid="{00000000-0005-0000-0000-00000A660000}"/>
    <cellStyle name="s_Valuation _BS Csan CPC 02 &lt;SAP&gt;_BS Cnsl CAA &lt;SAP&gt;_3-Balanço_3-Balanço" xfId="26123" xr:uid="{00000000-0005-0000-0000-00000B660000}"/>
    <cellStyle name="s_Valuation _BS Csan CPC 02 &lt;SAP&gt;_BS Cnsl CAA &lt;SAP&gt;_3-Balanço_3-Balanço_Mapa variáveis" xfId="26124" xr:uid="{00000000-0005-0000-0000-00000C660000}"/>
    <cellStyle name="s_Valuation _BS Csan CPC 02 &lt;SAP&gt;_BS Cnsl CAA &lt;SAP&gt;_3-Balanço_3-Balanço_Variavel" xfId="26125" xr:uid="{00000000-0005-0000-0000-00000D660000}"/>
    <cellStyle name="s_Valuation _BS Csan CPC 02 &lt;SAP&gt;_BS Cnsl CAA &lt;SAP&gt;_3-Balanço_7-Estoque" xfId="26126" xr:uid="{00000000-0005-0000-0000-00000E660000}"/>
    <cellStyle name="s_Valuation _BS Csan CPC 02 &lt;SAP&gt;_BS Cnsl CAA &lt;SAP&gt;_3-Balanço_Despesas operacionais " xfId="26127" xr:uid="{00000000-0005-0000-0000-00000F660000}"/>
    <cellStyle name="s_Valuation _BS Csan CPC 02 &lt;SAP&gt;_BS Cnsl CAA &lt;SAP&gt;_3-Balanço_Mapa variáveis" xfId="26128" xr:uid="{00000000-0005-0000-0000-000010660000}"/>
    <cellStyle name="s_Valuation _BS Csan CPC 02 &lt;SAP&gt;_BS Cnsl CAA &lt;SAP&gt;_3-Balanço_P&amp;L Raízen Combs" xfId="26129" xr:uid="{00000000-0005-0000-0000-000011660000}"/>
    <cellStyle name="s_Valuation _BS Csan CPC 02 &lt;SAP&gt;_BS Cnsl CAA &lt;SAP&gt;_3-Balanço_P&amp;L RUMO" xfId="26130" xr:uid="{00000000-0005-0000-0000-000012660000}"/>
    <cellStyle name="s_Valuation _BS Csan CPC 02 &lt;SAP&gt;_BS Cnsl CAA &lt;SAP&gt;_3-Balanço_Variavel" xfId="26131" xr:uid="{00000000-0005-0000-0000-000013660000}"/>
    <cellStyle name="s_Valuation _BS Csan CPC 02 &lt;SAP&gt;_BS Cnsl CAA &lt;SAP&gt;_3-Balanço_Working Capital" xfId="26132" xr:uid="{00000000-0005-0000-0000-000014660000}"/>
    <cellStyle name="s_Valuation _BS Csan CPC 02 &lt;SAP&gt;_BS Cnsl CAA &lt;SAP&gt;_4-DMPL" xfId="26133" xr:uid="{00000000-0005-0000-0000-000015660000}"/>
    <cellStyle name="s_Valuation _BS Csan CPC 02 &lt;SAP&gt;_BS Cnsl CAA &lt;SAP&gt;_4-DMPL 2" xfId="26134" xr:uid="{00000000-0005-0000-0000-000016660000}"/>
    <cellStyle name="s_Valuation _BS Csan CPC 02 &lt;SAP&gt;_BS Cnsl CAA &lt;SAP&gt;_4-DMPL 2_15-FINANCEIRAS" xfId="26135" xr:uid="{00000000-0005-0000-0000-000017660000}"/>
    <cellStyle name="s_Valuation _BS Csan CPC 02 &lt;SAP&gt;_BS Cnsl CAA &lt;SAP&gt;_4-DMPL_15-FINANCEIRAS" xfId="26136" xr:uid="{00000000-0005-0000-0000-000018660000}"/>
    <cellStyle name="s_Valuation _BS Csan CPC 02 &lt;SAP&gt;_BS Cnsl CAA &lt;SAP&gt;_4-DMPL_15-FINANCEIRAS_1" xfId="26137" xr:uid="{00000000-0005-0000-0000-000019660000}"/>
    <cellStyle name="s_Valuation _BS Csan CPC 02 &lt;SAP&gt;_BS Cnsl CAA &lt;SAP&gt;_4-DMPL_2-DRE" xfId="26138" xr:uid="{00000000-0005-0000-0000-00001A660000}"/>
    <cellStyle name="s_Valuation _BS Csan CPC 02 &lt;SAP&gt;_BS Cnsl CAA &lt;SAP&gt;_4-DMPL_2-DRE 2" xfId="26139" xr:uid="{00000000-0005-0000-0000-00001B660000}"/>
    <cellStyle name="s_Valuation _BS Csan CPC 02 &lt;SAP&gt;_BS Cnsl CAA &lt;SAP&gt;_4-DMPL_2-DRE_3-Balanço" xfId="26140" xr:uid="{00000000-0005-0000-0000-00001C660000}"/>
    <cellStyle name="s_Valuation _BS Csan CPC 02 &lt;SAP&gt;_BS Cnsl CAA &lt;SAP&gt;_4-DMPL_2-DRE_3-Balanço_Mapa variáveis" xfId="26141" xr:uid="{00000000-0005-0000-0000-00001D660000}"/>
    <cellStyle name="s_Valuation _BS Csan CPC 02 &lt;SAP&gt;_BS Cnsl CAA &lt;SAP&gt;_4-DMPL_2-DRE_3-Balanço_Variavel" xfId="26142" xr:uid="{00000000-0005-0000-0000-00001E660000}"/>
    <cellStyle name="s_Valuation _BS Csan CPC 02 &lt;SAP&gt;_BS Cnsl CAA &lt;SAP&gt;_4-DMPL_2-DRE_Dep_Judiciais-Contingências" xfId="26143" xr:uid="{00000000-0005-0000-0000-00001F660000}"/>
    <cellStyle name="s_Valuation _BS Csan CPC 02 &lt;SAP&gt;_BS Cnsl CAA &lt;SAP&gt;_4-DMPL_2-DRE_DFC Gerencial" xfId="26144" xr:uid="{00000000-0005-0000-0000-000020660000}"/>
    <cellStyle name="s_Valuation _BS Csan CPC 02 &lt;SAP&gt;_BS Cnsl CAA &lt;SAP&gt;_4-DMPL_2-DRE_DMPL" xfId="26145" xr:uid="{00000000-0005-0000-0000-000021660000}"/>
    <cellStyle name="s_Valuation _BS Csan CPC 02 &lt;SAP&gt;_BS Cnsl CAA &lt;SAP&gt;_4-DMPL_2-DRE_Mapa variáveis" xfId="26146" xr:uid="{00000000-0005-0000-0000-000022660000}"/>
    <cellStyle name="s_Valuation _BS Csan CPC 02 &lt;SAP&gt;_BS Cnsl CAA &lt;SAP&gt;_4-DMPL_2-DRE_Variavel" xfId="26147" xr:uid="{00000000-0005-0000-0000-000023660000}"/>
    <cellStyle name="s_Valuation _BS Csan CPC 02 &lt;SAP&gt;_BS Cnsl CAA &lt;SAP&gt;_4-DMPL_3-Balanço" xfId="26148" xr:uid="{00000000-0005-0000-0000-000024660000}"/>
    <cellStyle name="s_Valuation _BS Csan CPC 02 &lt;SAP&gt;_BS Cnsl CAA &lt;SAP&gt;_4-DMPL_3-Balanço_Mapa variáveis" xfId="26149" xr:uid="{00000000-0005-0000-0000-000025660000}"/>
    <cellStyle name="s_Valuation _BS Csan CPC 02 &lt;SAP&gt;_BS Cnsl CAA &lt;SAP&gt;_4-DMPL_3-Balanço_Variavel" xfId="26150" xr:uid="{00000000-0005-0000-0000-000026660000}"/>
    <cellStyle name="s_Valuation _BS Csan CPC 02 &lt;SAP&gt;_BS Cnsl CAA &lt;SAP&gt;_4-DMPL_Dep_Judiciais-Contingências" xfId="26151" xr:uid="{00000000-0005-0000-0000-000027660000}"/>
    <cellStyle name="s_Valuation _BS Csan CPC 02 &lt;SAP&gt;_BS Cnsl CAA &lt;SAP&gt;_4-DMPL_DFC Gerencial" xfId="26152" xr:uid="{00000000-0005-0000-0000-000028660000}"/>
    <cellStyle name="s_Valuation _BS Csan CPC 02 &lt;SAP&gt;_BS Cnsl CAA &lt;SAP&gt;_4-DMPL_DMPL" xfId="26153" xr:uid="{00000000-0005-0000-0000-000029660000}"/>
    <cellStyle name="s_Valuation _BS Csan CPC 02 &lt;SAP&gt;_BS Cnsl CAA &lt;SAP&gt;_4-DMPL_Mapa variáveis" xfId="26154" xr:uid="{00000000-0005-0000-0000-00002A660000}"/>
    <cellStyle name="s_Valuation _BS Csan CPC 02 &lt;SAP&gt;_BS Cnsl CAA &lt;SAP&gt;_4-DMPL_P&amp;L RUMO" xfId="26155" xr:uid="{00000000-0005-0000-0000-00002B660000}"/>
    <cellStyle name="s_Valuation _BS Csan CPC 02 &lt;SAP&gt;_BS Cnsl CAA &lt;SAP&gt;_4-DMPL_Variavel" xfId="26156" xr:uid="{00000000-0005-0000-0000-00002C660000}"/>
    <cellStyle name="s_Valuation _BS Csan CPC 02 &lt;SAP&gt;_BS Cnsl CAA &lt;SAP&gt;_7-Estoque" xfId="26157" xr:uid="{00000000-0005-0000-0000-00002D660000}"/>
    <cellStyle name="s_Valuation _BS Csan CPC 02 &lt;SAP&gt;_BS Cnsl CAA &lt;SAP&gt;_8-Impostos" xfId="26158" xr:uid="{00000000-0005-0000-0000-00002E660000}"/>
    <cellStyle name="s_Valuation _BS Csan CPC 02 &lt;SAP&gt;_BS Cnsl CAA &lt;SAP&gt;_8-Impostos 2" xfId="26159" xr:uid="{00000000-0005-0000-0000-00002F660000}"/>
    <cellStyle name="s_Valuation _BS Csan CPC 02 &lt;SAP&gt;_BS Cnsl CAA &lt;SAP&gt;_8-Impostos 2_15-FINANCEIRAS" xfId="26160" xr:uid="{00000000-0005-0000-0000-000030660000}"/>
    <cellStyle name="s_Valuation _BS Csan CPC 02 &lt;SAP&gt;_BS Cnsl CAA &lt;SAP&gt;_8-Impostos_15-FINANCEIRAS" xfId="26161" xr:uid="{00000000-0005-0000-0000-000031660000}"/>
    <cellStyle name="s_Valuation _BS Csan CPC 02 &lt;SAP&gt;_BS Cnsl CAA &lt;SAP&gt;_8-Impostos_15-FINANCEIRAS_1" xfId="26162" xr:uid="{00000000-0005-0000-0000-000032660000}"/>
    <cellStyle name="s_Valuation _BS Csan CPC 02 &lt;SAP&gt;_BS Cnsl CAA &lt;SAP&gt;_8-Impostos_2-DRE" xfId="26163" xr:uid="{00000000-0005-0000-0000-000033660000}"/>
    <cellStyle name="s_Valuation _BS Csan CPC 02 &lt;SAP&gt;_BS Cnsl CAA &lt;SAP&gt;_8-Impostos_2-DRE 2" xfId="26164" xr:uid="{00000000-0005-0000-0000-000034660000}"/>
    <cellStyle name="s_Valuation _BS Csan CPC 02 &lt;SAP&gt;_BS Cnsl CAA &lt;SAP&gt;_8-Impostos_2-DRE_3-Balanço" xfId="26165" xr:uid="{00000000-0005-0000-0000-000035660000}"/>
    <cellStyle name="s_Valuation _BS Csan CPC 02 &lt;SAP&gt;_BS Cnsl CAA &lt;SAP&gt;_8-Impostos_2-DRE_3-Balanço_Mapa variáveis" xfId="26166" xr:uid="{00000000-0005-0000-0000-000036660000}"/>
    <cellStyle name="s_Valuation _BS Csan CPC 02 &lt;SAP&gt;_BS Cnsl CAA &lt;SAP&gt;_8-Impostos_2-DRE_3-Balanço_Variavel" xfId="26167" xr:uid="{00000000-0005-0000-0000-000037660000}"/>
    <cellStyle name="s_Valuation _BS Csan CPC 02 &lt;SAP&gt;_BS Cnsl CAA &lt;SAP&gt;_8-Impostos_2-DRE_Dep_Judiciais-Contingências" xfId="26168" xr:uid="{00000000-0005-0000-0000-000038660000}"/>
    <cellStyle name="s_Valuation _BS Csan CPC 02 &lt;SAP&gt;_BS Cnsl CAA &lt;SAP&gt;_8-Impostos_2-DRE_DFC Gerencial" xfId="26169" xr:uid="{00000000-0005-0000-0000-000039660000}"/>
    <cellStyle name="s_Valuation _BS Csan CPC 02 &lt;SAP&gt;_BS Cnsl CAA &lt;SAP&gt;_8-Impostos_2-DRE_DMPL" xfId="26170" xr:uid="{00000000-0005-0000-0000-00003A660000}"/>
    <cellStyle name="s_Valuation _BS Csan CPC 02 &lt;SAP&gt;_BS Cnsl CAA &lt;SAP&gt;_8-Impostos_2-DRE_Mapa variáveis" xfId="26171" xr:uid="{00000000-0005-0000-0000-00003B660000}"/>
    <cellStyle name="s_Valuation _BS Csan CPC 02 &lt;SAP&gt;_BS Cnsl CAA &lt;SAP&gt;_8-Impostos_2-DRE_Variavel" xfId="26172" xr:uid="{00000000-0005-0000-0000-00003C660000}"/>
    <cellStyle name="s_Valuation _BS Csan CPC 02 &lt;SAP&gt;_BS Cnsl CAA &lt;SAP&gt;_8-Impostos_3-Balanço" xfId="26173" xr:uid="{00000000-0005-0000-0000-00003D660000}"/>
    <cellStyle name="s_Valuation _BS Csan CPC 02 &lt;SAP&gt;_BS Cnsl CAA &lt;SAP&gt;_8-Impostos_3-Balanço_Mapa variáveis" xfId="26174" xr:uid="{00000000-0005-0000-0000-00003E660000}"/>
    <cellStyle name="s_Valuation _BS Csan CPC 02 &lt;SAP&gt;_BS Cnsl CAA &lt;SAP&gt;_8-Impostos_3-Balanço_Variavel" xfId="26175" xr:uid="{00000000-0005-0000-0000-00003F660000}"/>
    <cellStyle name="s_Valuation _BS Csan CPC 02 &lt;SAP&gt;_BS Cnsl CAA &lt;SAP&gt;_8-Impostos_Dep_Judiciais-Contingências" xfId="26176" xr:uid="{00000000-0005-0000-0000-000040660000}"/>
    <cellStyle name="s_Valuation _BS Csan CPC 02 &lt;SAP&gt;_BS Cnsl CAA &lt;SAP&gt;_8-Impostos_DFC Gerencial" xfId="26177" xr:uid="{00000000-0005-0000-0000-000041660000}"/>
    <cellStyle name="s_Valuation _BS Csan CPC 02 &lt;SAP&gt;_BS Cnsl CAA &lt;SAP&gt;_8-Impostos_DMPL" xfId="26178" xr:uid="{00000000-0005-0000-0000-000042660000}"/>
    <cellStyle name="s_Valuation _BS Csan CPC 02 &lt;SAP&gt;_BS Cnsl CAA &lt;SAP&gt;_8-Impostos_Mapa variáveis" xfId="26179" xr:uid="{00000000-0005-0000-0000-000043660000}"/>
    <cellStyle name="s_Valuation _BS Csan CPC 02 &lt;SAP&gt;_BS Cnsl CAA &lt;SAP&gt;_8-Impostos_P&amp;L RUMO" xfId="26180" xr:uid="{00000000-0005-0000-0000-000044660000}"/>
    <cellStyle name="s_Valuation _BS Csan CPC 02 &lt;SAP&gt;_BS Cnsl CAA &lt;SAP&gt;_8-Impostos_Variavel" xfId="26181" xr:uid="{00000000-0005-0000-0000-000045660000}"/>
    <cellStyle name="s_Valuation _BS Csan CPC 02 &lt;SAP&gt;_BS Cnsl CAA &lt;SAP&gt;_Acerto FV e Ajustes Manuais" xfId="26182" xr:uid="{00000000-0005-0000-0000-000046660000}"/>
    <cellStyle name="s_Valuation _BS Csan CPC 02 &lt;SAP&gt;_BS Cnsl CAA &lt;SAP&gt;_Acerto FV e Ajustes Manuais_Despesas operacionais " xfId="26183" xr:uid="{00000000-0005-0000-0000-000047660000}"/>
    <cellStyle name="s_Valuation _BS Csan CPC 02 &lt;SAP&gt;_BS Cnsl CAA &lt;SAP&gt;_Acerto FV e Ajustes Manuais_Working Capital" xfId="26184" xr:uid="{00000000-0005-0000-0000-000048660000}"/>
    <cellStyle name="s_Valuation _BS Csan CPC 02 &lt;SAP&gt;_BS Cnsl CAA &lt;SAP&gt;_Balanço" xfId="26185" xr:uid="{00000000-0005-0000-0000-000049660000}"/>
    <cellStyle name="s_Valuation _BS Csan CPC 02 &lt;SAP&gt;_BS Cnsl CAA &lt;SAP&gt;_Balanço_Despesas operacionais " xfId="26186" xr:uid="{00000000-0005-0000-0000-00004A660000}"/>
    <cellStyle name="s_Valuation _BS Csan CPC 02 &lt;SAP&gt;_BS Cnsl CAA &lt;SAP&gt;_Balanço_Working Capital" xfId="26187" xr:uid="{00000000-0005-0000-0000-00004B660000}"/>
    <cellStyle name="s_Valuation _BS Csan CPC 02 &lt;SAP&gt;_BS Cnsl CAA &lt;SAP&gt;_Base Julho" xfId="26188" xr:uid="{00000000-0005-0000-0000-00004C660000}"/>
    <cellStyle name="s_Valuation _BS Csan CPC 02 &lt;SAP&gt;_BS Cnsl CAA &lt;SAP&gt;_Base Julho_Mapa variáveis" xfId="26189" xr:uid="{00000000-0005-0000-0000-00004D660000}"/>
    <cellStyle name="s_Valuation _BS Csan CPC 02 &lt;SAP&gt;_BS Cnsl CAA &lt;SAP&gt;_Base Julho_Taxa Efetiva Cosan - Acumulado até Setembro 2011" xfId="26190" xr:uid="{00000000-0005-0000-0000-00004E660000}"/>
    <cellStyle name="s_Valuation _BS Csan CPC 02 &lt;SAP&gt;_BS Cnsl CAA &lt;SAP&gt;_Base Julho_Taxa Efetiva Cosan - Acumulado até Setembro 2011_Mapa variáveis" xfId="26191" xr:uid="{00000000-0005-0000-0000-00004F660000}"/>
    <cellStyle name="s_Valuation _BS Csan CPC 02 &lt;SAP&gt;_BS Cnsl CAA &lt;SAP&gt;_Base Julho_Taxa Efetiva Cosan - Acumulado até Setembro 2011_Variavel" xfId="26192" xr:uid="{00000000-0005-0000-0000-000050660000}"/>
    <cellStyle name="s_Valuation _BS Csan CPC 02 &lt;SAP&gt;_BS Cnsl CAA &lt;SAP&gt;_Base Julho_Variavel" xfId="26193" xr:uid="{00000000-0005-0000-0000-000051660000}"/>
    <cellStyle name="s_Valuation _BS Csan CPC 02 &lt;SAP&gt;_BS Cnsl CAA &lt;SAP&gt;_Base Junho" xfId="26194" xr:uid="{00000000-0005-0000-0000-000052660000}"/>
    <cellStyle name="s_Valuation _BS Csan CPC 02 &lt;SAP&gt;_BS Cnsl CAA &lt;SAP&gt;_Base Junho_Base Junho" xfId="26195" xr:uid="{00000000-0005-0000-0000-000053660000}"/>
    <cellStyle name="s_Valuation _BS Csan CPC 02 &lt;SAP&gt;_BS Cnsl CAA &lt;SAP&gt;_Base Junho_Base Junho_Base Julho" xfId="26196" xr:uid="{00000000-0005-0000-0000-000054660000}"/>
    <cellStyle name="s_Valuation _BS Csan CPC 02 &lt;SAP&gt;_BS Cnsl CAA &lt;SAP&gt;_Base Junho_Base Junho_Base Julho_Mapa variáveis" xfId="26197" xr:uid="{00000000-0005-0000-0000-000055660000}"/>
    <cellStyle name="s_Valuation _BS Csan CPC 02 &lt;SAP&gt;_BS Cnsl CAA &lt;SAP&gt;_Base Junho_Base Junho_Base Julho_Taxa Efetiva Cosan - Acumulado até Setembro 2011" xfId="26198" xr:uid="{00000000-0005-0000-0000-000056660000}"/>
    <cellStyle name="s_Valuation _BS Csan CPC 02 &lt;SAP&gt;_BS Cnsl CAA &lt;SAP&gt;_Base Junho_Base Junho_Base Julho_Taxa Efetiva Cosan - Acumulado até Setembro 2011_Mapa variáveis" xfId="26199" xr:uid="{00000000-0005-0000-0000-000057660000}"/>
    <cellStyle name="s_Valuation _BS Csan CPC 02 &lt;SAP&gt;_BS Cnsl CAA &lt;SAP&gt;_Base Junho_Base Junho_Base Julho_Taxa Efetiva Cosan - Acumulado até Setembro 2011_Variavel" xfId="26200" xr:uid="{00000000-0005-0000-0000-000058660000}"/>
    <cellStyle name="s_Valuation _BS Csan CPC 02 &lt;SAP&gt;_BS Cnsl CAA &lt;SAP&gt;_Base Junho_Base Junho_Base Julho_Variavel" xfId="26201" xr:uid="{00000000-0005-0000-0000-000059660000}"/>
    <cellStyle name="s_Valuation _BS Csan CPC 02 &lt;SAP&gt;_BS Cnsl CAA &lt;SAP&gt;_Base Junho_Base Junho_Mapa variáveis" xfId="26202" xr:uid="{00000000-0005-0000-0000-00005A660000}"/>
    <cellStyle name="s_Valuation _BS Csan CPC 02 &lt;SAP&gt;_BS Cnsl CAA &lt;SAP&gt;_Base Junho_Base Junho_Variavel" xfId="26203" xr:uid="{00000000-0005-0000-0000-00005B660000}"/>
    <cellStyle name="s_Valuation _BS Csan CPC 02 &lt;SAP&gt;_BS Cnsl CAA &lt;SAP&gt;_Base Junho_Mapa variáveis" xfId="26204" xr:uid="{00000000-0005-0000-0000-00005C660000}"/>
    <cellStyle name="s_Valuation _BS Csan CPC 02 &lt;SAP&gt;_BS Cnsl CAA &lt;SAP&gt;_Base Junho_Taxa Efetiva Cosan - Acumulado até Setembro 2011" xfId="26205" xr:uid="{00000000-0005-0000-0000-00005D660000}"/>
    <cellStyle name="s_Valuation _BS Csan CPC 02 &lt;SAP&gt;_BS Cnsl CAA &lt;SAP&gt;_Base Junho_Taxa Efetiva Cosan - Acumulado até Setembro 2011_Mapa variáveis" xfId="26206" xr:uid="{00000000-0005-0000-0000-00005E660000}"/>
    <cellStyle name="s_Valuation _BS Csan CPC 02 &lt;SAP&gt;_BS Cnsl CAA &lt;SAP&gt;_Base Junho_Taxa Efetiva Cosan - Acumulado até Setembro 2011_Variavel" xfId="26207" xr:uid="{00000000-0005-0000-0000-00005F660000}"/>
    <cellStyle name="s_Valuation _BS Csan CPC 02 &lt;SAP&gt;_BS Cnsl CAA &lt;SAP&gt;_Base Junho_Variavel" xfId="26208" xr:uid="{00000000-0005-0000-0000-000060660000}"/>
    <cellStyle name="s_Valuation _BS Csan CPC 02 &lt;SAP&gt;_BS Cnsl CAA &lt;SAP&gt;_Caixa restrito" xfId="26209" xr:uid="{00000000-0005-0000-0000-000061660000}"/>
    <cellStyle name="s_Valuation _BS Csan CPC 02 &lt;SAP&gt;_BS Cnsl CAA &lt;SAP&gt;_Caixa restrito 2" xfId="26210" xr:uid="{00000000-0005-0000-0000-000062660000}"/>
    <cellStyle name="s_Valuation _BS Csan CPC 02 &lt;SAP&gt;_BS Cnsl CAA &lt;SAP&gt;_Caixa restrito_7-Estoque" xfId="26211" xr:uid="{00000000-0005-0000-0000-000063660000}"/>
    <cellStyle name="s_Valuation _BS Csan CPC 02 &lt;SAP&gt;_BS Cnsl CAA &lt;SAP&gt;_Caixa restrito_Despesas operacionais " xfId="26212" xr:uid="{00000000-0005-0000-0000-000064660000}"/>
    <cellStyle name="s_Valuation _BS Csan CPC 02 &lt;SAP&gt;_BS Cnsl CAA &lt;SAP&gt;_Caixa restrito_Working Capital" xfId="26213" xr:uid="{00000000-0005-0000-0000-000065660000}"/>
    <cellStyle name="s_Valuation _BS Csan CPC 02 &lt;SAP&gt;_BS Cnsl CAA &lt;SAP&gt;_CCL" xfId="26214" xr:uid="{00000000-0005-0000-0000-000066660000}"/>
    <cellStyle name="s_Valuation _BS Csan CPC 02 &lt;SAP&gt;_BS Cnsl CAA &lt;SAP&gt;_CCL 2" xfId="26215" xr:uid="{00000000-0005-0000-0000-000067660000}"/>
    <cellStyle name="s_Valuation _BS Csan CPC 02 &lt;SAP&gt;_BS Cnsl CAA &lt;SAP&gt;_CCL 2_15-FINANCEIRAS" xfId="26216" xr:uid="{00000000-0005-0000-0000-000068660000}"/>
    <cellStyle name="s_Valuation _BS Csan CPC 02 &lt;SAP&gt;_BS Cnsl CAA &lt;SAP&gt;_CCL 2_Mapa variáveis" xfId="26217" xr:uid="{00000000-0005-0000-0000-000069660000}"/>
    <cellStyle name="s_Valuation _BS Csan CPC 02 &lt;SAP&gt;_BS Cnsl CAA &lt;SAP&gt;_CCL 2_Variavel" xfId="26218" xr:uid="{00000000-0005-0000-0000-00006A660000}"/>
    <cellStyle name="s_Valuation _BS Csan CPC 02 &lt;SAP&gt;_BS Cnsl CAA &lt;SAP&gt;_CCL 3" xfId="26219" xr:uid="{00000000-0005-0000-0000-00006B660000}"/>
    <cellStyle name="s_Valuation _BS Csan CPC 02 &lt;SAP&gt;_BS Cnsl CAA &lt;SAP&gt;_CCL_15-FINANCEIRAS" xfId="26220" xr:uid="{00000000-0005-0000-0000-00006C660000}"/>
    <cellStyle name="s_Valuation _BS Csan CPC 02 &lt;SAP&gt;_BS Cnsl CAA &lt;SAP&gt;_CCL_15-FINANCEIRAS_1" xfId="26221" xr:uid="{00000000-0005-0000-0000-00006D660000}"/>
    <cellStyle name="s_Valuation _BS Csan CPC 02 &lt;SAP&gt;_BS Cnsl CAA &lt;SAP&gt;_CCL_2-DRE" xfId="26222" xr:uid="{00000000-0005-0000-0000-00006E660000}"/>
    <cellStyle name="s_Valuation _BS Csan CPC 02 &lt;SAP&gt;_BS Cnsl CAA &lt;SAP&gt;_CCL_2-DRE 2" xfId="26223" xr:uid="{00000000-0005-0000-0000-00006F660000}"/>
    <cellStyle name="s_Valuation _BS Csan CPC 02 &lt;SAP&gt;_BS Cnsl CAA &lt;SAP&gt;_CCL_2-DRE_3-Balanço" xfId="26224" xr:uid="{00000000-0005-0000-0000-000070660000}"/>
    <cellStyle name="s_Valuation _BS Csan CPC 02 &lt;SAP&gt;_BS Cnsl CAA &lt;SAP&gt;_CCL_2-DRE_3-Balanço_Mapa variáveis" xfId="26225" xr:uid="{00000000-0005-0000-0000-000071660000}"/>
    <cellStyle name="s_Valuation _BS Csan CPC 02 &lt;SAP&gt;_BS Cnsl CAA &lt;SAP&gt;_CCL_2-DRE_3-Balanço_Variavel" xfId="26226" xr:uid="{00000000-0005-0000-0000-000072660000}"/>
    <cellStyle name="s_Valuation _BS Csan CPC 02 &lt;SAP&gt;_BS Cnsl CAA &lt;SAP&gt;_CCL_2-DRE_Dep_Judiciais-Contingências" xfId="26227" xr:uid="{00000000-0005-0000-0000-000073660000}"/>
    <cellStyle name="s_Valuation _BS Csan CPC 02 &lt;SAP&gt;_BS Cnsl CAA &lt;SAP&gt;_CCL_2-DRE_DFC Gerencial" xfId="26228" xr:uid="{00000000-0005-0000-0000-000074660000}"/>
    <cellStyle name="s_Valuation _BS Csan CPC 02 &lt;SAP&gt;_BS Cnsl CAA &lt;SAP&gt;_CCL_2-DRE_DMPL" xfId="26229" xr:uid="{00000000-0005-0000-0000-000075660000}"/>
    <cellStyle name="s_Valuation _BS Csan CPC 02 &lt;SAP&gt;_BS Cnsl CAA &lt;SAP&gt;_CCL_2-DRE_Mapa variáveis" xfId="26230" xr:uid="{00000000-0005-0000-0000-000076660000}"/>
    <cellStyle name="s_Valuation _BS Csan CPC 02 &lt;SAP&gt;_BS Cnsl CAA &lt;SAP&gt;_CCL_2-DRE_Variavel" xfId="26231" xr:uid="{00000000-0005-0000-0000-000077660000}"/>
    <cellStyle name="s_Valuation _BS Csan CPC 02 &lt;SAP&gt;_BS Cnsl CAA &lt;SAP&gt;_CCL_3-Balanço" xfId="26232" xr:uid="{00000000-0005-0000-0000-000078660000}"/>
    <cellStyle name="s_Valuation _BS Csan CPC 02 &lt;SAP&gt;_BS Cnsl CAA &lt;SAP&gt;_CCL_3-Balanço 2" xfId="26233" xr:uid="{00000000-0005-0000-0000-000079660000}"/>
    <cellStyle name="s_Valuation _BS Csan CPC 02 &lt;SAP&gt;_BS Cnsl CAA &lt;SAP&gt;_CCL_3-Balanço 2_15-FINANCEIRAS" xfId="26234" xr:uid="{00000000-0005-0000-0000-00007A660000}"/>
    <cellStyle name="s_Valuation _BS Csan CPC 02 &lt;SAP&gt;_BS Cnsl CAA &lt;SAP&gt;_CCL_3-Balanço_1" xfId="26235" xr:uid="{00000000-0005-0000-0000-00007B660000}"/>
    <cellStyle name="s_Valuation _BS Csan CPC 02 &lt;SAP&gt;_BS Cnsl CAA &lt;SAP&gt;_CCL_3-Balanço_1_Mapa variáveis" xfId="26236" xr:uid="{00000000-0005-0000-0000-00007C660000}"/>
    <cellStyle name="s_Valuation _BS Csan CPC 02 &lt;SAP&gt;_BS Cnsl CAA &lt;SAP&gt;_CCL_3-Balanço_1_Variavel" xfId="26237" xr:uid="{00000000-0005-0000-0000-00007D660000}"/>
    <cellStyle name="s_Valuation _BS Csan CPC 02 &lt;SAP&gt;_BS Cnsl CAA &lt;SAP&gt;_CCL_3-Balanço_15-FINANCEIRAS" xfId="26238" xr:uid="{00000000-0005-0000-0000-00007E660000}"/>
    <cellStyle name="s_Valuation _BS Csan CPC 02 &lt;SAP&gt;_BS Cnsl CAA &lt;SAP&gt;_CCL_3-Balanço_15-FINANCEIRAS_1" xfId="26239" xr:uid="{00000000-0005-0000-0000-00007F660000}"/>
    <cellStyle name="s_Valuation _BS Csan CPC 02 &lt;SAP&gt;_BS Cnsl CAA &lt;SAP&gt;_CCL_3-Balanço_2-DRE" xfId="26240" xr:uid="{00000000-0005-0000-0000-000080660000}"/>
    <cellStyle name="s_Valuation _BS Csan CPC 02 &lt;SAP&gt;_BS Cnsl CAA &lt;SAP&gt;_CCL_3-Balanço_2-DRE 2" xfId="26241" xr:uid="{00000000-0005-0000-0000-000081660000}"/>
    <cellStyle name="s_Valuation _BS Csan CPC 02 &lt;SAP&gt;_BS Cnsl CAA &lt;SAP&gt;_CCL_3-Balanço_2-DRE_3-Balanço" xfId="26242" xr:uid="{00000000-0005-0000-0000-000082660000}"/>
    <cellStyle name="s_Valuation _BS Csan CPC 02 &lt;SAP&gt;_BS Cnsl CAA &lt;SAP&gt;_CCL_3-Balanço_2-DRE_3-Balanço_Mapa variáveis" xfId="26243" xr:uid="{00000000-0005-0000-0000-000083660000}"/>
    <cellStyle name="s_Valuation _BS Csan CPC 02 &lt;SAP&gt;_BS Cnsl CAA &lt;SAP&gt;_CCL_3-Balanço_2-DRE_3-Balanço_Variavel" xfId="26244" xr:uid="{00000000-0005-0000-0000-000084660000}"/>
    <cellStyle name="s_Valuation _BS Csan CPC 02 &lt;SAP&gt;_BS Cnsl CAA &lt;SAP&gt;_CCL_3-Balanço_2-DRE_Dep_Judiciais-Contingências" xfId="26245" xr:uid="{00000000-0005-0000-0000-000085660000}"/>
    <cellStyle name="s_Valuation _BS Csan CPC 02 &lt;SAP&gt;_BS Cnsl CAA &lt;SAP&gt;_CCL_3-Balanço_2-DRE_DFC Gerencial" xfId="26246" xr:uid="{00000000-0005-0000-0000-000086660000}"/>
    <cellStyle name="s_Valuation _BS Csan CPC 02 &lt;SAP&gt;_BS Cnsl CAA &lt;SAP&gt;_CCL_3-Balanço_2-DRE_DMPL" xfId="26247" xr:uid="{00000000-0005-0000-0000-000087660000}"/>
    <cellStyle name="s_Valuation _BS Csan CPC 02 &lt;SAP&gt;_BS Cnsl CAA &lt;SAP&gt;_CCL_3-Balanço_2-DRE_Mapa variáveis" xfId="26248" xr:uid="{00000000-0005-0000-0000-000088660000}"/>
    <cellStyle name="s_Valuation _BS Csan CPC 02 &lt;SAP&gt;_BS Cnsl CAA &lt;SAP&gt;_CCL_3-Balanço_2-DRE_Variavel" xfId="26249" xr:uid="{00000000-0005-0000-0000-000089660000}"/>
    <cellStyle name="s_Valuation _BS Csan CPC 02 &lt;SAP&gt;_BS Cnsl CAA &lt;SAP&gt;_CCL_3-Balanço_3-Balanço" xfId="26250" xr:uid="{00000000-0005-0000-0000-00008A660000}"/>
    <cellStyle name="s_Valuation _BS Csan CPC 02 &lt;SAP&gt;_BS Cnsl CAA &lt;SAP&gt;_CCL_3-Balanço_3-Balanço_Mapa variáveis" xfId="26251" xr:uid="{00000000-0005-0000-0000-00008B660000}"/>
    <cellStyle name="s_Valuation _BS Csan CPC 02 &lt;SAP&gt;_BS Cnsl CAA &lt;SAP&gt;_CCL_3-Balanço_3-Balanço_Variavel" xfId="26252" xr:uid="{00000000-0005-0000-0000-00008C660000}"/>
    <cellStyle name="s_Valuation _BS Csan CPC 02 &lt;SAP&gt;_BS Cnsl CAA &lt;SAP&gt;_CCL_3-Balanço_7-Estoque" xfId="26253" xr:uid="{00000000-0005-0000-0000-00008D660000}"/>
    <cellStyle name="s_Valuation _BS Csan CPC 02 &lt;SAP&gt;_BS Cnsl CAA &lt;SAP&gt;_CCL_3-Balanço_Despesas operacionais " xfId="26254" xr:uid="{00000000-0005-0000-0000-00008E660000}"/>
    <cellStyle name="s_Valuation _BS Csan CPC 02 &lt;SAP&gt;_BS Cnsl CAA &lt;SAP&gt;_CCL_3-Balanço_Mapa variáveis" xfId="26255" xr:uid="{00000000-0005-0000-0000-00008F660000}"/>
    <cellStyle name="s_Valuation _BS Csan CPC 02 &lt;SAP&gt;_BS Cnsl CAA &lt;SAP&gt;_CCL_3-Balanço_P&amp;L Raízen Combs" xfId="26256" xr:uid="{00000000-0005-0000-0000-000090660000}"/>
    <cellStyle name="s_Valuation _BS Csan CPC 02 &lt;SAP&gt;_BS Cnsl CAA &lt;SAP&gt;_CCL_3-Balanço_P&amp;L RUMO" xfId="26257" xr:uid="{00000000-0005-0000-0000-000091660000}"/>
    <cellStyle name="s_Valuation _BS Csan CPC 02 &lt;SAP&gt;_BS Cnsl CAA &lt;SAP&gt;_CCL_3-Balanço_Variavel" xfId="26258" xr:uid="{00000000-0005-0000-0000-000092660000}"/>
    <cellStyle name="s_Valuation _BS Csan CPC 02 &lt;SAP&gt;_BS Cnsl CAA &lt;SAP&gt;_CCL_3-Balanço_Working Capital" xfId="26259" xr:uid="{00000000-0005-0000-0000-000093660000}"/>
    <cellStyle name="s_Valuation _BS Csan CPC 02 &lt;SAP&gt;_BS Cnsl CAA &lt;SAP&gt;_CCL_7-Estoque" xfId="26260" xr:uid="{00000000-0005-0000-0000-000094660000}"/>
    <cellStyle name="s_Valuation _BS Csan CPC 02 &lt;SAP&gt;_BS Cnsl CAA &lt;SAP&gt;_CCL_Balanço" xfId="26261" xr:uid="{00000000-0005-0000-0000-000095660000}"/>
    <cellStyle name="s_Valuation _BS Csan CPC 02 &lt;SAP&gt;_BS Cnsl CAA &lt;SAP&gt;_CCL_Balanço_Despesas operacionais " xfId="26262" xr:uid="{00000000-0005-0000-0000-000096660000}"/>
    <cellStyle name="s_Valuation _BS Csan CPC 02 &lt;SAP&gt;_BS Cnsl CAA &lt;SAP&gt;_CCL_Balanço_Working Capital" xfId="26263" xr:uid="{00000000-0005-0000-0000-000097660000}"/>
    <cellStyle name="s_Valuation _BS Csan CPC 02 &lt;SAP&gt;_BS Cnsl CAA &lt;SAP&gt;_CCL_Despesas operacionais " xfId="26264" xr:uid="{00000000-0005-0000-0000-000098660000}"/>
    <cellStyle name="s_Valuation _BS Csan CPC 02 &lt;SAP&gt;_BS Cnsl CAA &lt;SAP&gt;_CCL_IR Diferido" xfId="26265" xr:uid="{00000000-0005-0000-0000-000099660000}"/>
    <cellStyle name="s_Valuation _BS Csan CPC 02 &lt;SAP&gt;_BS Cnsl CAA &lt;SAP&gt;_CCL_Mapa variáveis" xfId="26266" xr:uid="{00000000-0005-0000-0000-00009A660000}"/>
    <cellStyle name="s_Valuation _BS Csan CPC 02 &lt;SAP&gt;_BS Cnsl CAA &lt;SAP&gt;_CCL_P&amp;L Raízen Combs" xfId="26267" xr:uid="{00000000-0005-0000-0000-00009B660000}"/>
    <cellStyle name="s_Valuation _BS Csan CPC 02 &lt;SAP&gt;_BS Cnsl CAA &lt;SAP&gt;_CCL_P&amp;L RUMO" xfId="26268" xr:uid="{00000000-0005-0000-0000-00009C660000}"/>
    <cellStyle name="s_Valuation _BS Csan CPC 02 &lt;SAP&gt;_BS Cnsl CAA &lt;SAP&gt;_CCL_Variavel" xfId="26269" xr:uid="{00000000-0005-0000-0000-00009D660000}"/>
    <cellStyle name="s_Valuation _BS Csan CPC 02 &lt;SAP&gt;_BS Cnsl CAA &lt;SAP&gt;_CCL_Working Capital" xfId="26270" xr:uid="{00000000-0005-0000-0000-00009E660000}"/>
    <cellStyle name="s_Valuation _BS Csan CPC 02 &lt;SAP&gt;_BS Cnsl CAA &lt;SAP&gt;_Cosan" xfId="26271" xr:uid="{00000000-0005-0000-0000-00009F660000}"/>
    <cellStyle name="s_Valuation _BS Csan CPC 02 &lt;SAP&gt;_BS Cnsl CAA &lt;SAP&gt;_COSAN SA CONSOLID_MÊS" xfId="26272" xr:uid="{00000000-0005-0000-0000-0000A0660000}"/>
    <cellStyle name="s_Valuation _BS Csan CPC 02 &lt;SAP&gt;_BS Cnsl CAA &lt;SAP&gt;_Cosan_Mapa variáveis" xfId="26273" xr:uid="{00000000-0005-0000-0000-0000A1660000}"/>
    <cellStyle name="s_Valuation _BS Csan CPC 02 &lt;SAP&gt;_BS Cnsl CAA &lt;SAP&gt;_Cosan_Variavel" xfId="26274" xr:uid="{00000000-0005-0000-0000-0000A2660000}"/>
    <cellStyle name="s_Valuation _BS Csan CPC 02 &lt;SAP&gt;_BS Cnsl CAA &lt;SAP&gt;_Despesas operacionais " xfId="26275" xr:uid="{00000000-0005-0000-0000-0000A3660000}"/>
    <cellStyle name="s_Valuation _BS Csan CPC 02 &lt;SAP&gt;_BS Cnsl CAA &lt;SAP&gt;_Diferenças outubro CAN- (2)" xfId="26276" xr:uid="{00000000-0005-0000-0000-0000A4660000}"/>
    <cellStyle name="s_Valuation _BS Csan CPC 02 &lt;SAP&gt;_BS Cnsl CAA &lt;SAP&gt;_Diferenças outubro CAN- (2) 2" xfId="26277" xr:uid="{00000000-0005-0000-0000-0000A5660000}"/>
    <cellStyle name="s_Valuation _BS Csan CPC 02 &lt;SAP&gt;_BS Cnsl CAA &lt;SAP&gt;_Diferenças outubro CAN- (2) 2_15-FINANCEIRAS" xfId="26278" xr:uid="{00000000-0005-0000-0000-0000A6660000}"/>
    <cellStyle name="s_Valuation _BS Csan CPC 02 &lt;SAP&gt;_BS Cnsl CAA &lt;SAP&gt;_Diferenças outubro CAN- (2) 2_Mapa variáveis" xfId="26279" xr:uid="{00000000-0005-0000-0000-0000A7660000}"/>
    <cellStyle name="s_Valuation _BS Csan CPC 02 &lt;SAP&gt;_BS Cnsl CAA &lt;SAP&gt;_Diferenças outubro CAN- (2) 2_Variavel" xfId="26280" xr:uid="{00000000-0005-0000-0000-0000A8660000}"/>
    <cellStyle name="s_Valuation _BS Csan CPC 02 &lt;SAP&gt;_BS Cnsl CAA &lt;SAP&gt;_Diferenças outubro CAN- (2) 3" xfId="26281" xr:uid="{00000000-0005-0000-0000-0000A9660000}"/>
    <cellStyle name="s_Valuation _BS Csan CPC 02 &lt;SAP&gt;_BS Cnsl CAA &lt;SAP&gt;_Diferenças outubro CAN- (2)_15-FINANCEIRAS" xfId="26282" xr:uid="{00000000-0005-0000-0000-0000AA660000}"/>
    <cellStyle name="s_Valuation _BS Csan CPC 02 &lt;SAP&gt;_BS Cnsl CAA &lt;SAP&gt;_Diferenças outubro CAN- (2)_15-FINANCEIRAS_1" xfId="26283" xr:uid="{00000000-0005-0000-0000-0000AB660000}"/>
    <cellStyle name="s_Valuation _BS Csan CPC 02 &lt;SAP&gt;_BS Cnsl CAA &lt;SAP&gt;_Diferenças outubro CAN- (2)_2-DRE" xfId="26284" xr:uid="{00000000-0005-0000-0000-0000AC660000}"/>
    <cellStyle name="s_Valuation _BS Csan CPC 02 &lt;SAP&gt;_BS Cnsl CAA &lt;SAP&gt;_Diferenças outubro CAN- (2)_2-DRE 2" xfId="26285" xr:uid="{00000000-0005-0000-0000-0000AD660000}"/>
    <cellStyle name="s_Valuation _BS Csan CPC 02 &lt;SAP&gt;_BS Cnsl CAA &lt;SAP&gt;_Diferenças outubro CAN- (2)_2-DRE_3-Balanço" xfId="26286" xr:uid="{00000000-0005-0000-0000-0000AE660000}"/>
    <cellStyle name="s_Valuation _BS Csan CPC 02 &lt;SAP&gt;_BS Cnsl CAA &lt;SAP&gt;_Diferenças outubro CAN- (2)_2-DRE_3-Balanço_Mapa variáveis" xfId="26287" xr:uid="{00000000-0005-0000-0000-0000AF660000}"/>
    <cellStyle name="s_Valuation _BS Csan CPC 02 &lt;SAP&gt;_BS Cnsl CAA &lt;SAP&gt;_Diferenças outubro CAN- (2)_2-DRE_3-Balanço_Variavel" xfId="26288" xr:uid="{00000000-0005-0000-0000-0000B0660000}"/>
    <cellStyle name="s_Valuation _BS Csan CPC 02 &lt;SAP&gt;_BS Cnsl CAA &lt;SAP&gt;_Diferenças outubro CAN- (2)_2-DRE_Dep_Judiciais-Contingências" xfId="26289" xr:uid="{00000000-0005-0000-0000-0000B1660000}"/>
    <cellStyle name="s_Valuation _BS Csan CPC 02 &lt;SAP&gt;_BS Cnsl CAA &lt;SAP&gt;_Diferenças outubro CAN- (2)_2-DRE_DFC Gerencial" xfId="26290" xr:uid="{00000000-0005-0000-0000-0000B2660000}"/>
    <cellStyle name="s_Valuation _BS Csan CPC 02 &lt;SAP&gt;_BS Cnsl CAA &lt;SAP&gt;_Diferenças outubro CAN- (2)_2-DRE_DMPL" xfId="26291" xr:uid="{00000000-0005-0000-0000-0000B3660000}"/>
    <cellStyle name="s_Valuation _BS Csan CPC 02 &lt;SAP&gt;_BS Cnsl CAA &lt;SAP&gt;_Diferenças outubro CAN- (2)_2-DRE_Mapa variáveis" xfId="26292" xr:uid="{00000000-0005-0000-0000-0000B4660000}"/>
    <cellStyle name="s_Valuation _BS Csan CPC 02 &lt;SAP&gt;_BS Cnsl CAA &lt;SAP&gt;_Diferenças outubro CAN- (2)_2-DRE_Variavel" xfId="26293" xr:uid="{00000000-0005-0000-0000-0000B5660000}"/>
    <cellStyle name="s_Valuation _BS Csan CPC 02 &lt;SAP&gt;_BS Cnsl CAA &lt;SAP&gt;_Diferenças outubro CAN- (2)_3-Balanço" xfId="26294" xr:uid="{00000000-0005-0000-0000-0000B6660000}"/>
    <cellStyle name="s_Valuation _BS Csan CPC 02 &lt;SAP&gt;_BS Cnsl CAA &lt;SAP&gt;_Diferenças outubro CAN- (2)_3-Balanço 2" xfId="26295" xr:uid="{00000000-0005-0000-0000-0000B7660000}"/>
    <cellStyle name="s_Valuation _BS Csan CPC 02 &lt;SAP&gt;_BS Cnsl CAA &lt;SAP&gt;_Diferenças outubro CAN- (2)_3-Balanço 2_15-FINANCEIRAS" xfId="26296" xr:uid="{00000000-0005-0000-0000-0000B8660000}"/>
    <cellStyle name="s_Valuation _BS Csan CPC 02 &lt;SAP&gt;_BS Cnsl CAA &lt;SAP&gt;_Diferenças outubro CAN- (2)_3-Balanço_1" xfId="26297" xr:uid="{00000000-0005-0000-0000-0000B9660000}"/>
    <cellStyle name="s_Valuation _BS Csan CPC 02 &lt;SAP&gt;_BS Cnsl CAA &lt;SAP&gt;_Diferenças outubro CAN- (2)_3-Balanço_1_Mapa variáveis" xfId="26298" xr:uid="{00000000-0005-0000-0000-0000BA660000}"/>
    <cellStyle name="s_Valuation _BS Csan CPC 02 &lt;SAP&gt;_BS Cnsl CAA &lt;SAP&gt;_Diferenças outubro CAN- (2)_3-Balanço_1_Variavel" xfId="26299" xr:uid="{00000000-0005-0000-0000-0000BB660000}"/>
    <cellStyle name="s_Valuation _BS Csan CPC 02 &lt;SAP&gt;_BS Cnsl CAA &lt;SAP&gt;_Diferenças outubro CAN- (2)_3-Balanço_15-FINANCEIRAS" xfId="26300" xr:uid="{00000000-0005-0000-0000-0000BC660000}"/>
    <cellStyle name="s_Valuation _BS Csan CPC 02 &lt;SAP&gt;_BS Cnsl CAA &lt;SAP&gt;_Diferenças outubro CAN- (2)_3-Balanço_15-FINANCEIRAS_1" xfId="26301" xr:uid="{00000000-0005-0000-0000-0000BD660000}"/>
    <cellStyle name="s_Valuation _BS Csan CPC 02 &lt;SAP&gt;_BS Cnsl CAA &lt;SAP&gt;_Diferenças outubro CAN- (2)_3-Balanço_2-DRE" xfId="26302" xr:uid="{00000000-0005-0000-0000-0000BE660000}"/>
    <cellStyle name="s_Valuation _BS Csan CPC 02 &lt;SAP&gt;_BS Cnsl CAA &lt;SAP&gt;_Diferenças outubro CAN- (2)_3-Balanço_2-DRE 2" xfId="26303" xr:uid="{00000000-0005-0000-0000-0000BF660000}"/>
    <cellStyle name="s_Valuation _BS Csan CPC 02 &lt;SAP&gt;_BS Cnsl CAA &lt;SAP&gt;_Diferenças outubro CAN- (2)_3-Balanço_2-DRE_3-Balanço" xfId="26304" xr:uid="{00000000-0005-0000-0000-0000C0660000}"/>
    <cellStyle name="s_Valuation _BS Csan CPC 02 &lt;SAP&gt;_BS Cnsl CAA &lt;SAP&gt;_Diferenças outubro CAN- (2)_3-Balanço_2-DRE_3-Balanço_Mapa variáveis" xfId="26305" xr:uid="{00000000-0005-0000-0000-0000C1660000}"/>
    <cellStyle name="s_Valuation _BS Csan CPC 02 &lt;SAP&gt;_BS Cnsl CAA &lt;SAP&gt;_Diferenças outubro CAN- (2)_3-Balanço_2-DRE_3-Balanço_Variavel" xfId="26306" xr:uid="{00000000-0005-0000-0000-0000C2660000}"/>
    <cellStyle name="s_Valuation _BS Csan CPC 02 &lt;SAP&gt;_BS Cnsl CAA &lt;SAP&gt;_Diferenças outubro CAN- (2)_3-Balanço_2-DRE_Dep_Judiciais-Contingências" xfId="26307" xr:uid="{00000000-0005-0000-0000-0000C3660000}"/>
    <cellStyle name="s_Valuation _BS Csan CPC 02 &lt;SAP&gt;_BS Cnsl CAA &lt;SAP&gt;_Diferenças outubro CAN- (2)_3-Balanço_2-DRE_DFC Gerencial" xfId="26308" xr:uid="{00000000-0005-0000-0000-0000C4660000}"/>
    <cellStyle name="s_Valuation _BS Csan CPC 02 &lt;SAP&gt;_BS Cnsl CAA &lt;SAP&gt;_Diferenças outubro CAN- (2)_3-Balanço_2-DRE_DMPL" xfId="26309" xr:uid="{00000000-0005-0000-0000-0000C5660000}"/>
    <cellStyle name="s_Valuation _BS Csan CPC 02 &lt;SAP&gt;_BS Cnsl CAA &lt;SAP&gt;_Diferenças outubro CAN- (2)_3-Balanço_2-DRE_Mapa variáveis" xfId="26310" xr:uid="{00000000-0005-0000-0000-0000C6660000}"/>
    <cellStyle name="s_Valuation _BS Csan CPC 02 &lt;SAP&gt;_BS Cnsl CAA &lt;SAP&gt;_Diferenças outubro CAN- (2)_3-Balanço_2-DRE_Variavel" xfId="26311" xr:uid="{00000000-0005-0000-0000-0000C7660000}"/>
    <cellStyle name="s_Valuation _BS Csan CPC 02 &lt;SAP&gt;_BS Cnsl CAA &lt;SAP&gt;_Diferenças outubro CAN- (2)_3-Balanço_3-Balanço" xfId="26312" xr:uid="{00000000-0005-0000-0000-0000C8660000}"/>
    <cellStyle name="s_Valuation _BS Csan CPC 02 &lt;SAP&gt;_BS Cnsl CAA &lt;SAP&gt;_Diferenças outubro CAN- (2)_3-Balanço_3-Balanço_Mapa variáveis" xfId="26313" xr:uid="{00000000-0005-0000-0000-0000C9660000}"/>
    <cellStyle name="s_Valuation _BS Csan CPC 02 &lt;SAP&gt;_BS Cnsl CAA &lt;SAP&gt;_Diferenças outubro CAN- (2)_3-Balanço_3-Balanço_Variavel" xfId="26314" xr:uid="{00000000-0005-0000-0000-0000CA660000}"/>
    <cellStyle name="s_Valuation _BS Csan CPC 02 &lt;SAP&gt;_BS Cnsl CAA &lt;SAP&gt;_Diferenças outubro CAN- (2)_3-Balanço_7-Estoque" xfId="26315" xr:uid="{00000000-0005-0000-0000-0000CB660000}"/>
    <cellStyle name="s_Valuation _BS Csan CPC 02 &lt;SAP&gt;_BS Cnsl CAA &lt;SAP&gt;_Diferenças outubro CAN- (2)_3-Balanço_Despesas operacionais " xfId="26316" xr:uid="{00000000-0005-0000-0000-0000CC660000}"/>
    <cellStyle name="s_Valuation _BS Csan CPC 02 &lt;SAP&gt;_BS Cnsl CAA &lt;SAP&gt;_Diferenças outubro CAN- (2)_3-Balanço_Mapa variáveis" xfId="26317" xr:uid="{00000000-0005-0000-0000-0000CD660000}"/>
    <cellStyle name="s_Valuation _BS Csan CPC 02 &lt;SAP&gt;_BS Cnsl CAA &lt;SAP&gt;_Diferenças outubro CAN- (2)_3-Balanço_P&amp;L Raízen Combs" xfId="26318" xr:uid="{00000000-0005-0000-0000-0000CE660000}"/>
    <cellStyle name="s_Valuation _BS Csan CPC 02 &lt;SAP&gt;_BS Cnsl CAA &lt;SAP&gt;_Diferenças outubro CAN- (2)_3-Balanço_P&amp;L RUMO" xfId="26319" xr:uid="{00000000-0005-0000-0000-0000CF660000}"/>
    <cellStyle name="s_Valuation _BS Csan CPC 02 &lt;SAP&gt;_BS Cnsl CAA &lt;SAP&gt;_Diferenças outubro CAN- (2)_3-Balanço_Variavel" xfId="26320" xr:uid="{00000000-0005-0000-0000-0000D0660000}"/>
    <cellStyle name="s_Valuation _BS Csan CPC 02 &lt;SAP&gt;_BS Cnsl CAA &lt;SAP&gt;_Diferenças outubro CAN- (2)_3-Balanço_Working Capital" xfId="26321" xr:uid="{00000000-0005-0000-0000-0000D1660000}"/>
    <cellStyle name="s_Valuation _BS Csan CPC 02 &lt;SAP&gt;_BS Cnsl CAA &lt;SAP&gt;_Diferenças outubro CAN- (2)_7-Estoque" xfId="26322" xr:uid="{00000000-0005-0000-0000-0000D2660000}"/>
    <cellStyle name="s_Valuation _BS Csan CPC 02 &lt;SAP&gt;_BS Cnsl CAA &lt;SAP&gt;_Diferenças outubro CAN- (2)_Balanço" xfId="26323" xr:uid="{00000000-0005-0000-0000-0000D3660000}"/>
    <cellStyle name="s_Valuation _BS Csan CPC 02 &lt;SAP&gt;_BS Cnsl CAA &lt;SAP&gt;_Diferenças outubro CAN- (2)_Balanço_Despesas operacionais " xfId="26324" xr:uid="{00000000-0005-0000-0000-0000D4660000}"/>
    <cellStyle name="s_Valuation _BS Csan CPC 02 &lt;SAP&gt;_BS Cnsl CAA &lt;SAP&gt;_Diferenças outubro CAN- (2)_Balanço_Working Capital" xfId="26325" xr:uid="{00000000-0005-0000-0000-0000D5660000}"/>
    <cellStyle name="s_Valuation _BS Csan CPC 02 &lt;SAP&gt;_BS Cnsl CAA &lt;SAP&gt;_Diferenças outubro CAN- (2)_Despesas operacionais " xfId="26326" xr:uid="{00000000-0005-0000-0000-0000D6660000}"/>
    <cellStyle name="s_Valuation _BS Csan CPC 02 &lt;SAP&gt;_BS Cnsl CAA &lt;SAP&gt;_Diferenças outubro CAN- (2)_IR Diferido" xfId="26327" xr:uid="{00000000-0005-0000-0000-0000D7660000}"/>
    <cellStyle name="s_Valuation _BS Csan CPC 02 &lt;SAP&gt;_BS Cnsl CAA &lt;SAP&gt;_Diferenças outubro CAN- (2)_Mapa variáveis" xfId="26328" xr:uid="{00000000-0005-0000-0000-0000D8660000}"/>
    <cellStyle name="s_Valuation _BS Csan CPC 02 &lt;SAP&gt;_BS Cnsl CAA &lt;SAP&gt;_Diferenças outubro CAN- (2)_P&amp;L Raízen Combs" xfId="26329" xr:uid="{00000000-0005-0000-0000-0000D9660000}"/>
    <cellStyle name="s_Valuation _BS Csan CPC 02 &lt;SAP&gt;_BS Cnsl CAA &lt;SAP&gt;_Diferenças outubro CAN- (2)_P&amp;L RUMO" xfId="26330" xr:uid="{00000000-0005-0000-0000-0000DA660000}"/>
    <cellStyle name="s_Valuation _BS Csan CPC 02 &lt;SAP&gt;_BS Cnsl CAA &lt;SAP&gt;_Diferenças outubro CAN- (2)_Variavel" xfId="26331" xr:uid="{00000000-0005-0000-0000-0000DB660000}"/>
    <cellStyle name="s_Valuation _BS Csan CPC 02 &lt;SAP&gt;_BS Cnsl CAA &lt;SAP&gt;_Diferenças outubro CAN- (2)_Working Capital" xfId="26332" xr:uid="{00000000-0005-0000-0000-0000DC660000}"/>
    <cellStyle name="s_Valuation _BS Csan CPC 02 &lt;SAP&gt;_BS Cnsl CAA &lt;SAP&gt;_Diferido" xfId="26333" xr:uid="{00000000-0005-0000-0000-0000DD660000}"/>
    <cellStyle name="s_Valuation _BS Csan CPC 02 &lt;SAP&gt;_BS Cnsl CAA &lt;SAP&gt;_Diferido_Mapa variáveis" xfId="26334" xr:uid="{00000000-0005-0000-0000-0000DE660000}"/>
    <cellStyle name="s_Valuation _BS Csan CPC 02 &lt;SAP&gt;_BS Cnsl CAA &lt;SAP&gt;_Diferido_Variavel" xfId="26335" xr:uid="{00000000-0005-0000-0000-0000DF660000}"/>
    <cellStyle name="s_Valuation _BS Csan CPC 02 &lt;SAP&gt;_BS Cnsl CAA &lt;SAP&gt;_Display" xfId="26336" xr:uid="{00000000-0005-0000-0000-0000E0660000}"/>
    <cellStyle name="s_Valuation _BS Csan CPC 02 &lt;SAP&gt;_BS Cnsl CAA &lt;SAP&gt;_Display 2" xfId="26337" xr:uid="{00000000-0005-0000-0000-0000E1660000}"/>
    <cellStyle name="s_Valuation _BS Csan CPC 02 &lt;SAP&gt;_BS Cnsl CAA &lt;SAP&gt;_Display 2_15-FINANCEIRAS" xfId="26338" xr:uid="{00000000-0005-0000-0000-0000E2660000}"/>
    <cellStyle name="s_Valuation _BS Csan CPC 02 &lt;SAP&gt;_BS Cnsl CAA &lt;SAP&gt;_Display 3" xfId="26339" xr:uid="{00000000-0005-0000-0000-0000E3660000}"/>
    <cellStyle name="s_Valuation _BS Csan CPC 02 &lt;SAP&gt;_BS Cnsl CAA &lt;SAP&gt;_Display 4" xfId="26340" xr:uid="{00000000-0005-0000-0000-0000E4660000}"/>
    <cellStyle name="s_Valuation _BS Csan CPC 02 &lt;SAP&gt;_BS Cnsl CAA &lt;SAP&gt;_Display_15-FINANCEIRAS" xfId="26341" xr:uid="{00000000-0005-0000-0000-0000E5660000}"/>
    <cellStyle name="s_Valuation _BS Csan CPC 02 &lt;SAP&gt;_BS Cnsl CAA &lt;SAP&gt;_Display_15-FINANCEIRAS_1" xfId="26342" xr:uid="{00000000-0005-0000-0000-0000E6660000}"/>
    <cellStyle name="s_Valuation _BS Csan CPC 02 &lt;SAP&gt;_BS Cnsl CAA &lt;SAP&gt;_Display_2-DRE" xfId="26343" xr:uid="{00000000-0005-0000-0000-0000E7660000}"/>
    <cellStyle name="s_Valuation _BS Csan CPC 02 &lt;SAP&gt;_BS Cnsl CAA &lt;SAP&gt;_Display_2-DRE 2" xfId="26344" xr:uid="{00000000-0005-0000-0000-0000E8660000}"/>
    <cellStyle name="s_Valuation _BS Csan CPC 02 &lt;SAP&gt;_BS Cnsl CAA &lt;SAP&gt;_Display_2-DRE_3-Balanço" xfId="26345" xr:uid="{00000000-0005-0000-0000-0000E9660000}"/>
    <cellStyle name="s_Valuation _BS Csan CPC 02 &lt;SAP&gt;_BS Cnsl CAA &lt;SAP&gt;_Display_2-DRE_3-Balanço_Mapa variáveis" xfId="26346" xr:uid="{00000000-0005-0000-0000-0000EA660000}"/>
    <cellStyle name="s_Valuation _BS Csan CPC 02 &lt;SAP&gt;_BS Cnsl CAA &lt;SAP&gt;_Display_2-DRE_3-Balanço_Variavel" xfId="26347" xr:uid="{00000000-0005-0000-0000-0000EB660000}"/>
    <cellStyle name="s_Valuation _BS Csan CPC 02 &lt;SAP&gt;_BS Cnsl CAA &lt;SAP&gt;_Display_2-DRE_Dep_Judiciais-Contingências" xfId="26348" xr:uid="{00000000-0005-0000-0000-0000EC660000}"/>
    <cellStyle name="s_Valuation _BS Csan CPC 02 &lt;SAP&gt;_BS Cnsl CAA &lt;SAP&gt;_Display_2-DRE_DFC Gerencial" xfId="26349" xr:uid="{00000000-0005-0000-0000-0000ED660000}"/>
    <cellStyle name="s_Valuation _BS Csan CPC 02 &lt;SAP&gt;_BS Cnsl CAA &lt;SAP&gt;_Display_2-DRE_DMPL" xfId="26350" xr:uid="{00000000-0005-0000-0000-0000EE660000}"/>
    <cellStyle name="s_Valuation _BS Csan CPC 02 &lt;SAP&gt;_BS Cnsl CAA &lt;SAP&gt;_Display_2-DRE_Mapa variáveis" xfId="26351" xr:uid="{00000000-0005-0000-0000-0000EF660000}"/>
    <cellStyle name="s_Valuation _BS Csan CPC 02 &lt;SAP&gt;_BS Cnsl CAA &lt;SAP&gt;_Display_2-DRE_Variavel" xfId="26352" xr:uid="{00000000-0005-0000-0000-0000F0660000}"/>
    <cellStyle name="s_Valuation _BS Csan CPC 02 &lt;SAP&gt;_BS Cnsl CAA &lt;SAP&gt;_Display_3-Balanço" xfId="26353" xr:uid="{00000000-0005-0000-0000-0000F1660000}"/>
    <cellStyle name="s_Valuation _BS Csan CPC 02 &lt;SAP&gt;_BS Cnsl CAA &lt;SAP&gt;_Display_3-Balanço_Mapa variáveis" xfId="26354" xr:uid="{00000000-0005-0000-0000-0000F2660000}"/>
    <cellStyle name="s_Valuation _BS Csan CPC 02 &lt;SAP&gt;_BS Cnsl CAA &lt;SAP&gt;_Display_3-Balanço_Variavel" xfId="26355" xr:uid="{00000000-0005-0000-0000-0000F3660000}"/>
    <cellStyle name="s_Valuation _BS Csan CPC 02 &lt;SAP&gt;_BS Cnsl CAA &lt;SAP&gt;_Display_7-Estoque" xfId="26356" xr:uid="{00000000-0005-0000-0000-0000F4660000}"/>
    <cellStyle name="s_Valuation _BS Csan CPC 02 &lt;SAP&gt;_BS Cnsl CAA &lt;SAP&gt;_Display_Despesas operacionais " xfId="26357" xr:uid="{00000000-0005-0000-0000-0000F5660000}"/>
    <cellStyle name="s_Valuation _BS Csan CPC 02 &lt;SAP&gt;_BS Cnsl CAA &lt;SAP&gt;_Display_Mapa variáveis" xfId="26358" xr:uid="{00000000-0005-0000-0000-0000F6660000}"/>
    <cellStyle name="s_Valuation _BS Csan CPC 02 &lt;SAP&gt;_BS Cnsl CAA &lt;SAP&gt;_Display_P&amp;L Raízen Combs" xfId="26359" xr:uid="{00000000-0005-0000-0000-0000F7660000}"/>
    <cellStyle name="s_Valuation _BS Csan CPC 02 &lt;SAP&gt;_BS Cnsl CAA &lt;SAP&gt;_Display_P&amp;L RUMO" xfId="26360" xr:uid="{00000000-0005-0000-0000-0000F8660000}"/>
    <cellStyle name="s_Valuation _BS Csan CPC 02 &lt;SAP&gt;_BS Cnsl CAA &lt;SAP&gt;_Display_Variavel" xfId="26361" xr:uid="{00000000-0005-0000-0000-0000F9660000}"/>
    <cellStyle name="s_Valuation _BS Csan CPC 02 &lt;SAP&gt;_BS Cnsl CAA &lt;SAP&gt;_Display_Working Capital" xfId="26362" xr:uid="{00000000-0005-0000-0000-0000FA660000}"/>
    <cellStyle name="s_Valuation _BS Csan CPC 02 &lt;SAP&gt;_BS Cnsl CAA &lt;SAP&gt;_FINANCEIRAS" xfId="26363" xr:uid="{00000000-0005-0000-0000-0000FB660000}"/>
    <cellStyle name="s_Valuation _BS Csan CPC 02 &lt;SAP&gt;_BS Cnsl CAA &lt;SAP&gt;_FINANCEIRAS_Dep_Judiciais-Contingências" xfId="26364" xr:uid="{00000000-0005-0000-0000-0000FC660000}"/>
    <cellStyle name="s_Valuation _BS Csan CPC 02 &lt;SAP&gt;_BS Cnsl CAA &lt;SAP&gt;_FINANCEIRAS_DFC Gerencial" xfId="26365" xr:uid="{00000000-0005-0000-0000-0000FD660000}"/>
    <cellStyle name="s_Valuation _BS Csan CPC 02 &lt;SAP&gt;_BS Cnsl CAA &lt;SAP&gt;_FINANCEIRAS_DMPL" xfId="26366" xr:uid="{00000000-0005-0000-0000-0000FE660000}"/>
    <cellStyle name="s_Valuation _BS Csan CPC 02 &lt;SAP&gt;_BS Cnsl CAA &lt;SAP&gt;_FINANCEIRAS_Mapa variáveis" xfId="26367" xr:uid="{00000000-0005-0000-0000-0000FF660000}"/>
    <cellStyle name="s_Valuation _BS Csan CPC 02 &lt;SAP&gt;_BS Cnsl CAA &lt;SAP&gt;_FINANCEIRAS_Variavel" xfId="26368" xr:uid="{00000000-0005-0000-0000-000000670000}"/>
    <cellStyle name="s_Valuation _BS Csan CPC 02 &lt;SAP&gt;_BS Cnsl CAA &lt;SAP&gt;_Instrumentos Financeiros" xfId="26369" xr:uid="{00000000-0005-0000-0000-000001670000}"/>
    <cellStyle name="s_Valuation _BS Csan CPC 02 &lt;SAP&gt;_BS Cnsl CAA &lt;SAP&gt;_Instrumentos Financeiros 2" xfId="26370" xr:uid="{00000000-0005-0000-0000-000002670000}"/>
    <cellStyle name="s_Valuation _BS Csan CPC 02 &lt;SAP&gt;_BS Cnsl CAA &lt;SAP&gt;_Instrumentos Financeiros 2_15-FINANCEIRAS" xfId="26371" xr:uid="{00000000-0005-0000-0000-000003670000}"/>
    <cellStyle name="s_Valuation _BS Csan CPC 02 &lt;SAP&gt;_BS Cnsl CAA &lt;SAP&gt;_Instrumentos Financeiros_15-FINANCEIRAS" xfId="26372" xr:uid="{00000000-0005-0000-0000-000004670000}"/>
    <cellStyle name="s_Valuation _BS Csan CPC 02 &lt;SAP&gt;_BS Cnsl CAA &lt;SAP&gt;_Instrumentos Financeiros_15-FINANCEIRAS_1" xfId="26373" xr:uid="{00000000-0005-0000-0000-000005670000}"/>
    <cellStyle name="s_Valuation _BS Csan CPC 02 &lt;SAP&gt;_BS Cnsl CAA &lt;SAP&gt;_Instrumentos Financeiros_2-DRE" xfId="26374" xr:uid="{00000000-0005-0000-0000-000006670000}"/>
    <cellStyle name="s_Valuation _BS Csan CPC 02 &lt;SAP&gt;_BS Cnsl CAA &lt;SAP&gt;_Instrumentos Financeiros_2-DRE 2" xfId="26375" xr:uid="{00000000-0005-0000-0000-000007670000}"/>
    <cellStyle name="s_Valuation _BS Csan CPC 02 &lt;SAP&gt;_BS Cnsl CAA &lt;SAP&gt;_Instrumentos Financeiros_2-DRE_3-Balanço" xfId="26376" xr:uid="{00000000-0005-0000-0000-000008670000}"/>
    <cellStyle name="s_Valuation _BS Csan CPC 02 &lt;SAP&gt;_BS Cnsl CAA &lt;SAP&gt;_Instrumentos Financeiros_2-DRE_3-Balanço_Mapa variáveis" xfId="26377" xr:uid="{00000000-0005-0000-0000-000009670000}"/>
    <cellStyle name="s_Valuation _BS Csan CPC 02 &lt;SAP&gt;_BS Cnsl CAA &lt;SAP&gt;_Instrumentos Financeiros_2-DRE_3-Balanço_Variavel" xfId="26378" xr:uid="{00000000-0005-0000-0000-00000A670000}"/>
    <cellStyle name="s_Valuation _BS Csan CPC 02 &lt;SAP&gt;_BS Cnsl CAA &lt;SAP&gt;_Instrumentos Financeiros_2-DRE_Dep_Judiciais-Contingências" xfId="26379" xr:uid="{00000000-0005-0000-0000-00000B670000}"/>
    <cellStyle name="s_Valuation _BS Csan CPC 02 &lt;SAP&gt;_BS Cnsl CAA &lt;SAP&gt;_Instrumentos Financeiros_2-DRE_DFC Gerencial" xfId="26380" xr:uid="{00000000-0005-0000-0000-00000C670000}"/>
    <cellStyle name="s_Valuation _BS Csan CPC 02 &lt;SAP&gt;_BS Cnsl CAA &lt;SAP&gt;_Instrumentos Financeiros_2-DRE_DMPL" xfId="26381" xr:uid="{00000000-0005-0000-0000-00000D670000}"/>
    <cellStyle name="s_Valuation _BS Csan CPC 02 &lt;SAP&gt;_BS Cnsl CAA &lt;SAP&gt;_Instrumentos Financeiros_2-DRE_Mapa variáveis" xfId="26382" xr:uid="{00000000-0005-0000-0000-00000E670000}"/>
    <cellStyle name="s_Valuation _BS Csan CPC 02 &lt;SAP&gt;_BS Cnsl CAA &lt;SAP&gt;_Instrumentos Financeiros_2-DRE_Variavel" xfId="26383" xr:uid="{00000000-0005-0000-0000-00000F670000}"/>
    <cellStyle name="s_Valuation _BS Csan CPC 02 &lt;SAP&gt;_BS Cnsl CAA &lt;SAP&gt;_Instrumentos Financeiros_3-Balanço" xfId="26384" xr:uid="{00000000-0005-0000-0000-000010670000}"/>
    <cellStyle name="s_Valuation _BS Csan CPC 02 &lt;SAP&gt;_BS Cnsl CAA &lt;SAP&gt;_Instrumentos Financeiros_3-Balanço_Mapa variáveis" xfId="26385" xr:uid="{00000000-0005-0000-0000-000011670000}"/>
    <cellStyle name="s_Valuation _BS Csan CPC 02 &lt;SAP&gt;_BS Cnsl CAA &lt;SAP&gt;_Instrumentos Financeiros_3-Balanço_Variavel" xfId="26386" xr:uid="{00000000-0005-0000-0000-000012670000}"/>
    <cellStyle name="s_Valuation _BS Csan CPC 02 &lt;SAP&gt;_BS Cnsl CAA &lt;SAP&gt;_Instrumentos Financeiros_7-Estoque" xfId="26387" xr:uid="{00000000-0005-0000-0000-000013670000}"/>
    <cellStyle name="s_Valuation _BS Csan CPC 02 &lt;SAP&gt;_BS Cnsl CAA &lt;SAP&gt;_Instrumentos Financeiros_Despesas operacionais " xfId="26388" xr:uid="{00000000-0005-0000-0000-000014670000}"/>
    <cellStyle name="s_Valuation _BS Csan CPC 02 &lt;SAP&gt;_BS Cnsl CAA &lt;SAP&gt;_Instrumentos Financeiros_Mapa variáveis" xfId="26389" xr:uid="{00000000-0005-0000-0000-000015670000}"/>
    <cellStyle name="s_Valuation _BS Csan CPC 02 &lt;SAP&gt;_BS Cnsl CAA &lt;SAP&gt;_Instrumentos Financeiros_P&amp;L Raízen Combs" xfId="26390" xr:uid="{00000000-0005-0000-0000-000016670000}"/>
    <cellStyle name="s_Valuation _BS Csan CPC 02 &lt;SAP&gt;_BS Cnsl CAA &lt;SAP&gt;_Instrumentos Financeiros_P&amp;L RUMO" xfId="26391" xr:uid="{00000000-0005-0000-0000-000017670000}"/>
    <cellStyle name="s_Valuation _BS Csan CPC 02 &lt;SAP&gt;_BS Cnsl CAA &lt;SAP&gt;_Instrumentos Financeiros_Variavel" xfId="26392" xr:uid="{00000000-0005-0000-0000-000018670000}"/>
    <cellStyle name="s_Valuation _BS Csan CPC 02 &lt;SAP&gt;_BS Cnsl CAA &lt;SAP&gt;_Instrumentos Financeiros_Working Capital" xfId="26393" xr:uid="{00000000-0005-0000-0000-000019670000}"/>
    <cellStyle name="s_Valuation _BS Csan CPC 02 &lt;SAP&gt;_BS Cnsl CAA &lt;SAP&gt;_IR Diferido" xfId="26394" xr:uid="{00000000-0005-0000-0000-00001A670000}"/>
    <cellStyle name="s_Valuation _BS Csan CPC 02 &lt;SAP&gt;_BS Cnsl CAA &lt;SAP&gt;_Ir e CS Ativo Jun 2011 (2)" xfId="26395" xr:uid="{00000000-0005-0000-0000-00001B670000}"/>
    <cellStyle name="s_Valuation _BS Csan CPC 02 &lt;SAP&gt;_BS Cnsl CAA &lt;SAP&gt;_Ir e CS Ativo Jun 2011 (2)_Mapa variáveis" xfId="26396" xr:uid="{00000000-0005-0000-0000-00001C670000}"/>
    <cellStyle name="s_Valuation _BS Csan CPC 02 &lt;SAP&gt;_BS Cnsl CAA &lt;SAP&gt;_Ir e CS Ativo Jun 2011 (2)_Variavel" xfId="26397" xr:uid="{00000000-0005-0000-0000-00001D670000}"/>
    <cellStyle name="s_Valuation _BS Csan CPC 02 &lt;SAP&gt;_BS Cnsl CAA &lt;SAP&gt;_Ir e CS Ativo Mar 2010 (Ifrs)" xfId="26398" xr:uid="{00000000-0005-0000-0000-00001E670000}"/>
    <cellStyle name="s_Valuation _BS Csan CPC 02 &lt;SAP&gt;_BS Cnsl CAA &lt;SAP&gt;_Ir e CS Ativo Mar 2010 (Ifrs)_Mapa variáveis" xfId="26399" xr:uid="{00000000-0005-0000-0000-00001F670000}"/>
    <cellStyle name="s_Valuation _BS Csan CPC 02 &lt;SAP&gt;_BS Cnsl CAA &lt;SAP&gt;_Ir e CS Ativo Mar 2010 (Ifrs)_Variavel" xfId="26400" xr:uid="{00000000-0005-0000-0000-000020670000}"/>
    <cellStyle name="s_Valuation _BS Csan CPC 02 &lt;SAP&gt;_BS Cnsl CAA &lt;SAP&gt;_Ir e CS Dez 2011 Cosan Novo" xfId="26401" xr:uid="{00000000-0005-0000-0000-000021670000}"/>
    <cellStyle name="s_Valuation _BS Csan CPC 02 &lt;SAP&gt;_BS Cnsl CAA &lt;SAP&gt;_Ir e CS Dez 2011 Cosan Novo_Mapa variáveis" xfId="26402" xr:uid="{00000000-0005-0000-0000-000022670000}"/>
    <cellStyle name="s_Valuation _BS Csan CPC 02 &lt;SAP&gt;_BS Cnsl CAA &lt;SAP&gt;_Ir e CS Dez 2011 Cosan Novo_Variavel" xfId="26403" xr:uid="{00000000-0005-0000-0000-000023670000}"/>
    <cellStyle name="s_Valuation _BS Csan CPC 02 &lt;SAP&gt;_BS Cnsl CAA &lt;SAP&gt;_Ir e CS EAB Set 2011" xfId="26404" xr:uid="{00000000-0005-0000-0000-000024670000}"/>
    <cellStyle name="s_Valuation _BS Csan CPC 02 &lt;SAP&gt;_BS Cnsl CAA &lt;SAP&gt;_Ir e CS EAB Set 2011_Mapa variáveis" xfId="26405" xr:uid="{00000000-0005-0000-0000-000025670000}"/>
    <cellStyle name="s_Valuation _BS Csan CPC 02 &lt;SAP&gt;_BS Cnsl CAA &lt;SAP&gt;_Ir e CS EAB Set 2011_Variavel" xfId="26406" xr:uid="{00000000-0005-0000-0000-000026670000}"/>
    <cellStyle name="s_Valuation _BS Csan CPC 02 &lt;SAP&gt;_BS Cnsl CAA &lt;SAP&gt;_Ir e CS Jun 2011 Cosan" xfId="26407" xr:uid="{00000000-0005-0000-0000-000027670000}"/>
    <cellStyle name="s_Valuation _BS Csan CPC 02 &lt;SAP&gt;_BS Cnsl CAA &lt;SAP&gt;_Ir e CS Jun 2011 Cosan_Mapa variáveis" xfId="26408" xr:uid="{00000000-0005-0000-0000-000028670000}"/>
    <cellStyle name="s_Valuation _BS Csan CPC 02 &lt;SAP&gt;_BS Cnsl CAA &lt;SAP&gt;_Ir e CS Jun 2011 Cosan_Variavel" xfId="26409" xr:uid="{00000000-0005-0000-0000-000029670000}"/>
    <cellStyle name="s_Valuation _BS Csan CPC 02 &lt;SAP&gt;_BS Cnsl CAA &lt;SAP&gt;_Ir e CS Mai 2011 Cosan" xfId="26410" xr:uid="{00000000-0005-0000-0000-00002A670000}"/>
    <cellStyle name="s_Valuation _BS Csan CPC 02 &lt;SAP&gt;_BS Cnsl CAA &lt;SAP&gt;_Ir e CS Mai 2011 Cosan_Mapa variáveis" xfId="26411" xr:uid="{00000000-0005-0000-0000-00002B670000}"/>
    <cellStyle name="s_Valuation _BS Csan CPC 02 &lt;SAP&gt;_BS Cnsl CAA &lt;SAP&gt;_Ir e CS Mai 2011 Cosan_Variavel" xfId="26412" xr:uid="{00000000-0005-0000-0000-00002C670000}"/>
    <cellStyle name="s_Valuation _BS Csan CPC 02 &lt;SAP&gt;_BS Cnsl CAA &lt;SAP&gt;_Ir e CS Rumo Set 2011" xfId="26413" xr:uid="{00000000-0005-0000-0000-00002D670000}"/>
    <cellStyle name="s_Valuation _BS Csan CPC 02 &lt;SAP&gt;_BS Cnsl CAA &lt;SAP&gt;_Ir e CS Rumo Set 2011_Mapa variáveis" xfId="26414" xr:uid="{00000000-0005-0000-0000-00002E670000}"/>
    <cellStyle name="s_Valuation _BS Csan CPC 02 &lt;SAP&gt;_BS Cnsl CAA &lt;SAP&gt;_Ir e CS Rumo Set 2011_Variavel" xfId="26415" xr:uid="{00000000-0005-0000-0000-00002F670000}"/>
    <cellStyle name="s_Valuation _BS Csan CPC 02 &lt;SAP&gt;_BS Cnsl CAA &lt;SAP&gt;_Ir e CS Set 2011 Cosan Novo" xfId="26416" xr:uid="{00000000-0005-0000-0000-000030670000}"/>
    <cellStyle name="s_Valuation _BS Csan CPC 02 &lt;SAP&gt;_BS Cnsl CAA &lt;SAP&gt;_Ir e CS Set 2011 Cosan Novo_Mapa variáveis" xfId="26417" xr:uid="{00000000-0005-0000-0000-000031670000}"/>
    <cellStyle name="s_Valuation _BS Csan CPC 02 &lt;SAP&gt;_BS Cnsl CAA &lt;SAP&gt;_Ir e CS Set 2011 Cosan Novo_Variavel" xfId="26418" xr:uid="{00000000-0005-0000-0000-000032670000}"/>
    <cellStyle name="s_Valuation _BS Csan CPC 02 &lt;SAP&gt;_BS Cnsl CAA &lt;SAP&gt;_Mapa 3T12" xfId="26419" xr:uid="{00000000-0005-0000-0000-000033670000}"/>
    <cellStyle name="s_Valuation _BS Csan CPC 02 &lt;SAP&gt;_BS Cnsl CAA &lt;SAP&gt;_Mapa 3T12 2" xfId="26420" xr:uid="{00000000-0005-0000-0000-000034670000}"/>
    <cellStyle name="s_Valuation _BS Csan CPC 02 &lt;SAP&gt;_BS Cnsl CAA &lt;SAP&gt;_Mapa 3T12 2_15-FINANCEIRAS" xfId="26421" xr:uid="{00000000-0005-0000-0000-000035670000}"/>
    <cellStyle name="s_Valuation _BS Csan CPC 02 &lt;SAP&gt;_BS Cnsl CAA &lt;SAP&gt;_Mapa 3T12_15-FINANCEIRAS" xfId="26422" xr:uid="{00000000-0005-0000-0000-000036670000}"/>
    <cellStyle name="s_Valuation _BS Csan CPC 02 &lt;SAP&gt;_BS Cnsl CAA &lt;SAP&gt;_Mapa 3T12_15-FINANCEIRAS_1" xfId="26423" xr:uid="{00000000-0005-0000-0000-000037670000}"/>
    <cellStyle name="s_Valuation _BS Csan CPC 02 &lt;SAP&gt;_BS Cnsl CAA &lt;SAP&gt;_Mapa 3T12_2-DRE" xfId="26424" xr:uid="{00000000-0005-0000-0000-000038670000}"/>
    <cellStyle name="s_Valuation _BS Csan CPC 02 &lt;SAP&gt;_BS Cnsl CAA &lt;SAP&gt;_Mapa 3T12_2-DRE 2" xfId="26425" xr:uid="{00000000-0005-0000-0000-000039670000}"/>
    <cellStyle name="s_Valuation _BS Csan CPC 02 &lt;SAP&gt;_BS Cnsl CAA &lt;SAP&gt;_Mapa 3T12_2-DRE_3-Balanço" xfId="26426" xr:uid="{00000000-0005-0000-0000-00003A670000}"/>
    <cellStyle name="s_Valuation _BS Csan CPC 02 &lt;SAP&gt;_BS Cnsl CAA &lt;SAP&gt;_Mapa 3T12_2-DRE_3-Balanço_Mapa variáveis" xfId="26427" xr:uid="{00000000-0005-0000-0000-00003B670000}"/>
    <cellStyle name="s_Valuation _BS Csan CPC 02 &lt;SAP&gt;_BS Cnsl CAA &lt;SAP&gt;_Mapa 3T12_2-DRE_3-Balanço_Variavel" xfId="26428" xr:uid="{00000000-0005-0000-0000-00003C670000}"/>
    <cellStyle name="s_Valuation _BS Csan CPC 02 &lt;SAP&gt;_BS Cnsl CAA &lt;SAP&gt;_Mapa 3T12_2-DRE_Dep_Judiciais-Contingências" xfId="26429" xr:uid="{00000000-0005-0000-0000-00003D670000}"/>
    <cellStyle name="s_Valuation _BS Csan CPC 02 &lt;SAP&gt;_BS Cnsl CAA &lt;SAP&gt;_Mapa 3T12_2-DRE_DFC Gerencial" xfId="26430" xr:uid="{00000000-0005-0000-0000-00003E670000}"/>
    <cellStyle name="s_Valuation _BS Csan CPC 02 &lt;SAP&gt;_BS Cnsl CAA &lt;SAP&gt;_Mapa 3T12_2-DRE_DMPL" xfId="26431" xr:uid="{00000000-0005-0000-0000-00003F670000}"/>
    <cellStyle name="s_Valuation _BS Csan CPC 02 &lt;SAP&gt;_BS Cnsl CAA &lt;SAP&gt;_Mapa 3T12_2-DRE_Mapa variáveis" xfId="26432" xr:uid="{00000000-0005-0000-0000-000040670000}"/>
    <cellStyle name="s_Valuation _BS Csan CPC 02 &lt;SAP&gt;_BS Cnsl CAA &lt;SAP&gt;_Mapa 3T12_2-DRE_Variavel" xfId="26433" xr:uid="{00000000-0005-0000-0000-000041670000}"/>
    <cellStyle name="s_Valuation _BS Csan CPC 02 &lt;SAP&gt;_BS Cnsl CAA &lt;SAP&gt;_Mapa 3T12_3-Balanço" xfId="26434" xr:uid="{00000000-0005-0000-0000-000042670000}"/>
    <cellStyle name="s_Valuation _BS Csan CPC 02 &lt;SAP&gt;_BS Cnsl CAA &lt;SAP&gt;_Mapa 3T12_3-Balanço_Mapa variáveis" xfId="26435" xr:uid="{00000000-0005-0000-0000-000043670000}"/>
    <cellStyle name="s_Valuation _BS Csan CPC 02 &lt;SAP&gt;_BS Cnsl CAA &lt;SAP&gt;_Mapa 3T12_3-Balanço_Variavel" xfId="26436" xr:uid="{00000000-0005-0000-0000-000044670000}"/>
    <cellStyle name="s_Valuation _BS Csan CPC 02 &lt;SAP&gt;_BS Cnsl CAA &lt;SAP&gt;_Mapa 3T12_Dep_Judiciais-Contingências" xfId="26437" xr:uid="{00000000-0005-0000-0000-000045670000}"/>
    <cellStyle name="s_Valuation _BS Csan CPC 02 &lt;SAP&gt;_BS Cnsl CAA &lt;SAP&gt;_Mapa 3T12_DFC Gerencial" xfId="26438" xr:uid="{00000000-0005-0000-0000-000046670000}"/>
    <cellStyle name="s_Valuation _BS Csan CPC 02 &lt;SAP&gt;_BS Cnsl CAA &lt;SAP&gt;_Mapa 3T12_DMPL" xfId="26439" xr:uid="{00000000-0005-0000-0000-000047670000}"/>
    <cellStyle name="s_Valuation _BS Csan CPC 02 &lt;SAP&gt;_BS Cnsl CAA &lt;SAP&gt;_Mapa 3T12_Mapa variáveis" xfId="26440" xr:uid="{00000000-0005-0000-0000-000048670000}"/>
    <cellStyle name="s_Valuation _BS Csan CPC 02 &lt;SAP&gt;_BS Cnsl CAA &lt;SAP&gt;_Mapa 3T12_P&amp;L RUMO" xfId="26441" xr:uid="{00000000-0005-0000-0000-000049670000}"/>
    <cellStyle name="s_Valuation _BS Csan CPC 02 &lt;SAP&gt;_BS Cnsl CAA &lt;SAP&gt;_Mapa 3T12_Variavel" xfId="26442" xr:uid="{00000000-0005-0000-0000-00004A670000}"/>
    <cellStyle name="s_Valuation _BS Csan CPC 02 &lt;SAP&gt;_BS Cnsl CAA &lt;SAP&gt;_Mapa variáveis" xfId="26443" xr:uid="{00000000-0005-0000-0000-00004B670000}"/>
    <cellStyle name="s_Valuation _BS Csan CPC 02 &lt;SAP&gt;_BS Cnsl CAA &lt;SAP&gt;_Mapa variáveis_1" xfId="26444" xr:uid="{00000000-0005-0000-0000-00004C670000}"/>
    <cellStyle name="s_Valuation _BS Csan CPC 02 &lt;SAP&gt;_BS Cnsl CAA &lt;SAP&gt;_Mapa Variáveis_Mapa variáveis" xfId="26445" xr:uid="{00000000-0005-0000-0000-00004D670000}"/>
    <cellStyle name="s_Valuation _BS Csan CPC 02 &lt;SAP&gt;_BS Cnsl CAA &lt;SAP&gt;_P&amp;L" xfId="26446" xr:uid="{00000000-0005-0000-0000-00004E670000}"/>
    <cellStyle name="s_Valuation _BS Csan CPC 02 &lt;SAP&gt;_BS Cnsl CAA &lt;SAP&gt;_P&amp;L Raízen Combs" xfId="26447" xr:uid="{00000000-0005-0000-0000-00004F670000}"/>
    <cellStyle name="s_Valuation _BS Csan CPC 02 &lt;SAP&gt;_BS Cnsl CAA &lt;SAP&gt;_P&amp;L RUMO" xfId="26448" xr:uid="{00000000-0005-0000-0000-000050670000}"/>
    <cellStyle name="s_Valuation _BS Csan CPC 02 &lt;SAP&gt;_BS Cnsl CAA &lt;SAP&gt;_Plan2" xfId="26449" xr:uid="{00000000-0005-0000-0000-000051670000}"/>
    <cellStyle name="s_Valuation _BS Csan CPC 02 &lt;SAP&gt;_BS Cnsl CAA &lt;SAP&gt;_Plan2 2" xfId="26450" xr:uid="{00000000-0005-0000-0000-000052670000}"/>
    <cellStyle name="s_Valuation _BS Csan CPC 02 &lt;SAP&gt;_BS Cnsl CAA &lt;SAP&gt;_Plan2 2_15-FINANCEIRAS" xfId="26451" xr:uid="{00000000-0005-0000-0000-000053670000}"/>
    <cellStyle name="s_Valuation _BS Csan CPC 02 &lt;SAP&gt;_BS Cnsl CAA &lt;SAP&gt;_Plan2 2_Mapa variáveis" xfId="26452" xr:uid="{00000000-0005-0000-0000-000054670000}"/>
    <cellStyle name="s_Valuation _BS Csan CPC 02 &lt;SAP&gt;_BS Cnsl CAA &lt;SAP&gt;_Plan2 2_Variavel" xfId="26453" xr:uid="{00000000-0005-0000-0000-000055670000}"/>
    <cellStyle name="s_Valuation _BS Csan CPC 02 &lt;SAP&gt;_BS Cnsl CAA &lt;SAP&gt;_Plan2 3" xfId="26454" xr:uid="{00000000-0005-0000-0000-000056670000}"/>
    <cellStyle name="s_Valuation _BS Csan CPC 02 &lt;SAP&gt;_BS Cnsl CAA &lt;SAP&gt;_Plan2 4" xfId="26455" xr:uid="{00000000-0005-0000-0000-000057670000}"/>
    <cellStyle name="s_Valuation _BS Csan CPC 02 &lt;SAP&gt;_BS Cnsl CAA &lt;SAP&gt;_Plan2_15-FINANCEIRAS" xfId="26456" xr:uid="{00000000-0005-0000-0000-000058670000}"/>
    <cellStyle name="s_Valuation _BS Csan CPC 02 &lt;SAP&gt;_BS Cnsl CAA &lt;SAP&gt;_Plan2_15-FINANCEIRAS_1" xfId="26457" xr:uid="{00000000-0005-0000-0000-000059670000}"/>
    <cellStyle name="s_Valuation _BS Csan CPC 02 &lt;SAP&gt;_BS Cnsl CAA &lt;SAP&gt;_Plan2_2-DRE" xfId="26458" xr:uid="{00000000-0005-0000-0000-00005A670000}"/>
    <cellStyle name="s_Valuation _BS Csan CPC 02 &lt;SAP&gt;_BS Cnsl CAA &lt;SAP&gt;_Plan2_2-DRE 2" xfId="26459" xr:uid="{00000000-0005-0000-0000-00005B670000}"/>
    <cellStyle name="s_Valuation _BS Csan CPC 02 &lt;SAP&gt;_BS Cnsl CAA &lt;SAP&gt;_Plan2_2-DRE_3-Balanço" xfId="26460" xr:uid="{00000000-0005-0000-0000-00005C670000}"/>
    <cellStyle name="s_Valuation _BS Csan CPC 02 &lt;SAP&gt;_BS Cnsl CAA &lt;SAP&gt;_Plan2_2-DRE_3-Balanço_Mapa variáveis" xfId="26461" xr:uid="{00000000-0005-0000-0000-00005D670000}"/>
    <cellStyle name="s_Valuation _BS Csan CPC 02 &lt;SAP&gt;_BS Cnsl CAA &lt;SAP&gt;_Plan2_2-DRE_3-Balanço_Variavel" xfId="26462" xr:uid="{00000000-0005-0000-0000-00005E670000}"/>
    <cellStyle name="s_Valuation _BS Csan CPC 02 &lt;SAP&gt;_BS Cnsl CAA &lt;SAP&gt;_Plan2_2-DRE_Dep_Judiciais-Contingências" xfId="26463" xr:uid="{00000000-0005-0000-0000-00005F670000}"/>
    <cellStyle name="s_Valuation _BS Csan CPC 02 &lt;SAP&gt;_BS Cnsl CAA &lt;SAP&gt;_Plan2_2-DRE_DFC Gerencial" xfId="26464" xr:uid="{00000000-0005-0000-0000-000060670000}"/>
    <cellStyle name="s_Valuation _BS Csan CPC 02 &lt;SAP&gt;_BS Cnsl CAA &lt;SAP&gt;_Plan2_2-DRE_DMPL" xfId="26465" xr:uid="{00000000-0005-0000-0000-000061670000}"/>
    <cellStyle name="s_Valuation _BS Csan CPC 02 &lt;SAP&gt;_BS Cnsl CAA &lt;SAP&gt;_Plan2_2-DRE_Mapa variáveis" xfId="26466" xr:uid="{00000000-0005-0000-0000-000062670000}"/>
    <cellStyle name="s_Valuation _BS Csan CPC 02 &lt;SAP&gt;_BS Cnsl CAA &lt;SAP&gt;_Plan2_2-DRE_Variavel" xfId="26467" xr:uid="{00000000-0005-0000-0000-000063670000}"/>
    <cellStyle name="s_Valuation _BS Csan CPC 02 &lt;SAP&gt;_BS Cnsl CAA &lt;SAP&gt;_Plan2_3-Balanço" xfId="26468" xr:uid="{00000000-0005-0000-0000-000064670000}"/>
    <cellStyle name="s_Valuation _BS Csan CPC 02 &lt;SAP&gt;_BS Cnsl CAA &lt;SAP&gt;_Plan2_3-Balanço_Mapa variáveis" xfId="26469" xr:uid="{00000000-0005-0000-0000-000065670000}"/>
    <cellStyle name="s_Valuation _BS Csan CPC 02 &lt;SAP&gt;_BS Cnsl CAA &lt;SAP&gt;_Plan2_3-Balanço_Variavel" xfId="26470" xr:uid="{00000000-0005-0000-0000-000066670000}"/>
    <cellStyle name="s_Valuation _BS Csan CPC 02 &lt;SAP&gt;_BS Cnsl CAA &lt;SAP&gt;_Plan2_7-Estoque" xfId="26471" xr:uid="{00000000-0005-0000-0000-000067670000}"/>
    <cellStyle name="s_Valuation _BS Csan CPC 02 &lt;SAP&gt;_BS Cnsl CAA &lt;SAP&gt;_Plan2_Base Junho" xfId="26472" xr:uid="{00000000-0005-0000-0000-000068670000}"/>
    <cellStyle name="s_Valuation _BS Csan CPC 02 &lt;SAP&gt;_BS Cnsl CAA &lt;SAP&gt;_Plan2_Base Junho_Base Julho" xfId="26473" xr:uid="{00000000-0005-0000-0000-000069670000}"/>
    <cellStyle name="s_Valuation _BS Csan CPC 02 &lt;SAP&gt;_BS Cnsl CAA &lt;SAP&gt;_Plan2_Base Junho_Base Julho_Mapa variáveis" xfId="26474" xr:uid="{00000000-0005-0000-0000-00006A670000}"/>
    <cellStyle name="s_Valuation _BS Csan CPC 02 &lt;SAP&gt;_BS Cnsl CAA &lt;SAP&gt;_Plan2_Base Junho_Base Julho_Taxa Efetiva Cosan - Acumulado até Setembro 2011" xfId="26475" xr:uid="{00000000-0005-0000-0000-00006B670000}"/>
    <cellStyle name="s_Valuation _BS Csan CPC 02 &lt;SAP&gt;_BS Cnsl CAA &lt;SAP&gt;_Plan2_Base Junho_Base Julho_Taxa Efetiva Cosan - Acumulado até Setembro 2011_Mapa variáveis" xfId="26476" xr:uid="{00000000-0005-0000-0000-00006C670000}"/>
    <cellStyle name="s_Valuation _BS Csan CPC 02 &lt;SAP&gt;_BS Cnsl CAA &lt;SAP&gt;_Plan2_Base Junho_Base Julho_Taxa Efetiva Cosan - Acumulado até Setembro 2011_Variavel" xfId="26477" xr:uid="{00000000-0005-0000-0000-00006D670000}"/>
    <cellStyle name="s_Valuation _BS Csan CPC 02 &lt;SAP&gt;_BS Cnsl CAA &lt;SAP&gt;_Plan2_Base Junho_Base Julho_Variavel" xfId="26478" xr:uid="{00000000-0005-0000-0000-00006E670000}"/>
    <cellStyle name="s_Valuation _BS Csan CPC 02 &lt;SAP&gt;_BS Cnsl CAA &lt;SAP&gt;_Plan2_Base Junho_Mapa variáveis" xfId="26479" xr:uid="{00000000-0005-0000-0000-00006F670000}"/>
    <cellStyle name="s_Valuation _BS Csan CPC 02 &lt;SAP&gt;_BS Cnsl CAA &lt;SAP&gt;_Plan2_Base Junho_Variavel" xfId="26480" xr:uid="{00000000-0005-0000-0000-000070670000}"/>
    <cellStyle name="s_Valuation _BS Csan CPC 02 &lt;SAP&gt;_BS Cnsl CAA &lt;SAP&gt;_Plan2_Despesas operacionais " xfId="26481" xr:uid="{00000000-0005-0000-0000-000071670000}"/>
    <cellStyle name="s_Valuation _BS Csan CPC 02 &lt;SAP&gt;_BS Cnsl CAA &lt;SAP&gt;_Plan2_IR Diferido" xfId="26482" xr:uid="{00000000-0005-0000-0000-000072670000}"/>
    <cellStyle name="s_Valuation _BS Csan CPC 02 &lt;SAP&gt;_BS Cnsl CAA &lt;SAP&gt;_Plan2_Mapa variáveis" xfId="26483" xr:uid="{00000000-0005-0000-0000-000073670000}"/>
    <cellStyle name="s_Valuation _BS Csan CPC 02 &lt;SAP&gt;_BS Cnsl CAA &lt;SAP&gt;_Plan2_P&amp;L Raízen Combs" xfId="26484" xr:uid="{00000000-0005-0000-0000-000074670000}"/>
    <cellStyle name="s_Valuation _BS Csan CPC 02 &lt;SAP&gt;_BS Cnsl CAA &lt;SAP&gt;_Plan2_P&amp;L RUMO" xfId="26485" xr:uid="{00000000-0005-0000-0000-000075670000}"/>
    <cellStyle name="s_Valuation _BS Csan CPC 02 &lt;SAP&gt;_BS Cnsl CAA &lt;SAP&gt;_Plan2_Taxa Efetiva Cosan - Acumulado até Setembro 2011" xfId="26486" xr:uid="{00000000-0005-0000-0000-000076670000}"/>
    <cellStyle name="s_Valuation _BS Csan CPC 02 &lt;SAP&gt;_BS Cnsl CAA &lt;SAP&gt;_Plan2_Taxa Efetiva Cosan - Acumulado até Setembro 2011_Mapa variáveis" xfId="26487" xr:uid="{00000000-0005-0000-0000-000077670000}"/>
    <cellStyle name="s_Valuation _BS Csan CPC 02 &lt;SAP&gt;_BS Cnsl CAA &lt;SAP&gt;_Plan2_Taxa Efetiva Cosan - Acumulado até Setembro 2011_Variavel" xfId="26488" xr:uid="{00000000-0005-0000-0000-000078670000}"/>
    <cellStyle name="s_Valuation _BS Csan CPC 02 &lt;SAP&gt;_BS Cnsl CAA &lt;SAP&gt;_Plan2_Variavel" xfId="26489" xr:uid="{00000000-0005-0000-0000-000079670000}"/>
    <cellStyle name="s_Valuation _BS Csan CPC 02 &lt;SAP&gt;_BS Cnsl CAA &lt;SAP&gt;_Plan2_Working Capital" xfId="26490" xr:uid="{00000000-0005-0000-0000-00007A670000}"/>
    <cellStyle name="s_Valuation _BS Csan CPC 02 &lt;SAP&gt;_BS Cnsl CAA &lt;SAP&gt;_Query C.Custos SF 10-11" xfId="26491" xr:uid="{00000000-0005-0000-0000-00007B670000}"/>
    <cellStyle name="s_Valuation _BS Csan CPC 02 &lt;SAP&gt;_BS Cnsl CAA &lt;SAP&gt;_Query C.Custos SF 10-11 2" xfId="26492" xr:uid="{00000000-0005-0000-0000-00007C670000}"/>
    <cellStyle name="s_Valuation _BS Csan CPC 02 &lt;SAP&gt;_BS Cnsl CAA &lt;SAP&gt;_Query C.Custos SF 10-11 2_15-FINANCEIRAS" xfId="26493" xr:uid="{00000000-0005-0000-0000-00007D670000}"/>
    <cellStyle name="s_Valuation _BS Csan CPC 02 &lt;SAP&gt;_BS Cnsl CAA &lt;SAP&gt;_Query C.Custos SF 10-11 2_Mapa variáveis" xfId="26494" xr:uid="{00000000-0005-0000-0000-00007E670000}"/>
    <cellStyle name="s_Valuation _BS Csan CPC 02 &lt;SAP&gt;_BS Cnsl CAA &lt;SAP&gt;_Query C.Custos SF 10-11 2_Variavel" xfId="26495" xr:uid="{00000000-0005-0000-0000-00007F670000}"/>
    <cellStyle name="s_Valuation _BS Csan CPC 02 &lt;SAP&gt;_BS Cnsl CAA &lt;SAP&gt;_Query C.Custos SF 10-11 3" xfId="26496" xr:uid="{00000000-0005-0000-0000-000080670000}"/>
    <cellStyle name="s_Valuation _BS Csan CPC 02 &lt;SAP&gt;_BS Cnsl CAA &lt;SAP&gt;_Query C.Custos SF 10-11_15-FINANCEIRAS" xfId="26497" xr:uid="{00000000-0005-0000-0000-000081670000}"/>
    <cellStyle name="s_Valuation _BS Csan CPC 02 &lt;SAP&gt;_BS Cnsl CAA &lt;SAP&gt;_Query C.Custos SF 10-11_15-FINANCEIRAS_1" xfId="26498" xr:uid="{00000000-0005-0000-0000-000082670000}"/>
    <cellStyle name="s_Valuation _BS Csan CPC 02 &lt;SAP&gt;_BS Cnsl CAA &lt;SAP&gt;_Query C.Custos SF 10-11_2-DRE" xfId="26499" xr:uid="{00000000-0005-0000-0000-000083670000}"/>
    <cellStyle name="s_Valuation _BS Csan CPC 02 &lt;SAP&gt;_BS Cnsl CAA &lt;SAP&gt;_Query C.Custos SF 10-11_2-DRE 2" xfId="26500" xr:uid="{00000000-0005-0000-0000-000084670000}"/>
    <cellStyle name="s_Valuation _BS Csan CPC 02 &lt;SAP&gt;_BS Cnsl CAA &lt;SAP&gt;_Query C.Custos SF 10-11_2-DRE_3-Balanço" xfId="26501" xr:uid="{00000000-0005-0000-0000-000085670000}"/>
    <cellStyle name="s_Valuation _BS Csan CPC 02 &lt;SAP&gt;_BS Cnsl CAA &lt;SAP&gt;_Query C.Custos SF 10-11_2-DRE_3-Balanço_Mapa variáveis" xfId="26502" xr:uid="{00000000-0005-0000-0000-000086670000}"/>
    <cellStyle name="s_Valuation _BS Csan CPC 02 &lt;SAP&gt;_BS Cnsl CAA &lt;SAP&gt;_Query C.Custos SF 10-11_2-DRE_3-Balanço_Variavel" xfId="26503" xr:uid="{00000000-0005-0000-0000-000087670000}"/>
    <cellStyle name="s_Valuation _BS Csan CPC 02 &lt;SAP&gt;_BS Cnsl CAA &lt;SAP&gt;_Query C.Custos SF 10-11_2-DRE_Dep_Judiciais-Contingências" xfId="26504" xr:uid="{00000000-0005-0000-0000-000088670000}"/>
    <cellStyle name="s_Valuation _BS Csan CPC 02 &lt;SAP&gt;_BS Cnsl CAA &lt;SAP&gt;_Query C.Custos SF 10-11_2-DRE_DFC Gerencial" xfId="26505" xr:uid="{00000000-0005-0000-0000-000089670000}"/>
    <cellStyle name="s_Valuation _BS Csan CPC 02 &lt;SAP&gt;_BS Cnsl CAA &lt;SAP&gt;_Query C.Custos SF 10-11_2-DRE_DMPL" xfId="26506" xr:uid="{00000000-0005-0000-0000-00008A670000}"/>
    <cellStyle name="s_Valuation _BS Csan CPC 02 &lt;SAP&gt;_BS Cnsl CAA &lt;SAP&gt;_Query C.Custos SF 10-11_2-DRE_Mapa variáveis" xfId="26507" xr:uid="{00000000-0005-0000-0000-00008B670000}"/>
    <cellStyle name="s_Valuation _BS Csan CPC 02 &lt;SAP&gt;_BS Cnsl CAA &lt;SAP&gt;_Query C.Custos SF 10-11_2-DRE_Variavel" xfId="26508" xr:uid="{00000000-0005-0000-0000-00008C670000}"/>
    <cellStyle name="s_Valuation _BS Csan CPC 02 &lt;SAP&gt;_BS Cnsl CAA &lt;SAP&gt;_Query C.Custos SF 10-11_3-Balanço" xfId="26509" xr:uid="{00000000-0005-0000-0000-00008D670000}"/>
    <cellStyle name="s_Valuation _BS Csan CPC 02 &lt;SAP&gt;_BS Cnsl CAA &lt;SAP&gt;_Query C.Custos SF 10-11_3-Balanço 2" xfId="26510" xr:uid="{00000000-0005-0000-0000-00008E670000}"/>
    <cellStyle name="s_Valuation _BS Csan CPC 02 &lt;SAP&gt;_BS Cnsl CAA &lt;SAP&gt;_Query C.Custos SF 10-11_3-Balanço 2_15-FINANCEIRAS" xfId="26511" xr:uid="{00000000-0005-0000-0000-00008F670000}"/>
    <cellStyle name="s_Valuation _BS Csan CPC 02 &lt;SAP&gt;_BS Cnsl CAA &lt;SAP&gt;_Query C.Custos SF 10-11_3-Balanço_1" xfId="26512" xr:uid="{00000000-0005-0000-0000-000090670000}"/>
    <cellStyle name="s_Valuation _BS Csan CPC 02 &lt;SAP&gt;_BS Cnsl CAA &lt;SAP&gt;_Query C.Custos SF 10-11_3-Balanço_1_Mapa variáveis" xfId="26513" xr:uid="{00000000-0005-0000-0000-000091670000}"/>
    <cellStyle name="s_Valuation _BS Csan CPC 02 &lt;SAP&gt;_BS Cnsl CAA &lt;SAP&gt;_Query C.Custos SF 10-11_3-Balanço_1_Variavel" xfId="26514" xr:uid="{00000000-0005-0000-0000-000092670000}"/>
    <cellStyle name="s_Valuation _BS Csan CPC 02 &lt;SAP&gt;_BS Cnsl CAA &lt;SAP&gt;_Query C.Custos SF 10-11_3-Balanço_15-FINANCEIRAS" xfId="26515" xr:uid="{00000000-0005-0000-0000-000093670000}"/>
    <cellStyle name="s_Valuation _BS Csan CPC 02 &lt;SAP&gt;_BS Cnsl CAA &lt;SAP&gt;_Query C.Custos SF 10-11_3-Balanço_15-FINANCEIRAS_1" xfId="26516" xr:uid="{00000000-0005-0000-0000-000094670000}"/>
    <cellStyle name="s_Valuation _BS Csan CPC 02 &lt;SAP&gt;_BS Cnsl CAA &lt;SAP&gt;_Query C.Custos SF 10-11_3-Balanço_2-DRE" xfId="26517" xr:uid="{00000000-0005-0000-0000-000095670000}"/>
    <cellStyle name="s_Valuation _BS Csan CPC 02 &lt;SAP&gt;_BS Cnsl CAA &lt;SAP&gt;_Query C.Custos SF 10-11_3-Balanço_2-DRE 2" xfId="26518" xr:uid="{00000000-0005-0000-0000-000096670000}"/>
    <cellStyle name="s_Valuation _BS Csan CPC 02 &lt;SAP&gt;_BS Cnsl CAA &lt;SAP&gt;_Query C.Custos SF 10-11_3-Balanço_2-DRE_3-Balanço" xfId="26519" xr:uid="{00000000-0005-0000-0000-000097670000}"/>
    <cellStyle name="s_Valuation _BS Csan CPC 02 &lt;SAP&gt;_BS Cnsl CAA &lt;SAP&gt;_Query C.Custos SF 10-11_3-Balanço_2-DRE_3-Balanço_Mapa variáveis" xfId="26520" xr:uid="{00000000-0005-0000-0000-000098670000}"/>
    <cellStyle name="s_Valuation _BS Csan CPC 02 &lt;SAP&gt;_BS Cnsl CAA &lt;SAP&gt;_Query C.Custos SF 10-11_3-Balanço_2-DRE_3-Balanço_Variavel" xfId="26521" xr:uid="{00000000-0005-0000-0000-000099670000}"/>
    <cellStyle name="s_Valuation _BS Csan CPC 02 &lt;SAP&gt;_BS Cnsl CAA &lt;SAP&gt;_Query C.Custos SF 10-11_3-Balanço_2-DRE_Dep_Judiciais-Contingências" xfId="26522" xr:uid="{00000000-0005-0000-0000-00009A670000}"/>
    <cellStyle name="s_Valuation _BS Csan CPC 02 &lt;SAP&gt;_BS Cnsl CAA &lt;SAP&gt;_Query C.Custos SF 10-11_3-Balanço_2-DRE_DFC Gerencial" xfId="26523" xr:uid="{00000000-0005-0000-0000-00009B670000}"/>
    <cellStyle name="s_Valuation _BS Csan CPC 02 &lt;SAP&gt;_BS Cnsl CAA &lt;SAP&gt;_Query C.Custos SF 10-11_3-Balanço_2-DRE_DMPL" xfId="26524" xr:uid="{00000000-0005-0000-0000-00009C670000}"/>
    <cellStyle name="s_Valuation _BS Csan CPC 02 &lt;SAP&gt;_BS Cnsl CAA &lt;SAP&gt;_Query C.Custos SF 10-11_3-Balanço_2-DRE_Mapa variáveis" xfId="26525" xr:uid="{00000000-0005-0000-0000-00009D670000}"/>
    <cellStyle name="s_Valuation _BS Csan CPC 02 &lt;SAP&gt;_BS Cnsl CAA &lt;SAP&gt;_Query C.Custos SF 10-11_3-Balanço_2-DRE_Variavel" xfId="26526" xr:uid="{00000000-0005-0000-0000-00009E670000}"/>
    <cellStyle name="s_Valuation _BS Csan CPC 02 &lt;SAP&gt;_BS Cnsl CAA &lt;SAP&gt;_Query C.Custos SF 10-11_3-Balanço_3-Balanço" xfId="26527" xr:uid="{00000000-0005-0000-0000-00009F670000}"/>
    <cellStyle name="s_Valuation _BS Csan CPC 02 &lt;SAP&gt;_BS Cnsl CAA &lt;SAP&gt;_Query C.Custos SF 10-11_3-Balanço_3-Balanço_Mapa variáveis" xfId="26528" xr:uid="{00000000-0005-0000-0000-0000A0670000}"/>
    <cellStyle name="s_Valuation _BS Csan CPC 02 &lt;SAP&gt;_BS Cnsl CAA &lt;SAP&gt;_Query C.Custos SF 10-11_3-Balanço_3-Balanço_Variavel" xfId="26529" xr:uid="{00000000-0005-0000-0000-0000A1670000}"/>
    <cellStyle name="s_Valuation _BS Csan CPC 02 &lt;SAP&gt;_BS Cnsl CAA &lt;SAP&gt;_Query C.Custos SF 10-11_3-Balanço_7-Estoque" xfId="26530" xr:uid="{00000000-0005-0000-0000-0000A2670000}"/>
    <cellStyle name="s_Valuation _BS Csan CPC 02 &lt;SAP&gt;_BS Cnsl CAA &lt;SAP&gt;_Query C.Custos SF 10-11_3-Balanço_Despesas operacionais " xfId="26531" xr:uid="{00000000-0005-0000-0000-0000A3670000}"/>
    <cellStyle name="s_Valuation _BS Csan CPC 02 &lt;SAP&gt;_BS Cnsl CAA &lt;SAP&gt;_Query C.Custos SF 10-11_3-Balanço_Mapa variáveis" xfId="26532" xr:uid="{00000000-0005-0000-0000-0000A4670000}"/>
    <cellStyle name="s_Valuation _BS Csan CPC 02 &lt;SAP&gt;_BS Cnsl CAA &lt;SAP&gt;_Query C.Custos SF 10-11_3-Balanço_P&amp;L Raízen Combs" xfId="26533" xr:uid="{00000000-0005-0000-0000-0000A5670000}"/>
    <cellStyle name="s_Valuation _BS Csan CPC 02 &lt;SAP&gt;_BS Cnsl CAA &lt;SAP&gt;_Query C.Custos SF 10-11_3-Balanço_P&amp;L RUMO" xfId="26534" xr:uid="{00000000-0005-0000-0000-0000A6670000}"/>
    <cellStyle name="s_Valuation _BS Csan CPC 02 &lt;SAP&gt;_BS Cnsl CAA &lt;SAP&gt;_Query C.Custos SF 10-11_3-Balanço_Variavel" xfId="26535" xr:uid="{00000000-0005-0000-0000-0000A7670000}"/>
    <cellStyle name="s_Valuation _BS Csan CPC 02 &lt;SAP&gt;_BS Cnsl CAA &lt;SAP&gt;_Query C.Custos SF 10-11_3-Balanço_Working Capital" xfId="26536" xr:uid="{00000000-0005-0000-0000-0000A8670000}"/>
    <cellStyle name="s_Valuation _BS Csan CPC 02 &lt;SAP&gt;_BS Cnsl CAA &lt;SAP&gt;_Query C.Custos SF 10-11_7-Estoque" xfId="26537" xr:uid="{00000000-0005-0000-0000-0000A9670000}"/>
    <cellStyle name="s_Valuation _BS Csan CPC 02 &lt;SAP&gt;_BS Cnsl CAA &lt;SAP&gt;_Query C.Custos SF 10-11_Balanço" xfId="26538" xr:uid="{00000000-0005-0000-0000-0000AA670000}"/>
    <cellStyle name="s_Valuation _BS Csan CPC 02 &lt;SAP&gt;_BS Cnsl CAA &lt;SAP&gt;_Query C.Custos SF 10-11_Balanço_Despesas operacionais " xfId="26539" xr:uid="{00000000-0005-0000-0000-0000AB670000}"/>
    <cellStyle name="s_Valuation _BS Csan CPC 02 &lt;SAP&gt;_BS Cnsl CAA &lt;SAP&gt;_Query C.Custos SF 10-11_Balanço_Working Capital" xfId="26540" xr:uid="{00000000-0005-0000-0000-0000AC670000}"/>
    <cellStyle name="s_Valuation _BS Csan CPC 02 &lt;SAP&gt;_BS Cnsl CAA &lt;SAP&gt;_Query C.Custos SF 10-11_Despesas operacionais " xfId="26541" xr:uid="{00000000-0005-0000-0000-0000AD670000}"/>
    <cellStyle name="s_Valuation _BS Csan CPC 02 &lt;SAP&gt;_BS Cnsl CAA &lt;SAP&gt;_Query C.Custos SF 10-11_IR Diferido" xfId="26542" xr:uid="{00000000-0005-0000-0000-0000AE670000}"/>
    <cellStyle name="s_Valuation _BS Csan CPC 02 &lt;SAP&gt;_BS Cnsl CAA &lt;SAP&gt;_Query C.Custos SF 10-11_Mapa variáveis" xfId="26543" xr:uid="{00000000-0005-0000-0000-0000AF670000}"/>
    <cellStyle name="s_Valuation _BS Csan CPC 02 &lt;SAP&gt;_BS Cnsl CAA &lt;SAP&gt;_Query C.Custos SF 10-11_P&amp;L Raízen Combs" xfId="26544" xr:uid="{00000000-0005-0000-0000-0000B0670000}"/>
    <cellStyle name="s_Valuation _BS Csan CPC 02 &lt;SAP&gt;_BS Cnsl CAA &lt;SAP&gt;_Query C.Custos SF 10-11_P&amp;L RUMO" xfId="26545" xr:uid="{00000000-0005-0000-0000-0000B1670000}"/>
    <cellStyle name="s_Valuation _BS Csan CPC 02 &lt;SAP&gt;_BS Cnsl CAA &lt;SAP&gt;_Query C.Custos SF 10-11_Variavel" xfId="26546" xr:uid="{00000000-0005-0000-0000-0000B2670000}"/>
    <cellStyle name="s_Valuation _BS Csan CPC 02 &lt;SAP&gt;_BS Cnsl CAA &lt;SAP&gt;_Query C.Custos SF 10-11_Working Capital" xfId="26547" xr:uid="{00000000-0005-0000-0000-0000B3670000}"/>
    <cellStyle name="s_Valuation _BS Csan CPC 02 &lt;SAP&gt;_BS Cnsl CAA &lt;SAP&gt;_Set 11 Cosan" xfId="26548" xr:uid="{00000000-0005-0000-0000-0000B4670000}"/>
    <cellStyle name="s_Valuation _BS Csan CPC 02 &lt;SAP&gt;_BS Cnsl CAA &lt;SAP&gt;_Set 11 Cosan_Mapa variáveis" xfId="26549" xr:uid="{00000000-0005-0000-0000-0000B5670000}"/>
    <cellStyle name="s_Valuation _BS Csan CPC 02 &lt;SAP&gt;_BS Cnsl CAA &lt;SAP&gt;_Set 11 Cosan_Variavel" xfId="26550" xr:uid="{00000000-0005-0000-0000-0000B6670000}"/>
    <cellStyle name="s_Valuation _BS Csan CPC 02 &lt;SAP&gt;_BS Cnsl CAA &lt;SAP&gt;_Variavel" xfId="26551" xr:uid="{00000000-0005-0000-0000-0000B7670000}"/>
    <cellStyle name="s_Valuation _BS Csan CPC 02 &lt;SAP&gt;_BS Cnsl CAA &lt;SAP&gt;_Verificar - 13-Comerciais" xfId="26552" xr:uid="{00000000-0005-0000-0000-0000B8670000}"/>
    <cellStyle name="s_Valuation _BS Csan CPC 02 &lt;SAP&gt;_BS Cnsl CAA &lt;SAP&gt;_Verificar - 13-Comerciais 2" xfId="26553" xr:uid="{00000000-0005-0000-0000-0000B9670000}"/>
    <cellStyle name="s_Valuation _BS Csan CPC 02 &lt;SAP&gt;_BS Cnsl CAA &lt;SAP&gt;_Verificar - 13-Comerciais 2_15-FINANCEIRAS" xfId="26554" xr:uid="{00000000-0005-0000-0000-0000BA670000}"/>
    <cellStyle name="s_Valuation _BS Csan CPC 02 &lt;SAP&gt;_BS Cnsl CAA &lt;SAP&gt;_Verificar - 13-Comerciais_15-FINANCEIRAS" xfId="26555" xr:uid="{00000000-0005-0000-0000-0000BB670000}"/>
    <cellStyle name="s_Valuation _BS Csan CPC 02 &lt;SAP&gt;_BS Cnsl CAA &lt;SAP&gt;_Verificar - 13-Comerciais_15-FINANCEIRAS_1" xfId="26556" xr:uid="{00000000-0005-0000-0000-0000BC670000}"/>
    <cellStyle name="s_Valuation _BS Csan CPC 02 &lt;SAP&gt;_BS Cnsl CAA &lt;SAP&gt;_Verificar - 13-Comerciais_3-Balanço" xfId="26557" xr:uid="{00000000-0005-0000-0000-0000BD670000}"/>
    <cellStyle name="s_Valuation _BS Csan CPC 02 &lt;SAP&gt;_BS Cnsl CAA &lt;SAP&gt;_Working Capital" xfId="26558" xr:uid="{00000000-0005-0000-0000-0000BE670000}"/>
    <cellStyle name="s_Valuation _BS Csan CPC 02 &lt;SAP&gt;_Caixa restrito" xfId="26559" xr:uid="{00000000-0005-0000-0000-0000BF670000}"/>
    <cellStyle name="s_Valuation _BS Csan CPC 02 &lt;SAP&gt;_Caixa restrito 2" xfId="26560" xr:uid="{00000000-0005-0000-0000-0000C0670000}"/>
    <cellStyle name="s_Valuation _BS Csan CPC 02 &lt;SAP&gt;_Caixa restrito_7-Estoque" xfId="26561" xr:uid="{00000000-0005-0000-0000-0000C1670000}"/>
    <cellStyle name="s_Valuation _BS Csan CPC 02 &lt;SAP&gt;_Caixa restrito_Despesas operacionais " xfId="26562" xr:uid="{00000000-0005-0000-0000-0000C2670000}"/>
    <cellStyle name="s_Valuation _BS Csan CPC 02 &lt;SAP&gt;_Caixa restrito_Working Capital" xfId="26563" xr:uid="{00000000-0005-0000-0000-0000C3670000}"/>
    <cellStyle name="s_Valuation _BS Csan CPC 02 &lt;SAP&gt;_Centro de Lucros 2010" xfId="26564" xr:uid="{00000000-0005-0000-0000-0000C4670000}"/>
    <cellStyle name="s_Valuation _BS Csan CPC 02 &lt;SAP&gt;_Centro de Lucros 2010 2" xfId="26565" xr:uid="{00000000-0005-0000-0000-0000C5670000}"/>
    <cellStyle name="s_Valuation _BS Csan CPC 02 &lt;SAP&gt;_Centro de Lucros 2010 2_15-FINANCEIRAS" xfId="26566" xr:uid="{00000000-0005-0000-0000-0000C6670000}"/>
    <cellStyle name="s_Valuation _BS Csan CPC 02 &lt;SAP&gt;_Centro de Lucros 2010 2_Mapa variáveis" xfId="26567" xr:uid="{00000000-0005-0000-0000-0000C7670000}"/>
    <cellStyle name="s_Valuation _BS Csan CPC 02 &lt;SAP&gt;_Centro de Lucros 2010 2_Variavel" xfId="26568" xr:uid="{00000000-0005-0000-0000-0000C8670000}"/>
    <cellStyle name="s_Valuation _BS Csan CPC 02 &lt;SAP&gt;_Centro de Lucros 2010 3" xfId="26569" xr:uid="{00000000-0005-0000-0000-0000C9670000}"/>
    <cellStyle name="s_Valuation _BS Csan CPC 02 &lt;SAP&gt;_Centro de Lucros 2010_15-FINANCEIRAS" xfId="26570" xr:uid="{00000000-0005-0000-0000-0000CA670000}"/>
    <cellStyle name="s_Valuation _BS Csan CPC 02 &lt;SAP&gt;_Centro de Lucros 2010_15-FINANCEIRAS_1" xfId="26571" xr:uid="{00000000-0005-0000-0000-0000CB670000}"/>
    <cellStyle name="s_Valuation _BS Csan CPC 02 &lt;SAP&gt;_Centro de Lucros 2010_2-DRE" xfId="26572" xr:uid="{00000000-0005-0000-0000-0000CC670000}"/>
    <cellStyle name="s_Valuation _BS Csan CPC 02 &lt;SAP&gt;_Centro de Lucros 2010_2-DRE 2" xfId="26573" xr:uid="{00000000-0005-0000-0000-0000CD670000}"/>
    <cellStyle name="s_Valuation _BS Csan CPC 02 &lt;SAP&gt;_Centro de Lucros 2010_2-DRE_3-Balanço" xfId="26574" xr:uid="{00000000-0005-0000-0000-0000CE670000}"/>
    <cellStyle name="s_Valuation _BS Csan CPC 02 &lt;SAP&gt;_Centro de Lucros 2010_2-DRE_3-Balanço_Mapa variáveis" xfId="26575" xr:uid="{00000000-0005-0000-0000-0000CF670000}"/>
    <cellStyle name="s_Valuation _BS Csan CPC 02 &lt;SAP&gt;_Centro de Lucros 2010_2-DRE_3-Balanço_Variavel" xfId="26576" xr:uid="{00000000-0005-0000-0000-0000D0670000}"/>
    <cellStyle name="s_Valuation _BS Csan CPC 02 &lt;SAP&gt;_Centro de Lucros 2010_2-DRE_Dep_Judiciais-Contingências" xfId="26577" xr:uid="{00000000-0005-0000-0000-0000D1670000}"/>
    <cellStyle name="s_Valuation _BS Csan CPC 02 &lt;SAP&gt;_Centro de Lucros 2010_2-DRE_DFC Gerencial" xfId="26578" xr:uid="{00000000-0005-0000-0000-0000D2670000}"/>
    <cellStyle name="s_Valuation _BS Csan CPC 02 &lt;SAP&gt;_Centro de Lucros 2010_2-DRE_DMPL" xfId="26579" xr:uid="{00000000-0005-0000-0000-0000D3670000}"/>
    <cellStyle name="s_Valuation _BS Csan CPC 02 &lt;SAP&gt;_Centro de Lucros 2010_2-DRE_Mapa variáveis" xfId="26580" xr:uid="{00000000-0005-0000-0000-0000D4670000}"/>
    <cellStyle name="s_Valuation _BS Csan CPC 02 &lt;SAP&gt;_Centro de Lucros 2010_2-DRE_Variavel" xfId="26581" xr:uid="{00000000-0005-0000-0000-0000D5670000}"/>
    <cellStyle name="s_Valuation _BS Csan CPC 02 &lt;SAP&gt;_Centro de Lucros 2010_3-Balanço" xfId="26582" xr:uid="{00000000-0005-0000-0000-0000D6670000}"/>
    <cellStyle name="s_Valuation _BS Csan CPC 02 &lt;SAP&gt;_Centro de Lucros 2010_3-Balanço 2" xfId="26583" xr:uid="{00000000-0005-0000-0000-0000D7670000}"/>
    <cellStyle name="s_Valuation _BS Csan CPC 02 &lt;SAP&gt;_Centro de Lucros 2010_3-Balanço 2_15-FINANCEIRAS" xfId="26584" xr:uid="{00000000-0005-0000-0000-0000D8670000}"/>
    <cellStyle name="s_Valuation _BS Csan CPC 02 &lt;SAP&gt;_Centro de Lucros 2010_3-Balanço_1" xfId="26585" xr:uid="{00000000-0005-0000-0000-0000D9670000}"/>
    <cellStyle name="s_Valuation _BS Csan CPC 02 &lt;SAP&gt;_Centro de Lucros 2010_3-Balanço_1_Mapa variáveis" xfId="26586" xr:uid="{00000000-0005-0000-0000-0000DA670000}"/>
    <cellStyle name="s_Valuation _BS Csan CPC 02 &lt;SAP&gt;_Centro de Lucros 2010_3-Balanço_1_Variavel" xfId="26587" xr:uid="{00000000-0005-0000-0000-0000DB670000}"/>
    <cellStyle name="s_Valuation _BS Csan CPC 02 &lt;SAP&gt;_Centro de Lucros 2010_3-Balanço_15-FINANCEIRAS" xfId="26588" xr:uid="{00000000-0005-0000-0000-0000DC670000}"/>
    <cellStyle name="s_Valuation _BS Csan CPC 02 &lt;SAP&gt;_Centro de Lucros 2010_3-Balanço_15-FINANCEIRAS_1" xfId="26589" xr:uid="{00000000-0005-0000-0000-0000DD670000}"/>
    <cellStyle name="s_Valuation _BS Csan CPC 02 &lt;SAP&gt;_Centro de Lucros 2010_3-Balanço_2-DRE" xfId="26590" xr:uid="{00000000-0005-0000-0000-0000DE670000}"/>
    <cellStyle name="s_Valuation _BS Csan CPC 02 &lt;SAP&gt;_Centro de Lucros 2010_3-Balanço_2-DRE 2" xfId="26591" xr:uid="{00000000-0005-0000-0000-0000DF670000}"/>
    <cellStyle name="s_Valuation _BS Csan CPC 02 &lt;SAP&gt;_Centro de Lucros 2010_3-Balanço_2-DRE_3-Balanço" xfId="26592" xr:uid="{00000000-0005-0000-0000-0000E0670000}"/>
    <cellStyle name="s_Valuation _BS Csan CPC 02 &lt;SAP&gt;_Centro de Lucros 2010_3-Balanço_2-DRE_3-Balanço_Mapa variáveis" xfId="26593" xr:uid="{00000000-0005-0000-0000-0000E1670000}"/>
    <cellStyle name="s_Valuation _BS Csan CPC 02 &lt;SAP&gt;_Centro de Lucros 2010_3-Balanço_2-DRE_3-Balanço_Variavel" xfId="26594" xr:uid="{00000000-0005-0000-0000-0000E2670000}"/>
    <cellStyle name="s_Valuation _BS Csan CPC 02 &lt;SAP&gt;_Centro de Lucros 2010_3-Balanço_2-DRE_Dep_Judiciais-Contingências" xfId="26595" xr:uid="{00000000-0005-0000-0000-0000E3670000}"/>
    <cellStyle name="s_Valuation _BS Csan CPC 02 &lt;SAP&gt;_Centro de Lucros 2010_3-Balanço_2-DRE_DFC Gerencial" xfId="26596" xr:uid="{00000000-0005-0000-0000-0000E4670000}"/>
    <cellStyle name="s_Valuation _BS Csan CPC 02 &lt;SAP&gt;_Centro de Lucros 2010_3-Balanço_2-DRE_DMPL" xfId="26597" xr:uid="{00000000-0005-0000-0000-0000E5670000}"/>
    <cellStyle name="s_Valuation _BS Csan CPC 02 &lt;SAP&gt;_Centro de Lucros 2010_3-Balanço_2-DRE_Mapa variáveis" xfId="26598" xr:uid="{00000000-0005-0000-0000-0000E6670000}"/>
    <cellStyle name="s_Valuation _BS Csan CPC 02 &lt;SAP&gt;_Centro de Lucros 2010_3-Balanço_2-DRE_Variavel" xfId="26599" xr:uid="{00000000-0005-0000-0000-0000E7670000}"/>
    <cellStyle name="s_Valuation _BS Csan CPC 02 &lt;SAP&gt;_Centro de Lucros 2010_3-Balanço_3-Balanço" xfId="26600" xr:uid="{00000000-0005-0000-0000-0000E8670000}"/>
    <cellStyle name="s_Valuation _BS Csan CPC 02 &lt;SAP&gt;_Centro de Lucros 2010_3-Balanço_3-Balanço_Mapa variáveis" xfId="26601" xr:uid="{00000000-0005-0000-0000-0000E9670000}"/>
    <cellStyle name="s_Valuation _BS Csan CPC 02 &lt;SAP&gt;_Centro de Lucros 2010_3-Balanço_3-Balanço_Variavel" xfId="26602" xr:uid="{00000000-0005-0000-0000-0000EA670000}"/>
    <cellStyle name="s_Valuation _BS Csan CPC 02 &lt;SAP&gt;_Centro de Lucros 2010_3-Balanço_7-Estoque" xfId="26603" xr:uid="{00000000-0005-0000-0000-0000EB670000}"/>
    <cellStyle name="s_Valuation _BS Csan CPC 02 &lt;SAP&gt;_Centro de Lucros 2010_3-Balanço_Despesas operacionais " xfId="26604" xr:uid="{00000000-0005-0000-0000-0000EC670000}"/>
    <cellStyle name="s_Valuation _BS Csan CPC 02 &lt;SAP&gt;_Centro de Lucros 2010_3-Balanço_Mapa variáveis" xfId="26605" xr:uid="{00000000-0005-0000-0000-0000ED670000}"/>
    <cellStyle name="s_Valuation _BS Csan CPC 02 &lt;SAP&gt;_Centro de Lucros 2010_3-Balanço_P&amp;L Raízen Combs" xfId="26606" xr:uid="{00000000-0005-0000-0000-0000EE670000}"/>
    <cellStyle name="s_Valuation _BS Csan CPC 02 &lt;SAP&gt;_Centro de Lucros 2010_3-Balanço_P&amp;L RUMO" xfId="26607" xr:uid="{00000000-0005-0000-0000-0000EF670000}"/>
    <cellStyle name="s_Valuation _BS Csan CPC 02 &lt;SAP&gt;_Centro de Lucros 2010_3-Balanço_Variavel" xfId="26608" xr:uid="{00000000-0005-0000-0000-0000F0670000}"/>
    <cellStyle name="s_Valuation _BS Csan CPC 02 &lt;SAP&gt;_Centro de Lucros 2010_3-Balanço_Working Capital" xfId="26609" xr:uid="{00000000-0005-0000-0000-0000F1670000}"/>
    <cellStyle name="s_Valuation _BS Csan CPC 02 &lt;SAP&gt;_Centro de Lucros 2010_7-Estoque" xfId="26610" xr:uid="{00000000-0005-0000-0000-0000F2670000}"/>
    <cellStyle name="s_Valuation _BS Csan CPC 02 &lt;SAP&gt;_Centro de Lucros 2010_Balanço" xfId="26611" xr:uid="{00000000-0005-0000-0000-0000F3670000}"/>
    <cellStyle name="s_Valuation _BS Csan CPC 02 &lt;SAP&gt;_Centro de Lucros 2010_Balanço_Despesas operacionais " xfId="26612" xr:uid="{00000000-0005-0000-0000-0000F4670000}"/>
    <cellStyle name="s_Valuation _BS Csan CPC 02 &lt;SAP&gt;_Centro de Lucros 2010_Balanço_Working Capital" xfId="26613" xr:uid="{00000000-0005-0000-0000-0000F5670000}"/>
    <cellStyle name="s_Valuation _BS Csan CPC 02 &lt;SAP&gt;_Centro de Lucros 2010_Despesas operacionais " xfId="26614" xr:uid="{00000000-0005-0000-0000-0000F6670000}"/>
    <cellStyle name="s_Valuation _BS Csan CPC 02 &lt;SAP&gt;_Centro de Lucros 2010_IR Diferido" xfId="26615" xr:uid="{00000000-0005-0000-0000-0000F7670000}"/>
    <cellStyle name="s_Valuation _BS Csan CPC 02 &lt;SAP&gt;_Centro de Lucros 2010_Mapa variáveis" xfId="26616" xr:uid="{00000000-0005-0000-0000-0000F8670000}"/>
    <cellStyle name="s_Valuation _BS Csan CPC 02 &lt;SAP&gt;_Centro de Lucros 2010_P&amp;L Raízen Combs" xfId="26617" xr:uid="{00000000-0005-0000-0000-0000F9670000}"/>
    <cellStyle name="s_Valuation _BS Csan CPC 02 &lt;SAP&gt;_Centro de Lucros 2010_P&amp;L RUMO" xfId="26618" xr:uid="{00000000-0005-0000-0000-0000FA670000}"/>
    <cellStyle name="s_Valuation _BS Csan CPC 02 &lt;SAP&gt;_Centro de Lucros 2010_Variavel" xfId="26619" xr:uid="{00000000-0005-0000-0000-0000FB670000}"/>
    <cellStyle name="s_Valuation _BS Csan CPC 02 &lt;SAP&gt;_Centro de Lucros 2010_Working Capital" xfId="26620" xr:uid="{00000000-0005-0000-0000-0000FC670000}"/>
    <cellStyle name="s_Valuation _BS Csan CPC 02 &lt;SAP&gt;_Cosan" xfId="26621" xr:uid="{00000000-0005-0000-0000-0000FD670000}"/>
    <cellStyle name="s_Valuation _BS Csan CPC 02 &lt;SAP&gt;_Cosan 10" xfId="26622" xr:uid="{00000000-0005-0000-0000-0000FE670000}"/>
    <cellStyle name="s_Valuation _BS Csan CPC 02 &lt;SAP&gt;_Cosan 2" xfId="26623" xr:uid="{00000000-0005-0000-0000-0000FF670000}"/>
    <cellStyle name="s_Valuation _BS Csan CPC 02 &lt;SAP&gt;_Cosan 2 2" xfId="26624" xr:uid="{00000000-0005-0000-0000-000000680000}"/>
    <cellStyle name="s_Valuation _BS Csan CPC 02 &lt;SAP&gt;_Cosan 2 2_15-FINANCEIRAS" xfId="26625" xr:uid="{00000000-0005-0000-0000-000001680000}"/>
    <cellStyle name="s_Valuation _BS Csan CPC 02 &lt;SAP&gt;_Cosan 2 3" xfId="26626" xr:uid="{00000000-0005-0000-0000-000002680000}"/>
    <cellStyle name="s_Valuation _BS Csan CPC 02 &lt;SAP&gt;_Cosan 2 4" xfId="26627" xr:uid="{00000000-0005-0000-0000-000003680000}"/>
    <cellStyle name="s_Valuation _BS Csan CPC 02 &lt;SAP&gt;_Cosan 2 5" xfId="26628" xr:uid="{00000000-0005-0000-0000-000004680000}"/>
    <cellStyle name="s_Valuation _BS Csan CPC 02 &lt;SAP&gt;_Cosan 2_15-FINANCEIRAS" xfId="26629" xr:uid="{00000000-0005-0000-0000-000005680000}"/>
    <cellStyle name="s_Valuation _BS Csan CPC 02 &lt;SAP&gt;_Cosan 2_15-FINANCEIRAS_1" xfId="26630" xr:uid="{00000000-0005-0000-0000-000006680000}"/>
    <cellStyle name="s_Valuation _BS Csan CPC 02 &lt;SAP&gt;_Cosan 2_2-DRE" xfId="26631" xr:uid="{00000000-0005-0000-0000-000007680000}"/>
    <cellStyle name="s_Valuation _BS Csan CPC 02 &lt;SAP&gt;_Cosan 2_2-DRE 2" xfId="26632" xr:uid="{00000000-0005-0000-0000-000008680000}"/>
    <cellStyle name="s_Valuation _BS Csan CPC 02 &lt;SAP&gt;_Cosan 2_2-DRE_3-Balanço" xfId="26633" xr:uid="{00000000-0005-0000-0000-000009680000}"/>
    <cellStyle name="s_Valuation _BS Csan CPC 02 &lt;SAP&gt;_Cosan 2_2-DRE_3-Balanço_Mapa variáveis" xfId="26634" xr:uid="{00000000-0005-0000-0000-00000A680000}"/>
    <cellStyle name="s_Valuation _BS Csan CPC 02 &lt;SAP&gt;_Cosan 2_2-DRE_3-Balanço_Variavel" xfId="26635" xr:uid="{00000000-0005-0000-0000-00000B680000}"/>
    <cellStyle name="s_Valuation _BS Csan CPC 02 &lt;SAP&gt;_Cosan 2_2-DRE_Dep_Judiciais-Contingências" xfId="26636" xr:uid="{00000000-0005-0000-0000-00000C680000}"/>
    <cellStyle name="s_Valuation _BS Csan CPC 02 &lt;SAP&gt;_Cosan 2_2-DRE_DFC Gerencial" xfId="26637" xr:uid="{00000000-0005-0000-0000-00000D680000}"/>
    <cellStyle name="s_Valuation _BS Csan CPC 02 &lt;SAP&gt;_Cosan 2_2-DRE_DMPL" xfId="26638" xr:uid="{00000000-0005-0000-0000-00000E680000}"/>
    <cellStyle name="s_Valuation _BS Csan CPC 02 &lt;SAP&gt;_Cosan 2_2-DRE_Mapa variáveis" xfId="26639" xr:uid="{00000000-0005-0000-0000-00000F680000}"/>
    <cellStyle name="s_Valuation _BS Csan CPC 02 &lt;SAP&gt;_Cosan 2_2-DRE_Variavel" xfId="26640" xr:uid="{00000000-0005-0000-0000-000010680000}"/>
    <cellStyle name="s_Valuation _BS Csan CPC 02 &lt;SAP&gt;_Cosan 2_3-Balanço" xfId="26641" xr:uid="{00000000-0005-0000-0000-000011680000}"/>
    <cellStyle name="s_Valuation _BS Csan CPC 02 &lt;SAP&gt;_Cosan 2_3-Balanço_Mapa variáveis" xfId="26642" xr:uid="{00000000-0005-0000-0000-000012680000}"/>
    <cellStyle name="s_Valuation _BS Csan CPC 02 &lt;SAP&gt;_Cosan 2_3-Balanço_Variavel" xfId="26643" xr:uid="{00000000-0005-0000-0000-000013680000}"/>
    <cellStyle name="s_Valuation _BS Csan CPC 02 &lt;SAP&gt;_Cosan 2_7-Estoque" xfId="26644" xr:uid="{00000000-0005-0000-0000-000014680000}"/>
    <cellStyle name="s_Valuation _BS Csan CPC 02 &lt;SAP&gt;_Cosan 2_Despesas operacionais " xfId="26645" xr:uid="{00000000-0005-0000-0000-000015680000}"/>
    <cellStyle name="s_Valuation _BS Csan CPC 02 &lt;SAP&gt;_Cosan 2_IR Diferido" xfId="26646" xr:uid="{00000000-0005-0000-0000-000016680000}"/>
    <cellStyle name="s_Valuation _BS Csan CPC 02 &lt;SAP&gt;_Cosan 2_Mapa variáveis" xfId="26647" xr:uid="{00000000-0005-0000-0000-000017680000}"/>
    <cellStyle name="s_Valuation _BS Csan CPC 02 &lt;SAP&gt;_Cosan 2_P&amp;L Raízen Combs" xfId="26648" xr:uid="{00000000-0005-0000-0000-000018680000}"/>
    <cellStyle name="s_Valuation _BS Csan CPC 02 &lt;SAP&gt;_Cosan 2_P&amp;L RUMO" xfId="26649" xr:uid="{00000000-0005-0000-0000-000019680000}"/>
    <cellStyle name="s_Valuation _BS Csan CPC 02 &lt;SAP&gt;_Cosan 2_Variavel" xfId="26650" xr:uid="{00000000-0005-0000-0000-00001A680000}"/>
    <cellStyle name="s_Valuation _BS Csan CPC 02 &lt;SAP&gt;_Cosan 2_Working Capital" xfId="26651" xr:uid="{00000000-0005-0000-0000-00001B680000}"/>
    <cellStyle name="s_Valuation _BS Csan CPC 02 &lt;SAP&gt;_Cosan 3" xfId="26652" xr:uid="{00000000-0005-0000-0000-00001C680000}"/>
    <cellStyle name="s_Valuation _BS Csan CPC 02 &lt;SAP&gt;_Cosan 3 2" xfId="26653" xr:uid="{00000000-0005-0000-0000-00001D680000}"/>
    <cellStyle name="s_Valuation _BS Csan CPC 02 &lt;SAP&gt;_Cosan 3 2_15-FINANCEIRAS" xfId="26654" xr:uid="{00000000-0005-0000-0000-00001E680000}"/>
    <cellStyle name="s_Valuation _BS Csan CPC 02 &lt;SAP&gt;_Cosan 3_15-FINANCEIRAS" xfId="26655" xr:uid="{00000000-0005-0000-0000-00001F680000}"/>
    <cellStyle name="s_Valuation _BS Csan CPC 02 &lt;SAP&gt;_Cosan 3_15-FINANCEIRAS_1" xfId="26656" xr:uid="{00000000-0005-0000-0000-000020680000}"/>
    <cellStyle name="s_Valuation _BS Csan CPC 02 &lt;SAP&gt;_Cosan 3_2-DRE" xfId="26657" xr:uid="{00000000-0005-0000-0000-000021680000}"/>
    <cellStyle name="s_Valuation _BS Csan CPC 02 &lt;SAP&gt;_Cosan 3_2-DRE 2" xfId="26658" xr:uid="{00000000-0005-0000-0000-000022680000}"/>
    <cellStyle name="s_Valuation _BS Csan CPC 02 &lt;SAP&gt;_Cosan 3_2-DRE_3-Balanço" xfId="26659" xr:uid="{00000000-0005-0000-0000-000023680000}"/>
    <cellStyle name="s_Valuation _BS Csan CPC 02 &lt;SAP&gt;_Cosan 3_2-DRE_3-Balanço_Mapa variáveis" xfId="26660" xr:uid="{00000000-0005-0000-0000-000024680000}"/>
    <cellStyle name="s_Valuation _BS Csan CPC 02 &lt;SAP&gt;_Cosan 3_2-DRE_3-Balanço_Variavel" xfId="26661" xr:uid="{00000000-0005-0000-0000-000025680000}"/>
    <cellStyle name="s_Valuation _BS Csan CPC 02 &lt;SAP&gt;_Cosan 3_2-DRE_Dep_Judiciais-Contingências" xfId="26662" xr:uid="{00000000-0005-0000-0000-000026680000}"/>
    <cellStyle name="s_Valuation _BS Csan CPC 02 &lt;SAP&gt;_Cosan 3_2-DRE_DFC Gerencial" xfId="26663" xr:uid="{00000000-0005-0000-0000-000027680000}"/>
    <cellStyle name="s_Valuation _BS Csan CPC 02 &lt;SAP&gt;_Cosan 3_2-DRE_DMPL" xfId="26664" xr:uid="{00000000-0005-0000-0000-000028680000}"/>
    <cellStyle name="s_Valuation _BS Csan CPC 02 &lt;SAP&gt;_Cosan 3_2-DRE_Mapa variáveis" xfId="26665" xr:uid="{00000000-0005-0000-0000-000029680000}"/>
    <cellStyle name="s_Valuation _BS Csan CPC 02 &lt;SAP&gt;_Cosan 3_2-DRE_Variavel" xfId="26666" xr:uid="{00000000-0005-0000-0000-00002A680000}"/>
    <cellStyle name="s_Valuation _BS Csan CPC 02 &lt;SAP&gt;_Cosan 3_3-Balanço" xfId="26667" xr:uid="{00000000-0005-0000-0000-00002B680000}"/>
    <cellStyle name="s_Valuation _BS Csan CPC 02 &lt;SAP&gt;_Cosan 3_3-Balanço_Mapa variáveis" xfId="26668" xr:uid="{00000000-0005-0000-0000-00002C680000}"/>
    <cellStyle name="s_Valuation _BS Csan CPC 02 &lt;SAP&gt;_Cosan 3_3-Balanço_Variavel" xfId="26669" xr:uid="{00000000-0005-0000-0000-00002D680000}"/>
    <cellStyle name="s_Valuation _BS Csan CPC 02 &lt;SAP&gt;_Cosan 3_7-Estoque" xfId="26670" xr:uid="{00000000-0005-0000-0000-00002E680000}"/>
    <cellStyle name="s_Valuation _BS Csan CPC 02 &lt;SAP&gt;_Cosan 3_Despesas operacionais " xfId="26671" xr:uid="{00000000-0005-0000-0000-00002F680000}"/>
    <cellStyle name="s_Valuation _BS Csan CPC 02 &lt;SAP&gt;_Cosan 3_Mapa variáveis" xfId="26672" xr:uid="{00000000-0005-0000-0000-000030680000}"/>
    <cellStyle name="s_Valuation _BS Csan CPC 02 &lt;SAP&gt;_Cosan 3_P&amp;L Raízen Combs" xfId="26673" xr:uid="{00000000-0005-0000-0000-000031680000}"/>
    <cellStyle name="s_Valuation _BS Csan CPC 02 &lt;SAP&gt;_Cosan 3_P&amp;L RUMO" xfId="26674" xr:uid="{00000000-0005-0000-0000-000032680000}"/>
    <cellStyle name="s_Valuation _BS Csan CPC 02 &lt;SAP&gt;_Cosan 3_Variavel" xfId="26675" xr:uid="{00000000-0005-0000-0000-000033680000}"/>
    <cellStyle name="s_Valuation _BS Csan CPC 02 &lt;SAP&gt;_Cosan 3_Working Capital" xfId="26676" xr:uid="{00000000-0005-0000-0000-000034680000}"/>
    <cellStyle name="s_Valuation _BS Csan CPC 02 &lt;SAP&gt;_Cosan 4" xfId="26677" xr:uid="{00000000-0005-0000-0000-000035680000}"/>
    <cellStyle name="s_Valuation _BS Csan CPC 02 &lt;SAP&gt;_Cosan 4 2" xfId="26678" xr:uid="{00000000-0005-0000-0000-000036680000}"/>
    <cellStyle name="s_Valuation _BS Csan CPC 02 &lt;SAP&gt;_Cosan 4 2_15-FINANCEIRAS" xfId="26679" xr:uid="{00000000-0005-0000-0000-000037680000}"/>
    <cellStyle name="s_Valuation _BS Csan CPC 02 &lt;SAP&gt;_Cosan 4_15-FINANCEIRAS" xfId="26680" xr:uid="{00000000-0005-0000-0000-000038680000}"/>
    <cellStyle name="s_Valuation _BS Csan CPC 02 &lt;SAP&gt;_Cosan 4_15-FINANCEIRAS_1" xfId="26681" xr:uid="{00000000-0005-0000-0000-000039680000}"/>
    <cellStyle name="s_Valuation _BS Csan CPC 02 &lt;SAP&gt;_Cosan 4_2-DRE" xfId="26682" xr:uid="{00000000-0005-0000-0000-00003A680000}"/>
    <cellStyle name="s_Valuation _BS Csan CPC 02 &lt;SAP&gt;_Cosan 4_2-DRE 2" xfId="26683" xr:uid="{00000000-0005-0000-0000-00003B680000}"/>
    <cellStyle name="s_Valuation _BS Csan CPC 02 &lt;SAP&gt;_Cosan 4_2-DRE_3-Balanço" xfId="26684" xr:uid="{00000000-0005-0000-0000-00003C680000}"/>
    <cellStyle name="s_Valuation _BS Csan CPC 02 &lt;SAP&gt;_Cosan 4_2-DRE_3-Balanço_Mapa variáveis" xfId="26685" xr:uid="{00000000-0005-0000-0000-00003D680000}"/>
    <cellStyle name="s_Valuation _BS Csan CPC 02 &lt;SAP&gt;_Cosan 4_2-DRE_3-Balanço_Variavel" xfId="26686" xr:uid="{00000000-0005-0000-0000-00003E680000}"/>
    <cellStyle name="s_Valuation _BS Csan CPC 02 &lt;SAP&gt;_Cosan 4_2-DRE_Dep_Judiciais-Contingências" xfId="26687" xr:uid="{00000000-0005-0000-0000-00003F680000}"/>
    <cellStyle name="s_Valuation _BS Csan CPC 02 &lt;SAP&gt;_Cosan 4_2-DRE_DFC Gerencial" xfId="26688" xr:uid="{00000000-0005-0000-0000-000040680000}"/>
    <cellStyle name="s_Valuation _BS Csan CPC 02 &lt;SAP&gt;_Cosan 4_2-DRE_DMPL" xfId="26689" xr:uid="{00000000-0005-0000-0000-000041680000}"/>
    <cellStyle name="s_Valuation _BS Csan CPC 02 &lt;SAP&gt;_Cosan 4_2-DRE_Mapa variáveis" xfId="26690" xr:uid="{00000000-0005-0000-0000-000042680000}"/>
    <cellStyle name="s_Valuation _BS Csan CPC 02 &lt;SAP&gt;_Cosan 4_2-DRE_Variavel" xfId="26691" xr:uid="{00000000-0005-0000-0000-000043680000}"/>
    <cellStyle name="s_Valuation _BS Csan CPC 02 &lt;SAP&gt;_Cosan 4_3-Balanço" xfId="26692" xr:uid="{00000000-0005-0000-0000-000044680000}"/>
    <cellStyle name="s_Valuation _BS Csan CPC 02 &lt;SAP&gt;_Cosan 4_3-Balanço_Mapa variáveis" xfId="26693" xr:uid="{00000000-0005-0000-0000-000045680000}"/>
    <cellStyle name="s_Valuation _BS Csan CPC 02 &lt;SAP&gt;_Cosan 4_3-Balanço_Variavel" xfId="26694" xr:uid="{00000000-0005-0000-0000-000046680000}"/>
    <cellStyle name="s_Valuation _BS Csan CPC 02 &lt;SAP&gt;_Cosan 4_Dep_Judiciais-Contingências" xfId="26695" xr:uid="{00000000-0005-0000-0000-000047680000}"/>
    <cellStyle name="s_Valuation _BS Csan CPC 02 &lt;SAP&gt;_Cosan 4_DFC Gerencial" xfId="26696" xr:uid="{00000000-0005-0000-0000-000048680000}"/>
    <cellStyle name="s_Valuation _BS Csan CPC 02 &lt;SAP&gt;_Cosan 4_DMPL" xfId="26697" xr:uid="{00000000-0005-0000-0000-000049680000}"/>
    <cellStyle name="s_Valuation _BS Csan CPC 02 &lt;SAP&gt;_Cosan 4_Mapa variáveis" xfId="26698" xr:uid="{00000000-0005-0000-0000-00004A680000}"/>
    <cellStyle name="s_Valuation _BS Csan CPC 02 &lt;SAP&gt;_Cosan 4_P&amp;L RUMO" xfId="26699" xr:uid="{00000000-0005-0000-0000-00004B680000}"/>
    <cellStyle name="s_Valuation _BS Csan CPC 02 &lt;SAP&gt;_Cosan 4_Variavel" xfId="26700" xr:uid="{00000000-0005-0000-0000-00004C680000}"/>
    <cellStyle name="s_Valuation _BS Csan CPC 02 &lt;SAP&gt;_Cosan 5" xfId="26701" xr:uid="{00000000-0005-0000-0000-00004D680000}"/>
    <cellStyle name="s_Valuation _BS Csan CPC 02 &lt;SAP&gt;_Cosan 5_15-FINANCEIRAS" xfId="26702" xr:uid="{00000000-0005-0000-0000-00004E680000}"/>
    <cellStyle name="s_Valuation _BS Csan CPC 02 &lt;SAP&gt;_Cosan 5_Mapa variáveis" xfId="26703" xr:uid="{00000000-0005-0000-0000-00004F680000}"/>
    <cellStyle name="s_Valuation _BS Csan CPC 02 &lt;SAP&gt;_Cosan 5_Variavel" xfId="26704" xr:uid="{00000000-0005-0000-0000-000050680000}"/>
    <cellStyle name="s_Valuation _BS Csan CPC 02 &lt;SAP&gt;_Cosan 6" xfId="26705" xr:uid="{00000000-0005-0000-0000-000051680000}"/>
    <cellStyle name="s_Valuation _BS Csan CPC 02 &lt;SAP&gt;_Cosan 6_Mapa variáveis" xfId="26706" xr:uid="{00000000-0005-0000-0000-000052680000}"/>
    <cellStyle name="s_Valuation _BS Csan CPC 02 &lt;SAP&gt;_Cosan 6_Variavel" xfId="26707" xr:uid="{00000000-0005-0000-0000-000053680000}"/>
    <cellStyle name="s_Valuation _BS Csan CPC 02 &lt;SAP&gt;_Cosan 7" xfId="26708" xr:uid="{00000000-0005-0000-0000-000054680000}"/>
    <cellStyle name="s_Valuation _BS Csan CPC 02 &lt;SAP&gt;_Cosan 8" xfId="26709" xr:uid="{00000000-0005-0000-0000-000055680000}"/>
    <cellStyle name="s_Valuation _BS Csan CPC 02 &lt;SAP&gt;_Cosan 9" xfId="26710" xr:uid="{00000000-0005-0000-0000-000056680000}"/>
    <cellStyle name="s_Valuation _BS Csan CPC 02 &lt;SAP&gt;_Cosan Passivo" xfId="26711" xr:uid="{00000000-0005-0000-0000-000057680000}"/>
    <cellStyle name="s_Valuation _BS Csan CPC 02 &lt;SAP&gt;_Cosan Passivo 10" xfId="26712" xr:uid="{00000000-0005-0000-0000-000058680000}"/>
    <cellStyle name="s_Valuation _BS Csan CPC 02 &lt;SAP&gt;_Cosan Passivo 2" xfId="26713" xr:uid="{00000000-0005-0000-0000-000059680000}"/>
    <cellStyle name="s_Valuation _BS Csan CPC 02 &lt;SAP&gt;_Cosan Passivo 2 2" xfId="26714" xr:uid="{00000000-0005-0000-0000-00005A680000}"/>
    <cellStyle name="s_Valuation _BS Csan CPC 02 &lt;SAP&gt;_Cosan Passivo 2 2_15-FINANCEIRAS" xfId="26715" xr:uid="{00000000-0005-0000-0000-00005B680000}"/>
    <cellStyle name="s_Valuation _BS Csan CPC 02 &lt;SAP&gt;_Cosan Passivo 2 3" xfId="26716" xr:uid="{00000000-0005-0000-0000-00005C680000}"/>
    <cellStyle name="s_Valuation _BS Csan CPC 02 &lt;SAP&gt;_Cosan Passivo 2 4" xfId="26717" xr:uid="{00000000-0005-0000-0000-00005D680000}"/>
    <cellStyle name="s_Valuation _BS Csan CPC 02 &lt;SAP&gt;_Cosan Passivo 2 5" xfId="26718" xr:uid="{00000000-0005-0000-0000-00005E680000}"/>
    <cellStyle name="s_Valuation _BS Csan CPC 02 &lt;SAP&gt;_Cosan Passivo 2_15-FINANCEIRAS" xfId="26719" xr:uid="{00000000-0005-0000-0000-00005F680000}"/>
    <cellStyle name="s_Valuation _BS Csan CPC 02 &lt;SAP&gt;_Cosan Passivo 2_15-FINANCEIRAS_1" xfId="26720" xr:uid="{00000000-0005-0000-0000-000060680000}"/>
    <cellStyle name="s_Valuation _BS Csan CPC 02 &lt;SAP&gt;_Cosan Passivo 2_2-DRE" xfId="26721" xr:uid="{00000000-0005-0000-0000-000061680000}"/>
    <cellStyle name="s_Valuation _BS Csan CPC 02 &lt;SAP&gt;_Cosan Passivo 2_2-DRE 2" xfId="26722" xr:uid="{00000000-0005-0000-0000-000062680000}"/>
    <cellStyle name="s_Valuation _BS Csan CPC 02 &lt;SAP&gt;_Cosan Passivo 2_2-DRE_3-Balanço" xfId="26723" xr:uid="{00000000-0005-0000-0000-000063680000}"/>
    <cellStyle name="s_Valuation _BS Csan CPC 02 &lt;SAP&gt;_Cosan Passivo 2_2-DRE_3-Balanço_Mapa variáveis" xfId="26724" xr:uid="{00000000-0005-0000-0000-000064680000}"/>
    <cellStyle name="s_Valuation _BS Csan CPC 02 &lt;SAP&gt;_Cosan Passivo 2_2-DRE_3-Balanço_Variavel" xfId="26725" xr:uid="{00000000-0005-0000-0000-000065680000}"/>
    <cellStyle name="s_Valuation _BS Csan CPC 02 &lt;SAP&gt;_Cosan Passivo 2_2-DRE_Dep_Judiciais-Contingências" xfId="26726" xr:uid="{00000000-0005-0000-0000-000066680000}"/>
    <cellStyle name="s_Valuation _BS Csan CPC 02 &lt;SAP&gt;_Cosan Passivo 2_2-DRE_DFC Gerencial" xfId="26727" xr:uid="{00000000-0005-0000-0000-000067680000}"/>
    <cellStyle name="s_Valuation _BS Csan CPC 02 &lt;SAP&gt;_Cosan Passivo 2_2-DRE_DMPL" xfId="26728" xr:uid="{00000000-0005-0000-0000-000068680000}"/>
    <cellStyle name="s_Valuation _BS Csan CPC 02 &lt;SAP&gt;_Cosan Passivo 2_2-DRE_Mapa variáveis" xfId="26729" xr:uid="{00000000-0005-0000-0000-000069680000}"/>
    <cellStyle name="s_Valuation _BS Csan CPC 02 &lt;SAP&gt;_Cosan Passivo 2_2-DRE_Variavel" xfId="26730" xr:uid="{00000000-0005-0000-0000-00006A680000}"/>
    <cellStyle name="s_Valuation _BS Csan CPC 02 &lt;SAP&gt;_Cosan Passivo 2_3-Balanço" xfId="26731" xr:uid="{00000000-0005-0000-0000-00006B680000}"/>
    <cellStyle name="s_Valuation _BS Csan CPC 02 &lt;SAP&gt;_Cosan Passivo 2_3-Balanço_Mapa variáveis" xfId="26732" xr:uid="{00000000-0005-0000-0000-00006C680000}"/>
    <cellStyle name="s_Valuation _BS Csan CPC 02 &lt;SAP&gt;_Cosan Passivo 2_3-Balanço_Variavel" xfId="26733" xr:uid="{00000000-0005-0000-0000-00006D680000}"/>
    <cellStyle name="s_Valuation _BS Csan CPC 02 &lt;SAP&gt;_Cosan Passivo 2_7-Estoque" xfId="26734" xr:uid="{00000000-0005-0000-0000-00006E680000}"/>
    <cellStyle name="s_Valuation _BS Csan CPC 02 &lt;SAP&gt;_Cosan Passivo 2_Despesas operacionais " xfId="26735" xr:uid="{00000000-0005-0000-0000-00006F680000}"/>
    <cellStyle name="s_Valuation _BS Csan CPC 02 &lt;SAP&gt;_Cosan Passivo 2_IR Diferido" xfId="26736" xr:uid="{00000000-0005-0000-0000-000070680000}"/>
    <cellStyle name="s_Valuation _BS Csan CPC 02 &lt;SAP&gt;_Cosan Passivo 2_Mapa variáveis" xfId="26737" xr:uid="{00000000-0005-0000-0000-000071680000}"/>
    <cellStyle name="s_Valuation _BS Csan CPC 02 &lt;SAP&gt;_Cosan Passivo 2_P&amp;L Raízen Combs" xfId="26738" xr:uid="{00000000-0005-0000-0000-000072680000}"/>
    <cellStyle name="s_Valuation _BS Csan CPC 02 &lt;SAP&gt;_Cosan Passivo 2_P&amp;L RUMO" xfId="26739" xr:uid="{00000000-0005-0000-0000-000073680000}"/>
    <cellStyle name="s_Valuation _BS Csan CPC 02 &lt;SAP&gt;_Cosan Passivo 2_Variavel" xfId="26740" xr:uid="{00000000-0005-0000-0000-000074680000}"/>
    <cellStyle name="s_Valuation _BS Csan CPC 02 &lt;SAP&gt;_Cosan Passivo 2_Working Capital" xfId="26741" xr:uid="{00000000-0005-0000-0000-000075680000}"/>
    <cellStyle name="s_Valuation _BS Csan CPC 02 &lt;SAP&gt;_Cosan Passivo 3" xfId="26742" xr:uid="{00000000-0005-0000-0000-000076680000}"/>
    <cellStyle name="s_Valuation _BS Csan CPC 02 &lt;SAP&gt;_Cosan Passivo 3 2" xfId="26743" xr:uid="{00000000-0005-0000-0000-000077680000}"/>
    <cellStyle name="s_Valuation _BS Csan CPC 02 &lt;SAP&gt;_Cosan Passivo 3 2_15-FINANCEIRAS" xfId="26744" xr:uid="{00000000-0005-0000-0000-000078680000}"/>
    <cellStyle name="s_Valuation _BS Csan CPC 02 &lt;SAP&gt;_Cosan Passivo 3_15-FINANCEIRAS" xfId="26745" xr:uid="{00000000-0005-0000-0000-000079680000}"/>
    <cellStyle name="s_Valuation _BS Csan CPC 02 &lt;SAP&gt;_Cosan Passivo 3_15-FINANCEIRAS_1" xfId="26746" xr:uid="{00000000-0005-0000-0000-00007A680000}"/>
    <cellStyle name="s_Valuation _BS Csan CPC 02 &lt;SAP&gt;_Cosan Passivo 3_2-DRE" xfId="26747" xr:uid="{00000000-0005-0000-0000-00007B680000}"/>
    <cellStyle name="s_Valuation _BS Csan CPC 02 &lt;SAP&gt;_Cosan Passivo 3_2-DRE 2" xfId="26748" xr:uid="{00000000-0005-0000-0000-00007C680000}"/>
    <cellStyle name="s_Valuation _BS Csan CPC 02 &lt;SAP&gt;_Cosan Passivo 3_2-DRE_3-Balanço" xfId="26749" xr:uid="{00000000-0005-0000-0000-00007D680000}"/>
    <cellStyle name="s_Valuation _BS Csan CPC 02 &lt;SAP&gt;_Cosan Passivo 3_2-DRE_3-Balanço_Mapa variáveis" xfId="26750" xr:uid="{00000000-0005-0000-0000-00007E680000}"/>
    <cellStyle name="s_Valuation _BS Csan CPC 02 &lt;SAP&gt;_Cosan Passivo 3_2-DRE_3-Balanço_Variavel" xfId="26751" xr:uid="{00000000-0005-0000-0000-00007F680000}"/>
    <cellStyle name="s_Valuation _BS Csan CPC 02 &lt;SAP&gt;_Cosan Passivo 3_2-DRE_Dep_Judiciais-Contingências" xfId="26752" xr:uid="{00000000-0005-0000-0000-000080680000}"/>
    <cellStyle name="s_Valuation _BS Csan CPC 02 &lt;SAP&gt;_Cosan Passivo 3_2-DRE_DFC Gerencial" xfId="26753" xr:uid="{00000000-0005-0000-0000-000081680000}"/>
    <cellStyle name="s_Valuation _BS Csan CPC 02 &lt;SAP&gt;_Cosan Passivo 3_2-DRE_DMPL" xfId="26754" xr:uid="{00000000-0005-0000-0000-000082680000}"/>
    <cellStyle name="s_Valuation _BS Csan CPC 02 &lt;SAP&gt;_Cosan Passivo 3_2-DRE_Mapa variáveis" xfId="26755" xr:uid="{00000000-0005-0000-0000-000083680000}"/>
    <cellStyle name="s_Valuation _BS Csan CPC 02 &lt;SAP&gt;_Cosan Passivo 3_2-DRE_Variavel" xfId="26756" xr:uid="{00000000-0005-0000-0000-000084680000}"/>
    <cellStyle name="s_Valuation _BS Csan CPC 02 &lt;SAP&gt;_Cosan Passivo 3_3-Balanço" xfId="26757" xr:uid="{00000000-0005-0000-0000-000085680000}"/>
    <cellStyle name="s_Valuation _BS Csan CPC 02 &lt;SAP&gt;_Cosan Passivo 3_3-Balanço_Mapa variáveis" xfId="26758" xr:uid="{00000000-0005-0000-0000-000086680000}"/>
    <cellStyle name="s_Valuation _BS Csan CPC 02 &lt;SAP&gt;_Cosan Passivo 3_3-Balanço_Variavel" xfId="26759" xr:uid="{00000000-0005-0000-0000-000087680000}"/>
    <cellStyle name="s_Valuation _BS Csan CPC 02 &lt;SAP&gt;_Cosan Passivo 3_7-Estoque" xfId="26760" xr:uid="{00000000-0005-0000-0000-000088680000}"/>
    <cellStyle name="s_Valuation _BS Csan CPC 02 &lt;SAP&gt;_Cosan Passivo 3_Despesas operacionais " xfId="26761" xr:uid="{00000000-0005-0000-0000-000089680000}"/>
    <cellStyle name="s_Valuation _BS Csan CPC 02 &lt;SAP&gt;_Cosan Passivo 3_Mapa variáveis" xfId="26762" xr:uid="{00000000-0005-0000-0000-00008A680000}"/>
    <cellStyle name="s_Valuation _BS Csan CPC 02 &lt;SAP&gt;_Cosan Passivo 3_P&amp;L Raízen Combs" xfId="26763" xr:uid="{00000000-0005-0000-0000-00008B680000}"/>
    <cellStyle name="s_Valuation _BS Csan CPC 02 &lt;SAP&gt;_Cosan Passivo 3_P&amp;L RUMO" xfId="26764" xr:uid="{00000000-0005-0000-0000-00008C680000}"/>
    <cellStyle name="s_Valuation _BS Csan CPC 02 &lt;SAP&gt;_Cosan Passivo 3_Variavel" xfId="26765" xr:uid="{00000000-0005-0000-0000-00008D680000}"/>
    <cellStyle name="s_Valuation _BS Csan CPC 02 &lt;SAP&gt;_Cosan Passivo 3_Working Capital" xfId="26766" xr:uid="{00000000-0005-0000-0000-00008E680000}"/>
    <cellStyle name="s_Valuation _BS Csan CPC 02 &lt;SAP&gt;_Cosan Passivo 4" xfId="26767" xr:uid="{00000000-0005-0000-0000-00008F680000}"/>
    <cellStyle name="s_Valuation _BS Csan CPC 02 &lt;SAP&gt;_Cosan Passivo 4 2" xfId="26768" xr:uid="{00000000-0005-0000-0000-000090680000}"/>
    <cellStyle name="s_Valuation _BS Csan CPC 02 &lt;SAP&gt;_Cosan Passivo 4 2_15-FINANCEIRAS" xfId="26769" xr:uid="{00000000-0005-0000-0000-000091680000}"/>
    <cellStyle name="s_Valuation _BS Csan CPC 02 &lt;SAP&gt;_Cosan Passivo 4_15-FINANCEIRAS" xfId="26770" xr:uid="{00000000-0005-0000-0000-000092680000}"/>
    <cellStyle name="s_Valuation _BS Csan CPC 02 &lt;SAP&gt;_Cosan Passivo 4_15-FINANCEIRAS_1" xfId="26771" xr:uid="{00000000-0005-0000-0000-000093680000}"/>
    <cellStyle name="s_Valuation _BS Csan CPC 02 &lt;SAP&gt;_Cosan Passivo 4_2-DRE" xfId="26772" xr:uid="{00000000-0005-0000-0000-000094680000}"/>
    <cellStyle name="s_Valuation _BS Csan CPC 02 &lt;SAP&gt;_Cosan Passivo 4_2-DRE 2" xfId="26773" xr:uid="{00000000-0005-0000-0000-000095680000}"/>
    <cellStyle name="s_Valuation _BS Csan CPC 02 &lt;SAP&gt;_Cosan Passivo 4_2-DRE_3-Balanço" xfId="26774" xr:uid="{00000000-0005-0000-0000-000096680000}"/>
    <cellStyle name="s_Valuation _BS Csan CPC 02 &lt;SAP&gt;_Cosan Passivo 4_2-DRE_3-Balanço_Mapa variáveis" xfId="26775" xr:uid="{00000000-0005-0000-0000-000097680000}"/>
    <cellStyle name="s_Valuation _BS Csan CPC 02 &lt;SAP&gt;_Cosan Passivo 4_2-DRE_3-Balanço_Variavel" xfId="26776" xr:uid="{00000000-0005-0000-0000-000098680000}"/>
    <cellStyle name="s_Valuation _BS Csan CPC 02 &lt;SAP&gt;_Cosan Passivo 4_2-DRE_Dep_Judiciais-Contingências" xfId="26777" xr:uid="{00000000-0005-0000-0000-000099680000}"/>
    <cellStyle name="s_Valuation _BS Csan CPC 02 &lt;SAP&gt;_Cosan Passivo 4_2-DRE_DFC Gerencial" xfId="26778" xr:uid="{00000000-0005-0000-0000-00009A680000}"/>
    <cellStyle name="s_Valuation _BS Csan CPC 02 &lt;SAP&gt;_Cosan Passivo 4_2-DRE_DMPL" xfId="26779" xr:uid="{00000000-0005-0000-0000-00009B680000}"/>
    <cellStyle name="s_Valuation _BS Csan CPC 02 &lt;SAP&gt;_Cosan Passivo 4_2-DRE_Mapa variáveis" xfId="26780" xr:uid="{00000000-0005-0000-0000-00009C680000}"/>
    <cellStyle name="s_Valuation _BS Csan CPC 02 &lt;SAP&gt;_Cosan Passivo 4_2-DRE_Variavel" xfId="26781" xr:uid="{00000000-0005-0000-0000-00009D680000}"/>
    <cellStyle name="s_Valuation _BS Csan CPC 02 &lt;SAP&gt;_Cosan Passivo 4_3-Balanço" xfId="26782" xr:uid="{00000000-0005-0000-0000-00009E680000}"/>
    <cellStyle name="s_Valuation _BS Csan CPC 02 &lt;SAP&gt;_Cosan Passivo 4_3-Balanço_Mapa variáveis" xfId="26783" xr:uid="{00000000-0005-0000-0000-00009F680000}"/>
    <cellStyle name="s_Valuation _BS Csan CPC 02 &lt;SAP&gt;_Cosan Passivo 4_3-Balanço_Variavel" xfId="26784" xr:uid="{00000000-0005-0000-0000-0000A0680000}"/>
    <cellStyle name="s_Valuation _BS Csan CPC 02 &lt;SAP&gt;_Cosan Passivo 4_Dep_Judiciais-Contingências" xfId="26785" xr:uid="{00000000-0005-0000-0000-0000A1680000}"/>
    <cellStyle name="s_Valuation _BS Csan CPC 02 &lt;SAP&gt;_Cosan Passivo 4_DFC Gerencial" xfId="26786" xr:uid="{00000000-0005-0000-0000-0000A2680000}"/>
    <cellStyle name="s_Valuation _BS Csan CPC 02 &lt;SAP&gt;_Cosan Passivo 4_DMPL" xfId="26787" xr:uid="{00000000-0005-0000-0000-0000A3680000}"/>
    <cellStyle name="s_Valuation _BS Csan CPC 02 &lt;SAP&gt;_Cosan Passivo 4_Mapa variáveis" xfId="26788" xr:uid="{00000000-0005-0000-0000-0000A4680000}"/>
    <cellStyle name="s_Valuation _BS Csan CPC 02 &lt;SAP&gt;_Cosan Passivo 4_P&amp;L RUMO" xfId="26789" xr:uid="{00000000-0005-0000-0000-0000A5680000}"/>
    <cellStyle name="s_Valuation _BS Csan CPC 02 &lt;SAP&gt;_Cosan Passivo 4_Variavel" xfId="26790" xr:uid="{00000000-0005-0000-0000-0000A6680000}"/>
    <cellStyle name="s_Valuation _BS Csan CPC 02 &lt;SAP&gt;_Cosan Passivo 5" xfId="26791" xr:uid="{00000000-0005-0000-0000-0000A7680000}"/>
    <cellStyle name="s_Valuation _BS Csan CPC 02 &lt;SAP&gt;_Cosan Passivo 5_15-FINANCEIRAS" xfId="26792" xr:uid="{00000000-0005-0000-0000-0000A8680000}"/>
    <cellStyle name="s_Valuation _BS Csan CPC 02 &lt;SAP&gt;_Cosan Passivo 5_Mapa variáveis" xfId="26793" xr:uid="{00000000-0005-0000-0000-0000A9680000}"/>
    <cellStyle name="s_Valuation _BS Csan CPC 02 &lt;SAP&gt;_Cosan Passivo 5_Variavel" xfId="26794" xr:uid="{00000000-0005-0000-0000-0000AA680000}"/>
    <cellStyle name="s_Valuation _BS Csan CPC 02 &lt;SAP&gt;_Cosan Passivo 6" xfId="26795" xr:uid="{00000000-0005-0000-0000-0000AB680000}"/>
    <cellStyle name="s_Valuation _BS Csan CPC 02 &lt;SAP&gt;_Cosan Passivo 6_Mapa variáveis" xfId="26796" xr:uid="{00000000-0005-0000-0000-0000AC680000}"/>
    <cellStyle name="s_Valuation _BS Csan CPC 02 &lt;SAP&gt;_Cosan Passivo 6_Variavel" xfId="26797" xr:uid="{00000000-0005-0000-0000-0000AD680000}"/>
    <cellStyle name="s_Valuation _BS Csan CPC 02 &lt;SAP&gt;_Cosan Passivo 7" xfId="26798" xr:uid="{00000000-0005-0000-0000-0000AE680000}"/>
    <cellStyle name="s_Valuation _BS Csan CPC 02 &lt;SAP&gt;_Cosan Passivo 8" xfId="26799" xr:uid="{00000000-0005-0000-0000-0000AF680000}"/>
    <cellStyle name="s_Valuation _BS Csan CPC 02 &lt;SAP&gt;_Cosan Passivo 9" xfId="26800" xr:uid="{00000000-0005-0000-0000-0000B0680000}"/>
    <cellStyle name="s_Valuation _BS Csan CPC 02 &lt;SAP&gt;_Cosan Passivo_15-FINANCEIRAS" xfId="26801" xr:uid="{00000000-0005-0000-0000-0000B1680000}"/>
    <cellStyle name="s_Valuation _BS Csan CPC 02 &lt;SAP&gt;_Cosan Passivo_15-FINANCEIRAS_1" xfId="26802" xr:uid="{00000000-0005-0000-0000-0000B2680000}"/>
    <cellStyle name="s_Valuation _BS Csan CPC 02 &lt;SAP&gt;_Cosan Passivo_26_Instrumentos Financeiros" xfId="26803" xr:uid="{00000000-0005-0000-0000-0000B3680000}"/>
    <cellStyle name="s_Valuation _BS Csan CPC 02 &lt;SAP&gt;_Cosan Passivo_26_Instrumentos Financeiros 2" xfId="26804" xr:uid="{00000000-0005-0000-0000-0000B4680000}"/>
    <cellStyle name="s_Valuation _BS Csan CPC 02 &lt;SAP&gt;_Cosan Passivo_26_Instrumentos Financeiros 2_15-FINANCEIRAS" xfId="26805" xr:uid="{00000000-0005-0000-0000-0000B5680000}"/>
    <cellStyle name="s_Valuation _BS Csan CPC 02 &lt;SAP&gt;_Cosan Passivo_26_Instrumentos Financeiros_1" xfId="26806" xr:uid="{00000000-0005-0000-0000-0000B6680000}"/>
    <cellStyle name="s_Valuation _BS Csan CPC 02 &lt;SAP&gt;_Cosan Passivo_26_Instrumentos Financeiros_1 2" xfId="26807" xr:uid="{00000000-0005-0000-0000-0000B7680000}"/>
    <cellStyle name="s_Valuation _BS Csan CPC 02 &lt;SAP&gt;_Cosan Passivo_26_Instrumentos Financeiros_1 2_15-FINANCEIRAS" xfId="26808" xr:uid="{00000000-0005-0000-0000-0000B8680000}"/>
    <cellStyle name="s_Valuation _BS Csan CPC 02 &lt;SAP&gt;_Cosan Passivo_26_Instrumentos Financeiros_1_15-FINANCEIRAS" xfId="26809" xr:uid="{00000000-0005-0000-0000-0000B9680000}"/>
    <cellStyle name="s_Valuation _BS Csan CPC 02 &lt;SAP&gt;_Cosan Passivo_26_Instrumentos Financeiros_1_15-FINANCEIRAS_1" xfId="26810" xr:uid="{00000000-0005-0000-0000-0000BA680000}"/>
    <cellStyle name="s_Valuation _BS Csan CPC 02 &lt;SAP&gt;_Cosan Passivo_26_Instrumentos Financeiros_1_2-DRE" xfId="26811" xr:uid="{00000000-0005-0000-0000-0000BB680000}"/>
    <cellStyle name="s_Valuation _BS Csan CPC 02 &lt;SAP&gt;_Cosan Passivo_26_Instrumentos Financeiros_1_2-DRE 2" xfId="26812" xr:uid="{00000000-0005-0000-0000-0000BC680000}"/>
    <cellStyle name="s_Valuation _BS Csan CPC 02 &lt;SAP&gt;_Cosan Passivo_26_Instrumentos Financeiros_1_2-DRE_3-Balanço" xfId="26813" xr:uid="{00000000-0005-0000-0000-0000BD680000}"/>
    <cellStyle name="s_Valuation _BS Csan CPC 02 &lt;SAP&gt;_Cosan Passivo_26_Instrumentos Financeiros_1_2-DRE_3-Balanço_Mapa variáveis" xfId="26814" xr:uid="{00000000-0005-0000-0000-0000BE680000}"/>
    <cellStyle name="s_Valuation _BS Csan CPC 02 &lt;SAP&gt;_Cosan Passivo_26_Instrumentos Financeiros_1_2-DRE_3-Balanço_Variavel" xfId="26815" xr:uid="{00000000-0005-0000-0000-0000BF680000}"/>
    <cellStyle name="s_Valuation _BS Csan CPC 02 &lt;SAP&gt;_Cosan Passivo_26_Instrumentos Financeiros_1_2-DRE_Dep_Judiciais-Contingências" xfId="26816" xr:uid="{00000000-0005-0000-0000-0000C0680000}"/>
    <cellStyle name="s_Valuation _BS Csan CPC 02 &lt;SAP&gt;_Cosan Passivo_26_Instrumentos Financeiros_1_2-DRE_DFC Gerencial" xfId="26817" xr:uid="{00000000-0005-0000-0000-0000C1680000}"/>
    <cellStyle name="s_Valuation _BS Csan CPC 02 &lt;SAP&gt;_Cosan Passivo_26_Instrumentos Financeiros_1_2-DRE_DMPL" xfId="26818" xr:uid="{00000000-0005-0000-0000-0000C2680000}"/>
    <cellStyle name="s_Valuation _BS Csan CPC 02 &lt;SAP&gt;_Cosan Passivo_26_Instrumentos Financeiros_1_2-DRE_Mapa variáveis" xfId="26819" xr:uid="{00000000-0005-0000-0000-0000C3680000}"/>
    <cellStyle name="s_Valuation _BS Csan CPC 02 &lt;SAP&gt;_Cosan Passivo_26_Instrumentos Financeiros_1_2-DRE_Variavel" xfId="26820" xr:uid="{00000000-0005-0000-0000-0000C4680000}"/>
    <cellStyle name="s_Valuation _BS Csan CPC 02 &lt;SAP&gt;_Cosan Passivo_26_Instrumentos Financeiros_1_3-Balanço" xfId="26821" xr:uid="{00000000-0005-0000-0000-0000C5680000}"/>
    <cellStyle name="s_Valuation _BS Csan CPC 02 &lt;SAP&gt;_Cosan Passivo_26_Instrumentos Financeiros_1_3-Balanço_Mapa variáveis" xfId="26822" xr:uid="{00000000-0005-0000-0000-0000C6680000}"/>
    <cellStyle name="s_Valuation _BS Csan CPC 02 &lt;SAP&gt;_Cosan Passivo_26_Instrumentos Financeiros_1_3-Balanço_Variavel" xfId="26823" xr:uid="{00000000-0005-0000-0000-0000C7680000}"/>
    <cellStyle name="s_Valuation _BS Csan CPC 02 &lt;SAP&gt;_Cosan Passivo_26_Instrumentos Financeiros_1_7-Estoque" xfId="26824" xr:uid="{00000000-0005-0000-0000-0000C8680000}"/>
    <cellStyle name="s_Valuation _BS Csan CPC 02 &lt;SAP&gt;_Cosan Passivo_26_Instrumentos Financeiros_1_Despesas operacionais " xfId="26825" xr:uid="{00000000-0005-0000-0000-0000C9680000}"/>
    <cellStyle name="s_Valuation _BS Csan CPC 02 &lt;SAP&gt;_Cosan Passivo_26_Instrumentos Financeiros_1_Mapa variáveis" xfId="26826" xr:uid="{00000000-0005-0000-0000-0000CA680000}"/>
    <cellStyle name="s_Valuation _BS Csan CPC 02 &lt;SAP&gt;_Cosan Passivo_26_Instrumentos Financeiros_1_P&amp;L Raízen Combs" xfId="26827" xr:uid="{00000000-0005-0000-0000-0000CB680000}"/>
    <cellStyle name="s_Valuation _BS Csan CPC 02 &lt;SAP&gt;_Cosan Passivo_26_Instrumentos Financeiros_1_P&amp;L RUMO" xfId="26828" xr:uid="{00000000-0005-0000-0000-0000CC680000}"/>
    <cellStyle name="s_Valuation _BS Csan CPC 02 &lt;SAP&gt;_Cosan Passivo_26_Instrumentos Financeiros_1_Variavel" xfId="26829" xr:uid="{00000000-0005-0000-0000-0000CD680000}"/>
    <cellStyle name="s_Valuation _BS Csan CPC 02 &lt;SAP&gt;_Cosan Passivo_26_Instrumentos Financeiros_1_Working Capital" xfId="26830" xr:uid="{00000000-0005-0000-0000-0000CE680000}"/>
    <cellStyle name="s_Valuation _BS Csan CPC 02 &lt;SAP&gt;_Cosan Passivo_26_Instrumentos Financeiros_15-FINANCEIRAS" xfId="26831" xr:uid="{00000000-0005-0000-0000-0000CF680000}"/>
    <cellStyle name="s_Valuation _BS Csan CPC 02 &lt;SAP&gt;_Cosan Passivo_26_Instrumentos Financeiros_15-FINANCEIRAS_1" xfId="26832" xr:uid="{00000000-0005-0000-0000-0000D0680000}"/>
    <cellStyle name="s_Valuation _BS Csan CPC 02 &lt;SAP&gt;_Cosan Passivo_26_Instrumentos Financeiros_2-DRE" xfId="26833" xr:uid="{00000000-0005-0000-0000-0000D1680000}"/>
    <cellStyle name="s_Valuation _BS Csan CPC 02 &lt;SAP&gt;_Cosan Passivo_26_Instrumentos Financeiros_2-DRE 2" xfId="26834" xr:uid="{00000000-0005-0000-0000-0000D2680000}"/>
    <cellStyle name="s_Valuation _BS Csan CPC 02 &lt;SAP&gt;_Cosan Passivo_26_Instrumentos Financeiros_2-DRE_3-Balanço" xfId="26835" xr:uid="{00000000-0005-0000-0000-0000D3680000}"/>
    <cellStyle name="s_Valuation _BS Csan CPC 02 &lt;SAP&gt;_Cosan Passivo_26_Instrumentos Financeiros_2-DRE_3-Balanço_Mapa variáveis" xfId="26836" xr:uid="{00000000-0005-0000-0000-0000D4680000}"/>
    <cellStyle name="s_Valuation _BS Csan CPC 02 &lt;SAP&gt;_Cosan Passivo_26_Instrumentos Financeiros_2-DRE_3-Balanço_Variavel" xfId="26837" xr:uid="{00000000-0005-0000-0000-0000D5680000}"/>
    <cellStyle name="s_Valuation _BS Csan CPC 02 &lt;SAP&gt;_Cosan Passivo_26_Instrumentos Financeiros_2-DRE_Dep_Judiciais-Contingências" xfId="26838" xr:uid="{00000000-0005-0000-0000-0000D6680000}"/>
    <cellStyle name="s_Valuation _BS Csan CPC 02 &lt;SAP&gt;_Cosan Passivo_26_Instrumentos Financeiros_2-DRE_DFC Gerencial" xfId="26839" xr:uid="{00000000-0005-0000-0000-0000D7680000}"/>
    <cellStyle name="s_Valuation _BS Csan CPC 02 &lt;SAP&gt;_Cosan Passivo_26_Instrumentos Financeiros_2-DRE_DMPL" xfId="26840" xr:uid="{00000000-0005-0000-0000-0000D8680000}"/>
    <cellStyle name="s_Valuation _BS Csan CPC 02 &lt;SAP&gt;_Cosan Passivo_26_Instrumentos Financeiros_2-DRE_Mapa variáveis" xfId="26841" xr:uid="{00000000-0005-0000-0000-0000D9680000}"/>
    <cellStyle name="s_Valuation _BS Csan CPC 02 &lt;SAP&gt;_Cosan Passivo_26_Instrumentos Financeiros_2-DRE_Variavel" xfId="26842" xr:uid="{00000000-0005-0000-0000-0000DA680000}"/>
    <cellStyle name="s_Valuation _BS Csan CPC 02 &lt;SAP&gt;_Cosan Passivo_26_Instrumentos Financeiros_3-Balanço" xfId="26843" xr:uid="{00000000-0005-0000-0000-0000DB680000}"/>
    <cellStyle name="s_Valuation _BS Csan CPC 02 &lt;SAP&gt;_Cosan Passivo_26_Instrumentos Financeiros_3-Balanço_Mapa variáveis" xfId="26844" xr:uid="{00000000-0005-0000-0000-0000DC680000}"/>
    <cellStyle name="s_Valuation _BS Csan CPC 02 &lt;SAP&gt;_Cosan Passivo_26_Instrumentos Financeiros_3-Balanço_Variavel" xfId="26845" xr:uid="{00000000-0005-0000-0000-0000DD680000}"/>
    <cellStyle name="s_Valuation _BS Csan CPC 02 &lt;SAP&gt;_Cosan Passivo_26_Instrumentos Financeiros_7-Estoque" xfId="26846" xr:uid="{00000000-0005-0000-0000-0000DE680000}"/>
    <cellStyle name="s_Valuation _BS Csan CPC 02 &lt;SAP&gt;_Cosan Passivo_26_Instrumentos Financeiros_Despesas operacionais " xfId="26847" xr:uid="{00000000-0005-0000-0000-0000DF680000}"/>
    <cellStyle name="s_Valuation _BS Csan CPC 02 &lt;SAP&gt;_Cosan Passivo_26_Instrumentos Financeiros_Mapa variáveis" xfId="26848" xr:uid="{00000000-0005-0000-0000-0000E0680000}"/>
    <cellStyle name="s_Valuation _BS Csan CPC 02 &lt;SAP&gt;_Cosan Passivo_26_Instrumentos Financeiros_P&amp;L Raízen Combs" xfId="26849" xr:uid="{00000000-0005-0000-0000-0000E1680000}"/>
    <cellStyle name="s_Valuation _BS Csan CPC 02 &lt;SAP&gt;_Cosan Passivo_26_Instrumentos Financeiros_P&amp;L RUMO" xfId="26850" xr:uid="{00000000-0005-0000-0000-0000E2680000}"/>
    <cellStyle name="s_Valuation _BS Csan CPC 02 &lt;SAP&gt;_Cosan Passivo_26_Instrumentos Financeiros_Variavel" xfId="26851" xr:uid="{00000000-0005-0000-0000-0000E3680000}"/>
    <cellStyle name="s_Valuation _BS Csan CPC 02 &lt;SAP&gt;_Cosan Passivo_26_Instrumentos Financeiros_Working Capital" xfId="26852" xr:uid="{00000000-0005-0000-0000-0000E4680000}"/>
    <cellStyle name="s_Valuation _BS Csan CPC 02 &lt;SAP&gt;_Cosan Passivo_2-DRE" xfId="26853" xr:uid="{00000000-0005-0000-0000-0000E5680000}"/>
    <cellStyle name="s_Valuation _BS Csan CPC 02 &lt;SAP&gt;_Cosan Passivo_2-DRE 2" xfId="26854" xr:uid="{00000000-0005-0000-0000-0000E6680000}"/>
    <cellStyle name="s_Valuation _BS Csan CPC 02 &lt;SAP&gt;_Cosan Passivo_2-DRE 2_15-FINANCEIRAS" xfId="26855" xr:uid="{00000000-0005-0000-0000-0000E7680000}"/>
    <cellStyle name="s_Valuation _BS Csan CPC 02 &lt;SAP&gt;_Cosan Passivo_2-DRE_1" xfId="26856" xr:uid="{00000000-0005-0000-0000-0000E8680000}"/>
    <cellStyle name="s_Valuation _BS Csan CPC 02 &lt;SAP&gt;_Cosan Passivo_2-DRE_1 2" xfId="26857" xr:uid="{00000000-0005-0000-0000-0000E9680000}"/>
    <cellStyle name="s_Valuation _BS Csan CPC 02 &lt;SAP&gt;_Cosan Passivo_2-DRE_1_3-Balanço" xfId="26858" xr:uid="{00000000-0005-0000-0000-0000EA680000}"/>
    <cellStyle name="s_Valuation _BS Csan CPC 02 &lt;SAP&gt;_Cosan Passivo_2-DRE_1_3-Balanço_Mapa variáveis" xfId="26859" xr:uid="{00000000-0005-0000-0000-0000EB680000}"/>
    <cellStyle name="s_Valuation _BS Csan CPC 02 &lt;SAP&gt;_Cosan Passivo_2-DRE_1_3-Balanço_Variavel" xfId="26860" xr:uid="{00000000-0005-0000-0000-0000EC680000}"/>
    <cellStyle name="s_Valuation _BS Csan CPC 02 &lt;SAP&gt;_Cosan Passivo_2-DRE_1_Dep_Judiciais-Contingências" xfId="26861" xr:uid="{00000000-0005-0000-0000-0000ED680000}"/>
    <cellStyle name="s_Valuation _BS Csan CPC 02 &lt;SAP&gt;_Cosan Passivo_2-DRE_1_DFC Gerencial" xfId="26862" xr:uid="{00000000-0005-0000-0000-0000EE680000}"/>
    <cellStyle name="s_Valuation _BS Csan CPC 02 &lt;SAP&gt;_Cosan Passivo_2-DRE_1_DMPL" xfId="26863" xr:uid="{00000000-0005-0000-0000-0000EF680000}"/>
    <cellStyle name="s_Valuation _BS Csan CPC 02 &lt;SAP&gt;_Cosan Passivo_2-DRE_1_Mapa variáveis" xfId="26864" xr:uid="{00000000-0005-0000-0000-0000F0680000}"/>
    <cellStyle name="s_Valuation _BS Csan CPC 02 &lt;SAP&gt;_Cosan Passivo_2-DRE_1_Variavel" xfId="26865" xr:uid="{00000000-0005-0000-0000-0000F1680000}"/>
    <cellStyle name="s_Valuation _BS Csan CPC 02 &lt;SAP&gt;_Cosan Passivo_2-DRE_15-FINANCEIRAS" xfId="26866" xr:uid="{00000000-0005-0000-0000-0000F2680000}"/>
    <cellStyle name="s_Valuation _BS Csan CPC 02 &lt;SAP&gt;_Cosan Passivo_2-DRE_15-FINANCEIRAS_1" xfId="26867" xr:uid="{00000000-0005-0000-0000-0000F3680000}"/>
    <cellStyle name="s_Valuation _BS Csan CPC 02 &lt;SAP&gt;_Cosan Passivo_2-DRE_2-DRE" xfId="26868" xr:uid="{00000000-0005-0000-0000-0000F4680000}"/>
    <cellStyle name="s_Valuation _BS Csan CPC 02 &lt;SAP&gt;_Cosan Passivo_2-DRE_2-DRE 2" xfId="26869" xr:uid="{00000000-0005-0000-0000-0000F5680000}"/>
    <cellStyle name="s_Valuation _BS Csan CPC 02 &lt;SAP&gt;_Cosan Passivo_2-DRE_2-DRE_3-Balanço" xfId="26870" xr:uid="{00000000-0005-0000-0000-0000F6680000}"/>
    <cellStyle name="s_Valuation _BS Csan CPC 02 &lt;SAP&gt;_Cosan Passivo_2-DRE_2-DRE_3-Balanço_Mapa variáveis" xfId="26871" xr:uid="{00000000-0005-0000-0000-0000F7680000}"/>
    <cellStyle name="s_Valuation _BS Csan CPC 02 &lt;SAP&gt;_Cosan Passivo_2-DRE_2-DRE_3-Balanço_Variavel" xfId="26872" xr:uid="{00000000-0005-0000-0000-0000F8680000}"/>
    <cellStyle name="s_Valuation _BS Csan CPC 02 &lt;SAP&gt;_Cosan Passivo_2-DRE_2-DRE_Dep_Judiciais-Contingências" xfId="26873" xr:uid="{00000000-0005-0000-0000-0000F9680000}"/>
    <cellStyle name="s_Valuation _BS Csan CPC 02 &lt;SAP&gt;_Cosan Passivo_2-DRE_2-DRE_DFC Gerencial" xfId="26874" xr:uid="{00000000-0005-0000-0000-0000FA680000}"/>
    <cellStyle name="s_Valuation _BS Csan CPC 02 &lt;SAP&gt;_Cosan Passivo_2-DRE_2-DRE_DMPL" xfId="26875" xr:uid="{00000000-0005-0000-0000-0000FB680000}"/>
    <cellStyle name="s_Valuation _BS Csan CPC 02 &lt;SAP&gt;_Cosan Passivo_2-DRE_2-DRE_Mapa variáveis" xfId="26876" xr:uid="{00000000-0005-0000-0000-0000FC680000}"/>
    <cellStyle name="s_Valuation _BS Csan CPC 02 &lt;SAP&gt;_Cosan Passivo_2-DRE_2-DRE_Variavel" xfId="26877" xr:uid="{00000000-0005-0000-0000-0000FD680000}"/>
    <cellStyle name="s_Valuation _BS Csan CPC 02 &lt;SAP&gt;_Cosan Passivo_2-DRE_3-Balanço" xfId="26878" xr:uid="{00000000-0005-0000-0000-0000FE680000}"/>
    <cellStyle name="s_Valuation _BS Csan CPC 02 &lt;SAP&gt;_Cosan Passivo_2-DRE_3-Balanço_Mapa variáveis" xfId="26879" xr:uid="{00000000-0005-0000-0000-0000FF680000}"/>
    <cellStyle name="s_Valuation _BS Csan CPC 02 &lt;SAP&gt;_Cosan Passivo_2-DRE_3-Balanço_Variavel" xfId="26880" xr:uid="{00000000-0005-0000-0000-000000690000}"/>
    <cellStyle name="s_Valuation _BS Csan CPC 02 &lt;SAP&gt;_Cosan Passivo_2-DRE_7-Estoque" xfId="26881" xr:uid="{00000000-0005-0000-0000-000001690000}"/>
    <cellStyle name="s_Valuation _BS Csan CPC 02 &lt;SAP&gt;_Cosan Passivo_2-DRE_Despesas operacionais " xfId="26882" xr:uid="{00000000-0005-0000-0000-000002690000}"/>
    <cellStyle name="s_Valuation _BS Csan CPC 02 &lt;SAP&gt;_Cosan Passivo_2-DRE_Mapa variáveis" xfId="26883" xr:uid="{00000000-0005-0000-0000-000003690000}"/>
    <cellStyle name="s_Valuation _BS Csan CPC 02 &lt;SAP&gt;_Cosan Passivo_2-DRE_P&amp;L Raízen Combs" xfId="26884" xr:uid="{00000000-0005-0000-0000-000004690000}"/>
    <cellStyle name="s_Valuation _BS Csan CPC 02 &lt;SAP&gt;_Cosan Passivo_2-DRE_P&amp;L RUMO" xfId="26885" xr:uid="{00000000-0005-0000-0000-000005690000}"/>
    <cellStyle name="s_Valuation _BS Csan CPC 02 &lt;SAP&gt;_Cosan Passivo_2-DRE_Variavel" xfId="26886" xr:uid="{00000000-0005-0000-0000-000006690000}"/>
    <cellStyle name="s_Valuation _BS Csan CPC 02 &lt;SAP&gt;_Cosan Passivo_2-DRE_Working Capital" xfId="26887" xr:uid="{00000000-0005-0000-0000-000007690000}"/>
    <cellStyle name="s_Valuation _BS Csan CPC 02 &lt;SAP&gt;_Cosan Passivo_3-Balanço" xfId="26888" xr:uid="{00000000-0005-0000-0000-000008690000}"/>
    <cellStyle name="s_Valuation _BS Csan CPC 02 &lt;SAP&gt;_Cosan Passivo_3-Balanço 2" xfId="26889" xr:uid="{00000000-0005-0000-0000-000009690000}"/>
    <cellStyle name="s_Valuation _BS Csan CPC 02 &lt;SAP&gt;_Cosan Passivo_3-Balanço 2_15-FINANCEIRAS" xfId="26890" xr:uid="{00000000-0005-0000-0000-00000A690000}"/>
    <cellStyle name="s_Valuation _BS Csan CPC 02 &lt;SAP&gt;_Cosan Passivo_3-Balanço_1" xfId="26891" xr:uid="{00000000-0005-0000-0000-00000B690000}"/>
    <cellStyle name="s_Valuation _BS Csan CPC 02 &lt;SAP&gt;_Cosan Passivo_3-Balanço_1 2" xfId="26892" xr:uid="{00000000-0005-0000-0000-00000C690000}"/>
    <cellStyle name="s_Valuation _BS Csan CPC 02 &lt;SAP&gt;_Cosan Passivo_3-Balanço_1 2_15-FINANCEIRAS" xfId="26893" xr:uid="{00000000-0005-0000-0000-00000D690000}"/>
    <cellStyle name="s_Valuation _BS Csan CPC 02 &lt;SAP&gt;_Cosan Passivo_3-Balanço_1_15-FINANCEIRAS" xfId="26894" xr:uid="{00000000-0005-0000-0000-00000E690000}"/>
    <cellStyle name="s_Valuation _BS Csan CPC 02 &lt;SAP&gt;_Cosan Passivo_3-Balanço_1_15-FINANCEIRAS_1" xfId="26895" xr:uid="{00000000-0005-0000-0000-00000F690000}"/>
    <cellStyle name="s_Valuation _BS Csan CPC 02 &lt;SAP&gt;_Cosan Passivo_3-Balanço_1_2-DRE" xfId="26896" xr:uid="{00000000-0005-0000-0000-000010690000}"/>
    <cellStyle name="s_Valuation _BS Csan CPC 02 &lt;SAP&gt;_Cosan Passivo_3-Balanço_1_2-DRE 2" xfId="26897" xr:uid="{00000000-0005-0000-0000-000011690000}"/>
    <cellStyle name="s_Valuation _BS Csan CPC 02 &lt;SAP&gt;_Cosan Passivo_3-Balanço_1_2-DRE_3-Balanço" xfId="26898" xr:uid="{00000000-0005-0000-0000-000012690000}"/>
    <cellStyle name="s_Valuation _BS Csan CPC 02 &lt;SAP&gt;_Cosan Passivo_3-Balanço_1_2-DRE_3-Balanço_Mapa variáveis" xfId="26899" xr:uid="{00000000-0005-0000-0000-000013690000}"/>
    <cellStyle name="s_Valuation _BS Csan CPC 02 &lt;SAP&gt;_Cosan Passivo_3-Balanço_1_2-DRE_3-Balanço_Variavel" xfId="26900" xr:uid="{00000000-0005-0000-0000-000014690000}"/>
    <cellStyle name="s_Valuation _BS Csan CPC 02 &lt;SAP&gt;_Cosan Passivo_3-Balanço_1_2-DRE_Dep_Judiciais-Contingências" xfId="26901" xr:uid="{00000000-0005-0000-0000-000015690000}"/>
    <cellStyle name="s_Valuation _BS Csan CPC 02 &lt;SAP&gt;_Cosan Passivo_3-Balanço_1_2-DRE_DFC Gerencial" xfId="26902" xr:uid="{00000000-0005-0000-0000-000016690000}"/>
    <cellStyle name="s_Valuation _BS Csan CPC 02 &lt;SAP&gt;_Cosan Passivo_3-Balanço_1_2-DRE_DMPL" xfId="26903" xr:uid="{00000000-0005-0000-0000-000017690000}"/>
    <cellStyle name="s_Valuation _BS Csan CPC 02 &lt;SAP&gt;_Cosan Passivo_3-Balanço_1_2-DRE_Mapa variáveis" xfId="26904" xr:uid="{00000000-0005-0000-0000-000018690000}"/>
    <cellStyle name="s_Valuation _BS Csan CPC 02 &lt;SAP&gt;_Cosan Passivo_3-Balanço_1_2-DRE_Variavel" xfId="26905" xr:uid="{00000000-0005-0000-0000-000019690000}"/>
    <cellStyle name="s_Valuation _BS Csan CPC 02 &lt;SAP&gt;_Cosan Passivo_3-Balanço_1_3-Balanço" xfId="26906" xr:uid="{00000000-0005-0000-0000-00001A690000}"/>
    <cellStyle name="s_Valuation _BS Csan CPC 02 &lt;SAP&gt;_Cosan Passivo_3-Balanço_1_3-Balanço_Mapa variáveis" xfId="26907" xr:uid="{00000000-0005-0000-0000-00001B690000}"/>
    <cellStyle name="s_Valuation _BS Csan CPC 02 &lt;SAP&gt;_Cosan Passivo_3-Balanço_1_3-Balanço_Variavel" xfId="26908" xr:uid="{00000000-0005-0000-0000-00001C690000}"/>
    <cellStyle name="s_Valuation _BS Csan CPC 02 &lt;SAP&gt;_Cosan Passivo_3-Balanço_1_7-Estoque" xfId="26909" xr:uid="{00000000-0005-0000-0000-00001D690000}"/>
    <cellStyle name="s_Valuation _BS Csan CPC 02 &lt;SAP&gt;_Cosan Passivo_3-Balanço_1_Despesas operacionais " xfId="26910" xr:uid="{00000000-0005-0000-0000-00001E690000}"/>
    <cellStyle name="s_Valuation _BS Csan CPC 02 &lt;SAP&gt;_Cosan Passivo_3-Balanço_1_Mapa variáveis" xfId="26911" xr:uid="{00000000-0005-0000-0000-00001F690000}"/>
    <cellStyle name="s_Valuation _BS Csan CPC 02 &lt;SAP&gt;_Cosan Passivo_3-Balanço_1_P&amp;L Raízen Combs" xfId="26912" xr:uid="{00000000-0005-0000-0000-000020690000}"/>
    <cellStyle name="s_Valuation _BS Csan CPC 02 &lt;SAP&gt;_Cosan Passivo_3-Balanço_1_P&amp;L RUMO" xfId="26913" xr:uid="{00000000-0005-0000-0000-000021690000}"/>
    <cellStyle name="s_Valuation _BS Csan CPC 02 &lt;SAP&gt;_Cosan Passivo_3-Balanço_1_Variavel" xfId="26914" xr:uid="{00000000-0005-0000-0000-000022690000}"/>
    <cellStyle name="s_Valuation _BS Csan CPC 02 &lt;SAP&gt;_Cosan Passivo_3-Balanço_1_Working Capital" xfId="26915" xr:uid="{00000000-0005-0000-0000-000023690000}"/>
    <cellStyle name="s_Valuation _BS Csan CPC 02 &lt;SAP&gt;_Cosan Passivo_3-Balanço_15-FINANCEIRAS" xfId="26916" xr:uid="{00000000-0005-0000-0000-000024690000}"/>
    <cellStyle name="s_Valuation _BS Csan CPC 02 &lt;SAP&gt;_Cosan Passivo_3-Balanço_15-FINANCEIRAS_1" xfId="26917" xr:uid="{00000000-0005-0000-0000-000025690000}"/>
    <cellStyle name="s_Valuation _BS Csan CPC 02 &lt;SAP&gt;_Cosan Passivo_3-Balanço_2" xfId="26918" xr:uid="{00000000-0005-0000-0000-000026690000}"/>
    <cellStyle name="s_Valuation _BS Csan CPC 02 &lt;SAP&gt;_Cosan Passivo_3-Balanço_2_Mapa variáveis" xfId="26919" xr:uid="{00000000-0005-0000-0000-000027690000}"/>
    <cellStyle name="s_Valuation _BS Csan CPC 02 &lt;SAP&gt;_Cosan Passivo_3-Balanço_2_Variavel" xfId="26920" xr:uid="{00000000-0005-0000-0000-000028690000}"/>
    <cellStyle name="s_Valuation _BS Csan CPC 02 &lt;SAP&gt;_Cosan Passivo_3-Balanço_2-DRE" xfId="26921" xr:uid="{00000000-0005-0000-0000-000029690000}"/>
    <cellStyle name="s_Valuation _BS Csan CPC 02 &lt;SAP&gt;_Cosan Passivo_3-Balanço_2-DRE 2" xfId="26922" xr:uid="{00000000-0005-0000-0000-00002A690000}"/>
    <cellStyle name="s_Valuation _BS Csan CPC 02 &lt;SAP&gt;_Cosan Passivo_3-Balanço_2-DRE_3-Balanço" xfId="26923" xr:uid="{00000000-0005-0000-0000-00002B690000}"/>
    <cellStyle name="s_Valuation _BS Csan CPC 02 &lt;SAP&gt;_Cosan Passivo_3-Balanço_2-DRE_3-Balanço_Mapa variáveis" xfId="26924" xr:uid="{00000000-0005-0000-0000-00002C690000}"/>
    <cellStyle name="s_Valuation _BS Csan CPC 02 &lt;SAP&gt;_Cosan Passivo_3-Balanço_2-DRE_3-Balanço_Variavel" xfId="26925" xr:uid="{00000000-0005-0000-0000-00002D690000}"/>
    <cellStyle name="s_Valuation _BS Csan CPC 02 &lt;SAP&gt;_Cosan Passivo_3-Balanço_2-DRE_Dep_Judiciais-Contingências" xfId="26926" xr:uid="{00000000-0005-0000-0000-00002E690000}"/>
    <cellStyle name="s_Valuation _BS Csan CPC 02 &lt;SAP&gt;_Cosan Passivo_3-Balanço_2-DRE_DFC Gerencial" xfId="26927" xr:uid="{00000000-0005-0000-0000-00002F690000}"/>
    <cellStyle name="s_Valuation _BS Csan CPC 02 &lt;SAP&gt;_Cosan Passivo_3-Balanço_2-DRE_DMPL" xfId="26928" xr:uid="{00000000-0005-0000-0000-000030690000}"/>
    <cellStyle name="s_Valuation _BS Csan CPC 02 &lt;SAP&gt;_Cosan Passivo_3-Balanço_2-DRE_Mapa variáveis" xfId="26929" xr:uid="{00000000-0005-0000-0000-000031690000}"/>
    <cellStyle name="s_Valuation _BS Csan CPC 02 &lt;SAP&gt;_Cosan Passivo_3-Balanço_2-DRE_Variavel" xfId="26930" xr:uid="{00000000-0005-0000-0000-000032690000}"/>
    <cellStyle name="s_Valuation _BS Csan CPC 02 &lt;SAP&gt;_Cosan Passivo_3-Balanço_3-Balanço" xfId="26931" xr:uid="{00000000-0005-0000-0000-000033690000}"/>
    <cellStyle name="s_Valuation _BS Csan CPC 02 &lt;SAP&gt;_Cosan Passivo_3-Balanço_3-Balanço_Mapa variáveis" xfId="26932" xr:uid="{00000000-0005-0000-0000-000034690000}"/>
    <cellStyle name="s_Valuation _BS Csan CPC 02 &lt;SAP&gt;_Cosan Passivo_3-Balanço_3-Balanço_Variavel" xfId="26933" xr:uid="{00000000-0005-0000-0000-000035690000}"/>
    <cellStyle name="s_Valuation _BS Csan CPC 02 &lt;SAP&gt;_Cosan Passivo_3-Balanço_7-Estoque" xfId="26934" xr:uid="{00000000-0005-0000-0000-000036690000}"/>
    <cellStyle name="s_Valuation _BS Csan CPC 02 &lt;SAP&gt;_Cosan Passivo_3-Balanço_Despesas operacionais " xfId="26935" xr:uid="{00000000-0005-0000-0000-000037690000}"/>
    <cellStyle name="s_Valuation _BS Csan CPC 02 &lt;SAP&gt;_Cosan Passivo_3-Balanço_Mapa variáveis" xfId="26936" xr:uid="{00000000-0005-0000-0000-000038690000}"/>
    <cellStyle name="s_Valuation _BS Csan CPC 02 &lt;SAP&gt;_Cosan Passivo_3-Balanço_P&amp;L Raízen Combs" xfId="26937" xr:uid="{00000000-0005-0000-0000-000039690000}"/>
    <cellStyle name="s_Valuation _BS Csan CPC 02 &lt;SAP&gt;_Cosan Passivo_3-Balanço_P&amp;L RUMO" xfId="26938" xr:uid="{00000000-0005-0000-0000-00003A690000}"/>
    <cellStyle name="s_Valuation _BS Csan CPC 02 &lt;SAP&gt;_Cosan Passivo_3-Balanço_Variavel" xfId="26939" xr:uid="{00000000-0005-0000-0000-00003B690000}"/>
    <cellStyle name="s_Valuation _BS Csan CPC 02 &lt;SAP&gt;_Cosan Passivo_3-Balanço_Working Capital" xfId="26940" xr:uid="{00000000-0005-0000-0000-00003C690000}"/>
    <cellStyle name="s_Valuation _BS Csan CPC 02 &lt;SAP&gt;_Cosan Passivo_4-DMPL" xfId="26941" xr:uid="{00000000-0005-0000-0000-00003D690000}"/>
    <cellStyle name="s_Valuation _BS Csan CPC 02 &lt;SAP&gt;_Cosan Passivo_4-DMPL 2" xfId="26942" xr:uid="{00000000-0005-0000-0000-00003E690000}"/>
    <cellStyle name="s_Valuation _BS Csan CPC 02 &lt;SAP&gt;_Cosan Passivo_4-DMPL 2_15-FINANCEIRAS" xfId="26943" xr:uid="{00000000-0005-0000-0000-00003F690000}"/>
    <cellStyle name="s_Valuation _BS Csan CPC 02 &lt;SAP&gt;_Cosan Passivo_4-DMPL_15-FINANCEIRAS" xfId="26944" xr:uid="{00000000-0005-0000-0000-000040690000}"/>
    <cellStyle name="s_Valuation _BS Csan CPC 02 &lt;SAP&gt;_Cosan Passivo_4-DMPL_15-FINANCEIRAS_1" xfId="26945" xr:uid="{00000000-0005-0000-0000-000041690000}"/>
    <cellStyle name="s_Valuation _BS Csan CPC 02 &lt;SAP&gt;_Cosan Passivo_4-DMPL_2-DRE" xfId="26946" xr:uid="{00000000-0005-0000-0000-000042690000}"/>
    <cellStyle name="s_Valuation _BS Csan CPC 02 &lt;SAP&gt;_Cosan Passivo_4-DMPL_2-DRE 2" xfId="26947" xr:uid="{00000000-0005-0000-0000-000043690000}"/>
    <cellStyle name="s_Valuation _BS Csan CPC 02 &lt;SAP&gt;_Cosan Passivo_4-DMPL_2-DRE_3-Balanço" xfId="26948" xr:uid="{00000000-0005-0000-0000-000044690000}"/>
    <cellStyle name="s_Valuation _BS Csan CPC 02 &lt;SAP&gt;_Cosan Passivo_4-DMPL_2-DRE_3-Balanço_Mapa variáveis" xfId="26949" xr:uid="{00000000-0005-0000-0000-000045690000}"/>
    <cellStyle name="s_Valuation _BS Csan CPC 02 &lt;SAP&gt;_Cosan Passivo_4-DMPL_2-DRE_3-Balanço_Variavel" xfId="26950" xr:uid="{00000000-0005-0000-0000-000046690000}"/>
    <cellStyle name="s_Valuation _BS Csan CPC 02 &lt;SAP&gt;_Cosan Passivo_4-DMPL_2-DRE_Dep_Judiciais-Contingências" xfId="26951" xr:uid="{00000000-0005-0000-0000-000047690000}"/>
    <cellStyle name="s_Valuation _BS Csan CPC 02 &lt;SAP&gt;_Cosan Passivo_4-DMPL_2-DRE_DFC Gerencial" xfId="26952" xr:uid="{00000000-0005-0000-0000-000048690000}"/>
    <cellStyle name="s_Valuation _BS Csan CPC 02 &lt;SAP&gt;_Cosan Passivo_4-DMPL_2-DRE_DMPL" xfId="26953" xr:uid="{00000000-0005-0000-0000-000049690000}"/>
    <cellStyle name="s_Valuation _BS Csan CPC 02 &lt;SAP&gt;_Cosan Passivo_4-DMPL_2-DRE_Mapa variáveis" xfId="26954" xr:uid="{00000000-0005-0000-0000-00004A690000}"/>
    <cellStyle name="s_Valuation _BS Csan CPC 02 &lt;SAP&gt;_Cosan Passivo_4-DMPL_2-DRE_Variavel" xfId="26955" xr:uid="{00000000-0005-0000-0000-00004B690000}"/>
    <cellStyle name="s_Valuation _BS Csan CPC 02 &lt;SAP&gt;_Cosan Passivo_4-DMPL_3-Balanço" xfId="26956" xr:uid="{00000000-0005-0000-0000-00004C690000}"/>
    <cellStyle name="s_Valuation _BS Csan CPC 02 &lt;SAP&gt;_Cosan Passivo_4-DMPL_3-Balanço_Mapa variáveis" xfId="26957" xr:uid="{00000000-0005-0000-0000-00004D690000}"/>
    <cellStyle name="s_Valuation _BS Csan CPC 02 &lt;SAP&gt;_Cosan Passivo_4-DMPL_3-Balanço_Variavel" xfId="26958" xr:uid="{00000000-0005-0000-0000-00004E690000}"/>
    <cellStyle name="s_Valuation _BS Csan CPC 02 &lt;SAP&gt;_Cosan Passivo_4-DMPL_Dep_Judiciais-Contingências" xfId="26959" xr:uid="{00000000-0005-0000-0000-00004F690000}"/>
    <cellStyle name="s_Valuation _BS Csan CPC 02 &lt;SAP&gt;_Cosan Passivo_4-DMPL_DFC Gerencial" xfId="26960" xr:uid="{00000000-0005-0000-0000-000050690000}"/>
    <cellStyle name="s_Valuation _BS Csan CPC 02 &lt;SAP&gt;_Cosan Passivo_4-DMPL_DMPL" xfId="26961" xr:uid="{00000000-0005-0000-0000-000051690000}"/>
    <cellStyle name="s_Valuation _BS Csan CPC 02 &lt;SAP&gt;_Cosan Passivo_4-DMPL_Mapa variáveis" xfId="26962" xr:uid="{00000000-0005-0000-0000-000052690000}"/>
    <cellStyle name="s_Valuation _BS Csan CPC 02 &lt;SAP&gt;_Cosan Passivo_4-DMPL_P&amp;L RUMO" xfId="26963" xr:uid="{00000000-0005-0000-0000-000053690000}"/>
    <cellStyle name="s_Valuation _BS Csan CPC 02 &lt;SAP&gt;_Cosan Passivo_4-DMPL_Variavel" xfId="26964" xr:uid="{00000000-0005-0000-0000-000054690000}"/>
    <cellStyle name="s_Valuation _BS Csan CPC 02 &lt;SAP&gt;_Cosan Passivo_7-Estoque" xfId="26965" xr:uid="{00000000-0005-0000-0000-000055690000}"/>
    <cellStyle name="s_Valuation _BS Csan CPC 02 &lt;SAP&gt;_Cosan Passivo_8-Impostos" xfId="26966" xr:uid="{00000000-0005-0000-0000-000056690000}"/>
    <cellStyle name="s_Valuation _BS Csan CPC 02 &lt;SAP&gt;_Cosan Passivo_8-Impostos 2" xfId="26967" xr:uid="{00000000-0005-0000-0000-000057690000}"/>
    <cellStyle name="s_Valuation _BS Csan CPC 02 &lt;SAP&gt;_Cosan Passivo_8-Impostos 2_15-FINANCEIRAS" xfId="26968" xr:uid="{00000000-0005-0000-0000-000058690000}"/>
    <cellStyle name="s_Valuation _BS Csan CPC 02 &lt;SAP&gt;_Cosan Passivo_8-Impostos_15-FINANCEIRAS" xfId="26969" xr:uid="{00000000-0005-0000-0000-000059690000}"/>
    <cellStyle name="s_Valuation _BS Csan CPC 02 &lt;SAP&gt;_Cosan Passivo_8-Impostos_15-FINANCEIRAS_1" xfId="26970" xr:uid="{00000000-0005-0000-0000-00005A690000}"/>
    <cellStyle name="s_Valuation _BS Csan CPC 02 &lt;SAP&gt;_Cosan Passivo_8-Impostos_2-DRE" xfId="26971" xr:uid="{00000000-0005-0000-0000-00005B690000}"/>
    <cellStyle name="s_Valuation _BS Csan CPC 02 &lt;SAP&gt;_Cosan Passivo_8-Impostos_2-DRE 2" xfId="26972" xr:uid="{00000000-0005-0000-0000-00005C690000}"/>
    <cellStyle name="s_Valuation _BS Csan CPC 02 &lt;SAP&gt;_Cosan Passivo_8-Impostos_2-DRE_3-Balanço" xfId="26973" xr:uid="{00000000-0005-0000-0000-00005D690000}"/>
    <cellStyle name="s_Valuation _BS Csan CPC 02 &lt;SAP&gt;_Cosan Passivo_8-Impostos_2-DRE_3-Balanço_Mapa variáveis" xfId="26974" xr:uid="{00000000-0005-0000-0000-00005E690000}"/>
    <cellStyle name="s_Valuation _BS Csan CPC 02 &lt;SAP&gt;_Cosan Passivo_8-Impostos_2-DRE_3-Balanço_Variavel" xfId="26975" xr:uid="{00000000-0005-0000-0000-00005F690000}"/>
    <cellStyle name="s_Valuation _BS Csan CPC 02 &lt;SAP&gt;_Cosan Passivo_8-Impostos_2-DRE_Dep_Judiciais-Contingências" xfId="26976" xr:uid="{00000000-0005-0000-0000-000060690000}"/>
    <cellStyle name="s_Valuation _BS Csan CPC 02 &lt;SAP&gt;_Cosan Passivo_8-Impostos_2-DRE_DFC Gerencial" xfId="26977" xr:uid="{00000000-0005-0000-0000-000061690000}"/>
    <cellStyle name="s_Valuation _BS Csan CPC 02 &lt;SAP&gt;_Cosan Passivo_8-Impostos_2-DRE_DMPL" xfId="26978" xr:uid="{00000000-0005-0000-0000-000062690000}"/>
    <cellStyle name="s_Valuation _BS Csan CPC 02 &lt;SAP&gt;_Cosan Passivo_8-Impostos_2-DRE_Mapa variáveis" xfId="26979" xr:uid="{00000000-0005-0000-0000-000063690000}"/>
    <cellStyle name="s_Valuation _BS Csan CPC 02 &lt;SAP&gt;_Cosan Passivo_8-Impostos_2-DRE_Variavel" xfId="26980" xr:uid="{00000000-0005-0000-0000-000064690000}"/>
    <cellStyle name="s_Valuation _BS Csan CPC 02 &lt;SAP&gt;_Cosan Passivo_8-Impostos_3-Balanço" xfId="26981" xr:uid="{00000000-0005-0000-0000-000065690000}"/>
    <cellStyle name="s_Valuation _BS Csan CPC 02 &lt;SAP&gt;_Cosan Passivo_8-Impostos_3-Balanço_Mapa variáveis" xfId="26982" xr:uid="{00000000-0005-0000-0000-000066690000}"/>
    <cellStyle name="s_Valuation _BS Csan CPC 02 &lt;SAP&gt;_Cosan Passivo_8-Impostos_3-Balanço_Variavel" xfId="26983" xr:uid="{00000000-0005-0000-0000-000067690000}"/>
    <cellStyle name="s_Valuation _BS Csan CPC 02 &lt;SAP&gt;_Cosan Passivo_8-Impostos_Dep_Judiciais-Contingências" xfId="26984" xr:uid="{00000000-0005-0000-0000-000068690000}"/>
    <cellStyle name="s_Valuation _BS Csan CPC 02 &lt;SAP&gt;_Cosan Passivo_8-Impostos_DFC Gerencial" xfId="26985" xr:uid="{00000000-0005-0000-0000-000069690000}"/>
    <cellStyle name="s_Valuation _BS Csan CPC 02 &lt;SAP&gt;_Cosan Passivo_8-Impostos_DMPL" xfId="26986" xr:uid="{00000000-0005-0000-0000-00006A690000}"/>
    <cellStyle name="s_Valuation _BS Csan CPC 02 &lt;SAP&gt;_Cosan Passivo_8-Impostos_Mapa variáveis" xfId="26987" xr:uid="{00000000-0005-0000-0000-00006B690000}"/>
    <cellStyle name="s_Valuation _BS Csan CPC 02 &lt;SAP&gt;_Cosan Passivo_8-Impostos_P&amp;L RUMO" xfId="26988" xr:uid="{00000000-0005-0000-0000-00006C690000}"/>
    <cellStyle name="s_Valuation _BS Csan CPC 02 &lt;SAP&gt;_Cosan Passivo_8-Impostos_Variavel" xfId="26989" xr:uid="{00000000-0005-0000-0000-00006D690000}"/>
    <cellStyle name="s_Valuation _BS Csan CPC 02 &lt;SAP&gt;_Cosan Passivo_Acerto FV e Ajustes Manuais" xfId="26990" xr:uid="{00000000-0005-0000-0000-00006E690000}"/>
    <cellStyle name="s_Valuation _BS Csan CPC 02 &lt;SAP&gt;_Cosan Passivo_Acerto FV e Ajustes Manuais_Despesas operacionais " xfId="26991" xr:uid="{00000000-0005-0000-0000-00006F690000}"/>
    <cellStyle name="s_Valuation _BS Csan CPC 02 &lt;SAP&gt;_Cosan Passivo_Acerto FV e Ajustes Manuais_Working Capital" xfId="26992" xr:uid="{00000000-0005-0000-0000-000070690000}"/>
    <cellStyle name="s_Valuation _BS Csan CPC 02 &lt;SAP&gt;_Cosan Passivo_Balanço" xfId="26993" xr:uid="{00000000-0005-0000-0000-000071690000}"/>
    <cellStyle name="s_Valuation _BS Csan CPC 02 &lt;SAP&gt;_Cosan Passivo_Balanço_Despesas operacionais " xfId="26994" xr:uid="{00000000-0005-0000-0000-000072690000}"/>
    <cellStyle name="s_Valuation _BS Csan CPC 02 &lt;SAP&gt;_Cosan Passivo_Balanço_Working Capital" xfId="26995" xr:uid="{00000000-0005-0000-0000-000073690000}"/>
    <cellStyle name="s_Valuation _BS Csan CPC 02 &lt;SAP&gt;_Cosan Passivo_Base Junho" xfId="26996" xr:uid="{00000000-0005-0000-0000-000074690000}"/>
    <cellStyle name="s_Valuation _BS Csan CPC 02 &lt;SAP&gt;_Cosan Passivo_Base Junho 2" xfId="26997" xr:uid="{00000000-0005-0000-0000-000075690000}"/>
    <cellStyle name="s_Valuation _BS Csan CPC 02 &lt;SAP&gt;_Cosan Passivo_Base Junho_Base Julho" xfId="26998" xr:uid="{00000000-0005-0000-0000-000076690000}"/>
    <cellStyle name="s_Valuation _BS Csan CPC 02 &lt;SAP&gt;_Cosan Passivo_Base Junho_Base Julho 2" xfId="26999" xr:uid="{00000000-0005-0000-0000-000077690000}"/>
    <cellStyle name="s_Valuation _BS Csan CPC 02 &lt;SAP&gt;_Cosan Passivo_Base Junho_Base Julho_Mapa variáveis" xfId="27000" xr:uid="{00000000-0005-0000-0000-000078690000}"/>
    <cellStyle name="s_Valuation _BS Csan CPC 02 &lt;SAP&gt;_Cosan Passivo_Base Junho_Base Julho_Taxa Efetiva Cosan - Acumulado até Setembro 2011" xfId="27001" xr:uid="{00000000-0005-0000-0000-000079690000}"/>
    <cellStyle name="s_Valuation _BS Csan CPC 02 &lt;SAP&gt;_Cosan Passivo_Base Junho_Base Julho_Taxa Efetiva Cosan - Acumulado até Setembro 2011_Mapa variáveis" xfId="27002" xr:uid="{00000000-0005-0000-0000-00007A690000}"/>
    <cellStyle name="s_Valuation _BS Csan CPC 02 &lt;SAP&gt;_Cosan Passivo_Base Junho_Base Julho_Taxa Efetiva Cosan - Acumulado até Setembro 2011_Variavel" xfId="27003" xr:uid="{00000000-0005-0000-0000-00007B690000}"/>
    <cellStyle name="s_Valuation _BS Csan CPC 02 &lt;SAP&gt;_Cosan Passivo_Base Junho_Base Julho_Variavel" xfId="27004" xr:uid="{00000000-0005-0000-0000-00007C690000}"/>
    <cellStyle name="s_Valuation _BS Csan CPC 02 &lt;SAP&gt;_Cosan Passivo_Base Junho_Mapa variáveis" xfId="27005" xr:uid="{00000000-0005-0000-0000-00007D690000}"/>
    <cellStyle name="s_Valuation _BS Csan CPC 02 &lt;SAP&gt;_Cosan Passivo_Base Junho_Variavel" xfId="27006" xr:uid="{00000000-0005-0000-0000-00007E690000}"/>
    <cellStyle name="s_Valuation _BS Csan CPC 02 &lt;SAP&gt;_Cosan Passivo_Caixa restrito" xfId="27007" xr:uid="{00000000-0005-0000-0000-00007F690000}"/>
    <cellStyle name="s_Valuation _BS Csan CPC 02 &lt;SAP&gt;_Cosan Passivo_Caixa restrito 2" xfId="27008" xr:uid="{00000000-0005-0000-0000-000080690000}"/>
    <cellStyle name="s_Valuation _BS Csan CPC 02 &lt;SAP&gt;_Cosan Passivo_Caixa restrito_7-Estoque" xfId="27009" xr:uid="{00000000-0005-0000-0000-000081690000}"/>
    <cellStyle name="s_Valuation _BS Csan CPC 02 &lt;SAP&gt;_Cosan Passivo_Caixa restrito_Despesas operacionais " xfId="27010" xr:uid="{00000000-0005-0000-0000-000082690000}"/>
    <cellStyle name="s_Valuation _BS Csan CPC 02 &lt;SAP&gt;_Cosan Passivo_Caixa restrito_Working Capital" xfId="27011" xr:uid="{00000000-0005-0000-0000-000083690000}"/>
    <cellStyle name="s_Valuation _BS Csan CPC 02 &lt;SAP&gt;_Cosan Passivo_COSAN SA CONSOLID_MÊS" xfId="27012" xr:uid="{00000000-0005-0000-0000-000084690000}"/>
    <cellStyle name="s_Valuation _BS Csan CPC 02 &lt;SAP&gt;_Cosan Passivo_Despesas operacionais " xfId="27013" xr:uid="{00000000-0005-0000-0000-000085690000}"/>
    <cellStyle name="s_Valuation _BS Csan CPC 02 &lt;SAP&gt;_Cosan Passivo_Display" xfId="27014" xr:uid="{00000000-0005-0000-0000-000086690000}"/>
    <cellStyle name="s_Valuation _BS Csan CPC 02 &lt;SAP&gt;_Cosan Passivo_Display 2" xfId="27015" xr:uid="{00000000-0005-0000-0000-000087690000}"/>
    <cellStyle name="s_Valuation _BS Csan CPC 02 &lt;SAP&gt;_Cosan Passivo_Display 2_15-FINANCEIRAS" xfId="27016" xr:uid="{00000000-0005-0000-0000-000088690000}"/>
    <cellStyle name="s_Valuation _BS Csan CPC 02 &lt;SAP&gt;_Cosan Passivo_Display 3" xfId="27017" xr:uid="{00000000-0005-0000-0000-000089690000}"/>
    <cellStyle name="s_Valuation _BS Csan CPC 02 &lt;SAP&gt;_Cosan Passivo_Display 4" xfId="27018" xr:uid="{00000000-0005-0000-0000-00008A690000}"/>
    <cellStyle name="s_Valuation _BS Csan CPC 02 &lt;SAP&gt;_Cosan Passivo_Display_15-FINANCEIRAS" xfId="27019" xr:uid="{00000000-0005-0000-0000-00008B690000}"/>
    <cellStyle name="s_Valuation _BS Csan CPC 02 &lt;SAP&gt;_Cosan Passivo_Display_15-FINANCEIRAS_1" xfId="27020" xr:uid="{00000000-0005-0000-0000-00008C690000}"/>
    <cellStyle name="s_Valuation _BS Csan CPC 02 &lt;SAP&gt;_Cosan Passivo_Display_2-DRE" xfId="27021" xr:uid="{00000000-0005-0000-0000-00008D690000}"/>
    <cellStyle name="s_Valuation _BS Csan CPC 02 &lt;SAP&gt;_Cosan Passivo_Display_2-DRE 2" xfId="27022" xr:uid="{00000000-0005-0000-0000-00008E690000}"/>
    <cellStyle name="s_Valuation _BS Csan CPC 02 &lt;SAP&gt;_Cosan Passivo_Display_2-DRE_3-Balanço" xfId="27023" xr:uid="{00000000-0005-0000-0000-00008F690000}"/>
    <cellStyle name="s_Valuation _BS Csan CPC 02 &lt;SAP&gt;_Cosan Passivo_Display_2-DRE_3-Balanço_Mapa variáveis" xfId="27024" xr:uid="{00000000-0005-0000-0000-000090690000}"/>
    <cellStyle name="s_Valuation _BS Csan CPC 02 &lt;SAP&gt;_Cosan Passivo_Display_2-DRE_3-Balanço_Variavel" xfId="27025" xr:uid="{00000000-0005-0000-0000-000091690000}"/>
    <cellStyle name="s_Valuation _BS Csan CPC 02 &lt;SAP&gt;_Cosan Passivo_Display_2-DRE_Dep_Judiciais-Contingências" xfId="27026" xr:uid="{00000000-0005-0000-0000-000092690000}"/>
    <cellStyle name="s_Valuation _BS Csan CPC 02 &lt;SAP&gt;_Cosan Passivo_Display_2-DRE_DFC Gerencial" xfId="27027" xr:uid="{00000000-0005-0000-0000-000093690000}"/>
    <cellStyle name="s_Valuation _BS Csan CPC 02 &lt;SAP&gt;_Cosan Passivo_Display_2-DRE_DMPL" xfId="27028" xr:uid="{00000000-0005-0000-0000-000094690000}"/>
    <cellStyle name="s_Valuation _BS Csan CPC 02 &lt;SAP&gt;_Cosan Passivo_Display_2-DRE_Mapa variáveis" xfId="27029" xr:uid="{00000000-0005-0000-0000-000095690000}"/>
    <cellStyle name="s_Valuation _BS Csan CPC 02 &lt;SAP&gt;_Cosan Passivo_Display_2-DRE_Variavel" xfId="27030" xr:uid="{00000000-0005-0000-0000-000096690000}"/>
    <cellStyle name="s_Valuation _BS Csan CPC 02 &lt;SAP&gt;_Cosan Passivo_Display_3-Balanço" xfId="27031" xr:uid="{00000000-0005-0000-0000-000097690000}"/>
    <cellStyle name="s_Valuation _BS Csan CPC 02 &lt;SAP&gt;_Cosan Passivo_Display_3-Balanço_Mapa variáveis" xfId="27032" xr:uid="{00000000-0005-0000-0000-000098690000}"/>
    <cellStyle name="s_Valuation _BS Csan CPC 02 &lt;SAP&gt;_Cosan Passivo_Display_3-Balanço_Variavel" xfId="27033" xr:uid="{00000000-0005-0000-0000-000099690000}"/>
    <cellStyle name="s_Valuation _BS Csan CPC 02 &lt;SAP&gt;_Cosan Passivo_Display_7-Estoque" xfId="27034" xr:uid="{00000000-0005-0000-0000-00009A690000}"/>
    <cellStyle name="s_Valuation _BS Csan CPC 02 &lt;SAP&gt;_Cosan Passivo_Display_Despesas operacionais " xfId="27035" xr:uid="{00000000-0005-0000-0000-00009B690000}"/>
    <cellStyle name="s_Valuation _BS Csan CPC 02 &lt;SAP&gt;_Cosan Passivo_Display_Mapa variáveis" xfId="27036" xr:uid="{00000000-0005-0000-0000-00009C690000}"/>
    <cellStyle name="s_Valuation _BS Csan CPC 02 &lt;SAP&gt;_Cosan Passivo_Display_P&amp;L Raízen Combs" xfId="27037" xr:uid="{00000000-0005-0000-0000-00009D690000}"/>
    <cellStyle name="s_Valuation _BS Csan CPC 02 &lt;SAP&gt;_Cosan Passivo_Display_P&amp;L RUMO" xfId="27038" xr:uid="{00000000-0005-0000-0000-00009E690000}"/>
    <cellStyle name="s_Valuation _BS Csan CPC 02 &lt;SAP&gt;_Cosan Passivo_Display_Variavel" xfId="27039" xr:uid="{00000000-0005-0000-0000-00009F690000}"/>
    <cellStyle name="s_Valuation _BS Csan CPC 02 &lt;SAP&gt;_Cosan Passivo_Display_Working Capital" xfId="27040" xr:uid="{00000000-0005-0000-0000-0000A0690000}"/>
    <cellStyle name="s_Valuation _BS Csan CPC 02 &lt;SAP&gt;_Cosan Passivo_FINANCEIRAS" xfId="27041" xr:uid="{00000000-0005-0000-0000-0000A1690000}"/>
    <cellStyle name="s_Valuation _BS Csan CPC 02 &lt;SAP&gt;_Cosan Passivo_FINANCEIRAS_Dep_Judiciais-Contingências" xfId="27042" xr:uid="{00000000-0005-0000-0000-0000A2690000}"/>
    <cellStyle name="s_Valuation _BS Csan CPC 02 &lt;SAP&gt;_Cosan Passivo_FINANCEIRAS_DFC Gerencial" xfId="27043" xr:uid="{00000000-0005-0000-0000-0000A3690000}"/>
    <cellStyle name="s_Valuation _BS Csan CPC 02 &lt;SAP&gt;_Cosan Passivo_FINANCEIRAS_DMPL" xfId="27044" xr:uid="{00000000-0005-0000-0000-0000A4690000}"/>
    <cellStyle name="s_Valuation _BS Csan CPC 02 &lt;SAP&gt;_Cosan Passivo_FINANCEIRAS_Mapa variáveis" xfId="27045" xr:uid="{00000000-0005-0000-0000-0000A5690000}"/>
    <cellStyle name="s_Valuation _BS Csan CPC 02 &lt;SAP&gt;_Cosan Passivo_FINANCEIRAS_Variavel" xfId="27046" xr:uid="{00000000-0005-0000-0000-0000A6690000}"/>
    <cellStyle name="s_Valuation _BS Csan CPC 02 &lt;SAP&gt;_Cosan Passivo_Instrumentos Financeiros" xfId="27047" xr:uid="{00000000-0005-0000-0000-0000A7690000}"/>
    <cellStyle name="s_Valuation _BS Csan CPC 02 &lt;SAP&gt;_Cosan Passivo_Instrumentos Financeiros 2" xfId="27048" xr:uid="{00000000-0005-0000-0000-0000A8690000}"/>
    <cellStyle name="s_Valuation _BS Csan CPC 02 &lt;SAP&gt;_Cosan Passivo_Instrumentos Financeiros 2_15-FINANCEIRAS" xfId="27049" xr:uid="{00000000-0005-0000-0000-0000A9690000}"/>
    <cellStyle name="s_Valuation _BS Csan CPC 02 &lt;SAP&gt;_Cosan Passivo_Instrumentos Financeiros_15-FINANCEIRAS" xfId="27050" xr:uid="{00000000-0005-0000-0000-0000AA690000}"/>
    <cellStyle name="s_Valuation _BS Csan CPC 02 &lt;SAP&gt;_Cosan Passivo_Instrumentos Financeiros_15-FINANCEIRAS_1" xfId="27051" xr:uid="{00000000-0005-0000-0000-0000AB690000}"/>
    <cellStyle name="s_Valuation _BS Csan CPC 02 &lt;SAP&gt;_Cosan Passivo_Instrumentos Financeiros_2-DRE" xfId="27052" xr:uid="{00000000-0005-0000-0000-0000AC690000}"/>
    <cellStyle name="s_Valuation _BS Csan CPC 02 &lt;SAP&gt;_Cosan Passivo_Instrumentos Financeiros_2-DRE 2" xfId="27053" xr:uid="{00000000-0005-0000-0000-0000AD690000}"/>
    <cellStyle name="s_Valuation _BS Csan CPC 02 &lt;SAP&gt;_Cosan Passivo_Instrumentos Financeiros_2-DRE_3-Balanço" xfId="27054" xr:uid="{00000000-0005-0000-0000-0000AE690000}"/>
    <cellStyle name="s_Valuation _BS Csan CPC 02 &lt;SAP&gt;_Cosan Passivo_Instrumentos Financeiros_2-DRE_3-Balanço_Mapa variáveis" xfId="27055" xr:uid="{00000000-0005-0000-0000-0000AF690000}"/>
    <cellStyle name="s_Valuation _BS Csan CPC 02 &lt;SAP&gt;_Cosan Passivo_Instrumentos Financeiros_2-DRE_3-Balanço_Variavel" xfId="27056" xr:uid="{00000000-0005-0000-0000-0000B0690000}"/>
    <cellStyle name="s_Valuation _BS Csan CPC 02 &lt;SAP&gt;_Cosan Passivo_Instrumentos Financeiros_2-DRE_Dep_Judiciais-Contingências" xfId="27057" xr:uid="{00000000-0005-0000-0000-0000B1690000}"/>
    <cellStyle name="s_Valuation _BS Csan CPC 02 &lt;SAP&gt;_Cosan Passivo_Instrumentos Financeiros_2-DRE_DFC Gerencial" xfId="27058" xr:uid="{00000000-0005-0000-0000-0000B2690000}"/>
    <cellStyle name="s_Valuation _BS Csan CPC 02 &lt;SAP&gt;_Cosan Passivo_Instrumentos Financeiros_2-DRE_DMPL" xfId="27059" xr:uid="{00000000-0005-0000-0000-0000B3690000}"/>
    <cellStyle name="s_Valuation _BS Csan CPC 02 &lt;SAP&gt;_Cosan Passivo_Instrumentos Financeiros_2-DRE_Mapa variáveis" xfId="27060" xr:uid="{00000000-0005-0000-0000-0000B4690000}"/>
    <cellStyle name="s_Valuation _BS Csan CPC 02 &lt;SAP&gt;_Cosan Passivo_Instrumentos Financeiros_2-DRE_Variavel" xfId="27061" xr:uid="{00000000-0005-0000-0000-0000B5690000}"/>
    <cellStyle name="s_Valuation _BS Csan CPC 02 &lt;SAP&gt;_Cosan Passivo_Instrumentos Financeiros_3-Balanço" xfId="27062" xr:uid="{00000000-0005-0000-0000-0000B6690000}"/>
    <cellStyle name="s_Valuation _BS Csan CPC 02 &lt;SAP&gt;_Cosan Passivo_Instrumentos Financeiros_3-Balanço_Mapa variáveis" xfId="27063" xr:uid="{00000000-0005-0000-0000-0000B7690000}"/>
    <cellStyle name="s_Valuation _BS Csan CPC 02 &lt;SAP&gt;_Cosan Passivo_Instrumentos Financeiros_3-Balanço_Variavel" xfId="27064" xr:uid="{00000000-0005-0000-0000-0000B8690000}"/>
    <cellStyle name="s_Valuation _BS Csan CPC 02 &lt;SAP&gt;_Cosan Passivo_Instrumentos Financeiros_7-Estoque" xfId="27065" xr:uid="{00000000-0005-0000-0000-0000B9690000}"/>
    <cellStyle name="s_Valuation _BS Csan CPC 02 &lt;SAP&gt;_Cosan Passivo_Instrumentos Financeiros_Despesas operacionais " xfId="27066" xr:uid="{00000000-0005-0000-0000-0000BA690000}"/>
    <cellStyle name="s_Valuation _BS Csan CPC 02 &lt;SAP&gt;_Cosan Passivo_Instrumentos Financeiros_Mapa variáveis" xfId="27067" xr:uid="{00000000-0005-0000-0000-0000BB690000}"/>
    <cellStyle name="s_Valuation _BS Csan CPC 02 &lt;SAP&gt;_Cosan Passivo_Instrumentos Financeiros_P&amp;L Raízen Combs" xfId="27068" xr:uid="{00000000-0005-0000-0000-0000BC690000}"/>
    <cellStyle name="s_Valuation _BS Csan CPC 02 &lt;SAP&gt;_Cosan Passivo_Instrumentos Financeiros_P&amp;L RUMO" xfId="27069" xr:uid="{00000000-0005-0000-0000-0000BD690000}"/>
    <cellStyle name="s_Valuation _BS Csan CPC 02 &lt;SAP&gt;_Cosan Passivo_Instrumentos Financeiros_Variavel" xfId="27070" xr:uid="{00000000-0005-0000-0000-0000BE690000}"/>
    <cellStyle name="s_Valuation _BS Csan CPC 02 &lt;SAP&gt;_Cosan Passivo_Instrumentos Financeiros_Working Capital" xfId="27071" xr:uid="{00000000-0005-0000-0000-0000BF690000}"/>
    <cellStyle name="s_Valuation _BS Csan CPC 02 &lt;SAP&gt;_Cosan Passivo_IR Diferido" xfId="27072" xr:uid="{00000000-0005-0000-0000-0000C0690000}"/>
    <cellStyle name="s_Valuation _BS Csan CPC 02 &lt;SAP&gt;_Cosan Passivo_Ir e CS Ativo Mar 2010 (Ifrs)" xfId="27073" xr:uid="{00000000-0005-0000-0000-0000C1690000}"/>
    <cellStyle name="s_Valuation _BS Csan CPC 02 &lt;SAP&gt;_Cosan Passivo_Ir e CS Ativo Mar 2010 (Ifrs)_Mapa variáveis" xfId="27074" xr:uid="{00000000-0005-0000-0000-0000C2690000}"/>
    <cellStyle name="s_Valuation _BS Csan CPC 02 &lt;SAP&gt;_Cosan Passivo_Ir e CS Ativo Mar 2010 (Ifrs)_Variavel" xfId="27075" xr:uid="{00000000-0005-0000-0000-0000C3690000}"/>
    <cellStyle name="s_Valuation _BS Csan CPC 02 &lt;SAP&gt;_Cosan Passivo_Ir e CS Dez 2011 Cosan Novo" xfId="27076" xr:uid="{00000000-0005-0000-0000-0000C4690000}"/>
    <cellStyle name="s_Valuation _BS Csan CPC 02 &lt;SAP&gt;_Cosan Passivo_Ir e CS Dez 2011 Cosan Novo_Mapa variáveis" xfId="27077" xr:uid="{00000000-0005-0000-0000-0000C5690000}"/>
    <cellStyle name="s_Valuation _BS Csan CPC 02 &lt;SAP&gt;_Cosan Passivo_Ir e CS Dez 2011 Cosan Novo_Plan1" xfId="27078" xr:uid="{00000000-0005-0000-0000-0000C6690000}"/>
    <cellStyle name="s_Valuation _BS Csan CPC 02 &lt;SAP&gt;_Cosan Passivo_Ir e CS Dez 2011 Cosan Novo_Plan1_Mapa variáveis" xfId="27079" xr:uid="{00000000-0005-0000-0000-0000C7690000}"/>
    <cellStyle name="s_Valuation _BS Csan CPC 02 &lt;SAP&gt;_Cosan Passivo_Ir e CS Dez 2011 Cosan Novo_Plan1_Variavel" xfId="27080" xr:uid="{00000000-0005-0000-0000-0000C8690000}"/>
    <cellStyle name="s_Valuation _BS Csan CPC 02 &lt;SAP&gt;_Cosan Passivo_Ir e CS Dez 2011 Cosan Novo_Variavel" xfId="27081" xr:uid="{00000000-0005-0000-0000-0000C9690000}"/>
    <cellStyle name="s_Valuation _BS Csan CPC 02 &lt;SAP&gt;_Cosan Passivo_Mapa 3T12" xfId="27082" xr:uid="{00000000-0005-0000-0000-0000CA690000}"/>
    <cellStyle name="s_Valuation _BS Csan CPC 02 &lt;SAP&gt;_Cosan Passivo_Mapa 3T12 2" xfId="27083" xr:uid="{00000000-0005-0000-0000-0000CB690000}"/>
    <cellStyle name="s_Valuation _BS Csan CPC 02 &lt;SAP&gt;_Cosan Passivo_Mapa 3T12 2_15-FINANCEIRAS" xfId="27084" xr:uid="{00000000-0005-0000-0000-0000CC690000}"/>
    <cellStyle name="s_Valuation _BS Csan CPC 02 &lt;SAP&gt;_Cosan Passivo_Mapa 3T12_15-FINANCEIRAS" xfId="27085" xr:uid="{00000000-0005-0000-0000-0000CD690000}"/>
    <cellStyle name="s_Valuation _BS Csan CPC 02 &lt;SAP&gt;_Cosan Passivo_Mapa 3T12_15-FINANCEIRAS_1" xfId="27086" xr:uid="{00000000-0005-0000-0000-0000CE690000}"/>
    <cellStyle name="s_Valuation _BS Csan CPC 02 &lt;SAP&gt;_Cosan Passivo_Mapa 3T12_2-DRE" xfId="27087" xr:uid="{00000000-0005-0000-0000-0000CF690000}"/>
    <cellStyle name="s_Valuation _BS Csan CPC 02 &lt;SAP&gt;_Cosan Passivo_Mapa 3T12_2-DRE 2" xfId="27088" xr:uid="{00000000-0005-0000-0000-0000D0690000}"/>
    <cellStyle name="s_Valuation _BS Csan CPC 02 &lt;SAP&gt;_Cosan Passivo_Mapa 3T12_2-DRE_3-Balanço" xfId="27089" xr:uid="{00000000-0005-0000-0000-0000D1690000}"/>
    <cellStyle name="s_Valuation _BS Csan CPC 02 &lt;SAP&gt;_Cosan Passivo_Mapa 3T12_2-DRE_3-Balanço_Mapa variáveis" xfId="27090" xr:uid="{00000000-0005-0000-0000-0000D2690000}"/>
    <cellStyle name="s_Valuation _BS Csan CPC 02 &lt;SAP&gt;_Cosan Passivo_Mapa 3T12_2-DRE_3-Balanço_Variavel" xfId="27091" xr:uid="{00000000-0005-0000-0000-0000D3690000}"/>
    <cellStyle name="s_Valuation _BS Csan CPC 02 &lt;SAP&gt;_Cosan Passivo_Mapa 3T12_2-DRE_Dep_Judiciais-Contingências" xfId="27092" xr:uid="{00000000-0005-0000-0000-0000D4690000}"/>
    <cellStyle name="s_Valuation _BS Csan CPC 02 &lt;SAP&gt;_Cosan Passivo_Mapa 3T12_2-DRE_DFC Gerencial" xfId="27093" xr:uid="{00000000-0005-0000-0000-0000D5690000}"/>
    <cellStyle name="s_Valuation _BS Csan CPC 02 &lt;SAP&gt;_Cosan Passivo_Mapa 3T12_2-DRE_DMPL" xfId="27094" xr:uid="{00000000-0005-0000-0000-0000D6690000}"/>
    <cellStyle name="s_Valuation _BS Csan CPC 02 &lt;SAP&gt;_Cosan Passivo_Mapa 3T12_2-DRE_Mapa variáveis" xfId="27095" xr:uid="{00000000-0005-0000-0000-0000D7690000}"/>
    <cellStyle name="s_Valuation _BS Csan CPC 02 &lt;SAP&gt;_Cosan Passivo_Mapa 3T12_2-DRE_Variavel" xfId="27096" xr:uid="{00000000-0005-0000-0000-0000D8690000}"/>
    <cellStyle name="s_Valuation _BS Csan CPC 02 &lt;SAP&gt;_Cosan Passivo_Mapa 3T12_3-Balanço" xfId="27097" xr:uid="{00000000-0005-0000-0000-0000D9690000}"/>
    <cellStyle name="s_Valuation _BS Csan CPC 02 &lt;SAP&gt;_Cosan Passivo_Mapa 3T12_3-Balanço_Mapa variáveis" xfId="27098" xr:uid="{00000000-0005-0000-0000-0000DA690000}"/>
    <cellStyle name="s_Valuation _BS Csan CPC 02 &lt;SAP&gt;_Cosan Passivo_Mapa 3T12_3-Balanço_Variavel" xfId="27099" xr:uid="{00000000-0005-0000-0000-0000DB690000}"/>
    <cellStyle name="s_Valuation _BS Csan CPC 02 &lt;SAP&gt;_Cosan Passivo_Mapa 3T12_Dep_Judiciais-Contingências" xfId="27100" xr:uid="{00000000-0005-0000-0000-0000DC690000}"/>
    <cellStyle name="s_Valuation _BS Csan CPC 02 &lt;SAP&gt;_Cosan Passivo_Mapa 3T12_DFC Gerencial" xfId="27101" xr:uid="{00000000-0005-0000-0000-0000DD690000}"/>
    <cellStyle name="s_Valuation _BS Csan CPC 02 &lt;SAP&gt;_Cosan Passivo_Mapa 3T12_DMPL" xfId="27102" xr:uid="{00000000-0005-0000-0000-0000DE690000}"/>
    <cellStyle name="s_Valuation _BS Csan CPC 02 &lt;SAP&gt;_Cosan Passivo_Mapa 3T12_Mapa variáveis" xfId="27103" xr:uid="{00000000-0005-0000-0000-0000DF690000}"/>
    <cellStyle name="s_Valuation _BS Csan CPC 02 &lt;SAP&gt;_Cosan Passivo_Mapa 3T12_P&amp;L RUMO" xfId="27104" xr:uid="{00000000-0005-0000-0000-0000E0690000}"/>
    <cellStyle name="s_Valuation _BS Csan CPC 02 &lt;SAP&gt;_Cosan Passivo_Mapa 3T12_Variavel" xfId="27105" xr:uid="{00000000-0005-0000-0000-0000E1690000}"/>
    <cellStyle name="s_Valuation _BS Csan CPC 02 &lt;SAP&gt;_Cosan Passivo_Mapa variáveis" xfId="27106" xr:uid="{00000000-0005-0000-0000-0000E2690000}"/>
    <cellStyle name="s_Valuation _BS Csan CPC 02 &lt;SAP&gt;_Cosan Passivo_Mapa variáveis_1" xfId="27107" xr:uid="{00000000-0005-0000-0000-0000E3690000}"/>
    <cellStyle name="s_Valuation _BS Csan CPC 02 &lt;SAP&gt;_Cosan Passivo_Mapa Variáveis_Mapa variáveis" xfId="27108" xr:uid="{00000000-0005-0000-0000-0000E4690000}"/>
    <cellStyle name="s_Valuation _BS Csan CPC 02 &lt;SAP&gt;_Cosan Passivo_P&amp;L Raízen Combs" xfId="27109" xr:uid="{00000000-0005-0000-0000-0000E5690000}"/>
    <cellStyle name="s_Valuation _BS Csan CPC 02 &lt;SAP&gt;_Cosan Passivo_P&amp;L RUMO" xfId="27110" xr:uid="{00000000-0005-0000-0000-0000E6690000}"/>
    <cellStyle name="s_Valuation _BS Csan CPC 02 &lt;SAP&gt;_Cosan Passivo_Plan1" xfId="27111" xr:uid="{00000000-0005-0000-0000-0000E7690000}"/>
    <cellStyle name="s_Valuation _BS Csan CPC 02 &lt;SAP&gt;_Cosan Passivo_Plan1_Mapa variáveis" xfId="27112" xr:uid="{00000000-0005-0000-0000-0000E8690000}"/>
    <cellStyle name="s_Valuation _BS Csan CPC 02 &lt;SAP&gt;_Cosan Passivo_Plan1_Variavel" xfId="27113" xr:uid="{00000000-0005-0000-0000-0000E9690000}"/>
    <cellStyle name="s_Valuation _BS Csan CPC 02 &lt;SAP&gt;_Cosan Passivo_Plan2" xfId="27114" xr:uid="{00000000-0005-0000-0000-0000EA690000}"/>
    <cellStyle name="s_Valuation _BS Csan CPC 02 &lt;SAP&gt;_Cosan Passivo_Plan2 2" xfId="27115" xr:uid="{00000000-0005-0000-0000-0000EB690000}"/>
    <cellStyle name="s_Valuation _BS Csan CPC 02 &lt;SAP&gt;_Cosan Passivo_Plan2 2_15-FINANCEIRAS" xfId="27116" xr:uid="{00000000-0005-0000-0000-0000EC690000}"/>
    <cellStyle name="s_Valuation _BS Csan CPC 02 &lt;SAP&gt;_Cosan Passivo_Plan2 3" xfId="27117" xr:uid="{00000000-0005-0000-0000-0000ED690000}"/>
    <cellStyle name="s_Valuation _BS Csan CPC 02 &lt;SAP&gt;_Cosan Passivo_Plan2 4" xfId="27118" xr:uid="{00000000-0005-0000-0000-0000EE690000}"/>
    <cellStyle name="s_Valuation _BS Csan CPC 02 &lt;SAP&gt;_Cosan Passivo_Plan2_15-FINANCEIRAS" xfId="27119" xr:uid="{00000000-0005-0000-0000-0000EF690000}"/>
    <cellStyle name="s_Valuation _BS Csan CPC 02 &lt;SAP&gt;_Cosan Passivo_Plan2_15-FINANCEIRAS_1" xfId="27120" xr:uid="{00000000-0005-0000-0000-0000F0690000}"/>
    <cellStyle name="s_Valuation _BS Csan CPC 02 &lt;SAP&gt;_Cosan Passivo_Plan2_2-DRE" xfId="27121" xr:uid="{00000000-0005-0000-0000-0000F1690000}"/>
    <cellStyle name="s_Valuation _BS Csan CPC 02 &lt;SAP&gt;_Cosan Passivo_Plan2_2-DRE 2" xfId="27122" xr:uid="{00000000-0005-0000-0000-0000F2690000}"/>
    <cellStyle name="s_Valuation _BS Csan CPC 02 &lt;SAP&gt;_Cosan Passivo_Plan2_2-DRE_3-Balanço" xfId="27123" xr:uid="{00000000-0005-0000-0000-0000F3690000}"/>
    <cellStyle name="s_Valuation _BS Csan CPC 02 &lt;SAP&gt;_Cosan Passivo_Plan2_2-DRE_3-Balanço_Mapa variáveis" xfId="27124" xr:uid="{00000000-0005-0000-0000-0000F4690000}"/>
    <cellStyle name="s_Valuation _BS Csan CPC 02 &lt;SAP&gt;_Cosan Passivo_Plan2_2-DRE_3-Balanço_Variavel" xfId="27125" xr:uid="{00000000-0005-0000-0000-0000F5690000}"/>
    <cellStyle name="s_Valuation _BS Csan CPC 02 &lt;SAP&gt;_Cosan Passivo_Plan2_2-DRE_Dep_Judiciais-Contingências" xfId="27126" xr:uid="{00000000-0005-0000-0000-0000F6690000}"/>
    <cellStyle name="s_Valuation _BS Csan CPC 02 &lt;SAP&gt;_Cosan Passivo_Plan2_2-DRE_DFC Gerencial" xfId="27127" xr:uid="{00000000-0005-0000-0000-0000F7690000}"/>
    <cellStyle name="s_Valuation _BS Csan CPC 02 &lt;SAP&gt;_Cosan Passivo_Plan2_2-DRE_DMPL" xfId="27128" xr:uid="{00000000-0005-0000-0000-0000F8690000}"/>
    <cellStyle name="s_Valuation _BS Csan CPC 02 &lt;SAP&gt;_Cosan Passivo_Plan2_2-DRE_Mapa variáveis" xfId="27129" xr:uid="{00000000-0005-0000-0000-0000F9690000}"/>
    <cellStyle name="s_Valuation _BS Csan CPC 02 &lt;SAP&gt;_Cosan Passivo_Plan2_2-DRE_Variavel" xfId="27130" xr:uid="{00000000-0005-0000-0000-0000FA690000}"/>
    <cellStyle name="s_Valuation _BS Csan CPC 02 &lt;SAP&gt;_Cosan Passivo_Plan2_3-Balanço" xfId="27131" xr:uid="{00000000-0005-0000-0000-0000FB690000}"/>
    <cellStyle name="s_Valuation _BS Csan CPC 02 &lt;SAP&gt;_Cosan Passivo_Plan2_3-Balanço_Mapa variáveis" xfId="27132" xr:uid="{00000000-0005-0000-0000-0000FC690000}"/>
    <cellStyle name="s_Valuation _BS Csan CPC 02 &lt;SAP&gt;_Cosan Passivo_Plan2_3-Balanço_Variavel" xfId="27133" xr:uid="{00000000-0005-0000-0000-0000FD690000}"/>
    <cellStyle name="s_Valuation _BS Csan CPC 02 &lt;SAP&gt;_Cosan Passivo_Plan2_7-Estoque" xfId="27134" xr:uid="{00000000-0005-0000-0000-0000FE690000}"/>
    <cellStyle name="s_Valuation _BS Csan CPC 02 &lt;SAP&gt;_Cosan Passivo_Plan2_Despesas operacionais " xfId="27135" xr:uid="{00000000-0005-0000-0000-0000FF690000}"/>
    <cellStyle name="s_Valuation _BS Csan CPC 02 &lt;SAP&gt;_Cosan Passivo_Plan2_Mapa variáveis" xfId="27136" xr:uid="{00000000-0005-0000-0000-0000006A0000}"/>
    <cellStyle name="s_Valuation _BS Csan CPC 02 &lt;SAP&gt;_Cosan Passivo_Plan2_P&amp;L Raízen Combs" xfId="27137" xr:uid="{00000000-0005-0000-0000-0000016A0000}"/>
    <cellStyle name="s_Valuation _BS Csan CPC 02 &lt;SAP&gt;_Cosan Passivo_Plan2_P&amp;L RUMO" xfId="27138" xr:uid="{00000000-0005-0000-0000-0000026A0000}"/>
    <cellStyle name="s_Valuation _BS Csan CPC 02 &lt;SAP&gt;_Cosan Passivo_Plan2_Variavel" xfId="27139" xr:uid="{00000000-0005-0000-0000-0000036A0000}"/>
    <cellStyle name="s_Valuation _BS Csan CPC 02 &lt;SAP&gt;_Cosan Passivo_Plan2_Working Capital" xfId="27140" xr:uid="{00000000-0005-0000-0000-0000046A0000}"/>
    <cellStyle name="s_Valuation _BS Csan CPC 02 &lt;SAP&gt;_Cosan Passivo_Taxa Efetiva Cosan - Acumulado até Setembro 2011" xfId="27141" xr:uid="{00000000-0005-0000-0000-0000056A0000}"/>
    <cellStyle name="s_Valuation _BS Csan CPC 02 &lt;SAP&gt;_Cosan Passivo_Taxa Efetiva Cosan - Acumulado até Setembro 2011_Mapa variáveis" xfId="27142" xr:uid="{00000000-0005-0000-0000-0000066A0000}"/>
    <cellStyle name="s_Valuation _BS Csan CPC 02 &lt;SAP&gt;_Cosan Passivo_Taxa Efetiva Cosan - Acumulado até Setembro 2011_Variavel" xfId="27143" xr:uid="{00000000-0005-0000-0000-0000076A0000}"/>
    <cellStyle name="s_Valuation _BS Csan CPC 02 &lt;SAP&gt;_Cosan Passivo_Variavel" xfId="27144" xr:uid="{00000000-0005-0000-0000-0000086A0000}"/>
    <cellStyle name="s_Valuation _BS Csan CPC 02 &lt;SAP&gt;_Cosan Passivo_Working Capital" xfId="27145" xr:uid="{00000000-0005-0000-0000-0000096A0000}"/>
    <cellStyle name="s_Valuation _BS Csan CPC 02 &lt;SAP&gt;_COSAN SA CONSOLID_MÊS" xfId="27146" xr:uid="{00000000-0005-0000-0000-00000A6A0000}"/>
    <cellStyle name="s_Valuation _BS Csan CPC 02 &lt;SAP&gt;_Cosan_1" xfId="27147" xr:uid="{00000000-0005-0000-0000-00000B6A0000}"/>
    <cellStyle name="s_Valuation _BS Csan CPC 02 &lt;SAP&gt;_Cosan_1_Mapa variáveis" xfId="27148" xr:uid="{00000000-0005-0000-0000-00000C6A0000}"/>
    <cellStyle name="s_Valuation _BS Csan CPC 02 &lt;SAP&gt;_Cosan_1_Variavel" xfId="27149" xr:uid="{00000000-0005-0000-0000-00000D6A0000}"/>
    <cellStyle name="s_Valuation _BS Csan CPC 02 &lt;SAP&gt;_Cosan_15-FINANCEIRAS" xfId="27150" xr:uid="{00000000-0005-0000-0000-00000E6A0000}"/>
    <cellStyle name="s_Valuation _BS Csan CPC 02 &lt;SAP&gt;_Cosan_15-FINANCEIRAS_1" xfId="27151" xr:uid="{00000000-0005-0000-0000-00000F6A0000}"/>
    <cellStyle name="s_Valuation _BS Csan CPC 02 &lt;SAP&gt;_Cosan_26_Instrumentos Financeiros" xfId="27152" xr:uid="{00000000-0005-0000-0000-0000106A0000}"/>
    <cellStyle name="s_Valuation _BS Csan CPC 02 &lt;SAP&gt;_Cosan_26_Instrumentos Financeiros 2" xfId="27153" xr:uid="{00000000-0005-0000-0000-0000116A0000}"/>
    <cellStyle name="s_Valuation _BS Csan CPC 02 &lt;SAP&gt;_Cosan_26_Instrumentos Financeiros 2_15-FINANCEIRAS" xfId="27154" xr:uid="{00000000-0005-0000-0000-0000126A0000}"/>
    <cellStyle name="s_Valuation _BS Csan CPC 02 &lt;SAP&gt;_Cosan_26_Instrumentos Financeiros_1" xfId="27155" xr:uid="{00000000-0005-0000-0000-0000136A0000}"/>
    <cellStyle name="s_Valuation _BS Csan CPC 02 &lt;SAP&gt;_Cosan_26_Instrumentos Financeiros_1 2" xfId="27156" xr:uid="{00000000-0005-0000-0000-0000146A0000}"/>
    <cellStyle name="s_Valuation _BS Csan CPC 02 &lt;SAP&gt;_Cosan_26_Instrumentos Financeiros_1 2_15-FINANCEIRAS" xfId="27157" xr:uid="{00000000-0005-0000-0000-0000156A0000}"/>
    <cellStyle name="s_Valuation _BS Csan CPC 02 &lt;SAP&gt;_Cosan_26_Instrumentos Financeiros_1_15-FINANCEIRAS" xfId="27158" xr:uid="{00000000-0005-0000-0000-0000166A0000}"/>
    <cellStyle name="s_Valuation _BS Csan CPC 02 &lt;SAP&gt;_Cosan_26_Instrumentos Financeiros_1_15-FINANCEIRAS_1" xfId="27159" xr:uid="{00000000-0005-0000-0000-0000176A0000}"/>
    <cellStyle name="s_Valuation _BS Csan CPC 02 &lt;SAP&gt;_Cosan_26_Instrumentos Financeiros_1_2-DRE" xfId="27160" xr:uid="{00000000-0005-0000-0000-0000186A0000}"/>
    <cellStyle name="s_Valuation _BS Csan CPC 02 &lt;SAP&gt;_Cosan_26_Instrumentos Financeiros_1_2-DRE 2" xfId="27161" xr:uid="{00000000-0005-0000-0000-0000196A0000}"/>
    <cellStyle name="s_Valuation _BS Csan CPC 02 &lt;SAP&gt;_Cosan_26_Instrumentos Financeiros_1_2-DRE_3-Balanço" xfId="27162" xr:uid="{00000000-0005-0000-0000-00001A6A0000}"/>
    <cellStyle name="s_Valuation _BS Csan CPC 02 &lt;SAP&gt;_Cosan_26_Instrumentos Financeiros_1_2-DRE_3-Balanço_Mapa variáveis" xfId="27163" xr:uid="{00000000-0005-0000-0000-00001B6A0000}"/>
    <cellStyle name="s_Valuation _BS Csan CPC 02 &lt;SAP&gt;_Cosan_26_Instrumentos Financeiros_1_2-DRE_3-Balanço_Variavel" xfId="27164" xr:uid="{00000000-0005-0000-0000-00001C6A0000}"/>
    <cellStyle name="s_Valuation _BS Csan CPC 02 &lt;SAP&gt;_Cosan_26_Instrumentos Financeiros_1_2-DRE_Dep_Judiciais-Contingências" xfId="27165" xr:uid="{00000000-0005-0000-0000-00001D6A0000}"/>
    <cellStyle name="s_Valuation _BS Csan CPC 02 &lt;SAP&gt;_Cosan_26_Instrumentos Financeiros_1_2-DRE_DFC Gerencial" xfId="27166" xr:uid="{00000000-0005-0000-0000-00001E6A0000}"/>
    <cellStyle name="s_Valuation _BS Csan CPC 02 &lt;SAP&gt;_Cosan_26_Instrumentos Financeiros_1_2-DRE_DMPL" xfId="27167" xr:uid="{00000000-0005-0000-0000-00001F6A0000}"/>
    <cellStyle name="s_Valuation _BS Csan CPC 02 &lt;SAP&gt;_Cosan_26_Instrumentos Financeiros_1_2-DRE_Mapa variáveis" xfId="27168" xr:uid="{00000000-0005-0000-0000-0000206A0000}"/>
    <cellStyle name="s_Valuation _BS Csan CPC 02 &lt;SAP&gt;_Cosan_26_Instrumentos Financeiros_1_2-DRE_Variavel" xfId="27169" xr:uid="{00000000-0005-0000-0000-0000216A0000}"/>
    <cellStyle name="s_Valuation _BS Csan CPC 02 &lt;SAP&gt;_Cosan_26_Instrumentos Financeiros_1_3-Balanço" xfId="27170" xr:uid="{00000000-0005-0000-0000-0000226A0000}"/>
    <cellStyle name="s_Valuation _BS Csan CPC 02 &lt;SAP&gt;_Cosan_26_Instrumentos Financeiros_1_3-Balanço_Mapa variáveis" xfId="27171" xr:uid="{00000000-0005-0000-0000-0000236A0000}"/>
    <cellStyle name="s_Valuation _BS Csan CPC 02 &lt;SAP&gt;_Cosan_26_Instrumentos Financeiros_1_3-Balanço_Variavel" xfId="27172" xr:uid="{00000000-0005-0000-0000-0000246A0000}"/>
    <cellStyle name="s_Valuation _BS Csan CPC 02 &lt;SAP&gt;_Cosan_26_Instrumentos Financeiros_1_7-Estoque" xfId="27173" xr:uid="{00000000-0005-0000-0000-0000256A0000}"/>
    <cellStyle name="s_Valuation _BS Csan CPC 02 &lt;SAP&gt;_Cosan_26_Instrumentos Financeiros_1_Despesas operacionais " xfId="27174" xr:uid="{00000000-0005-0000-0000-0000266A0000}"/>
    <cellStyle name="s_Valuation _BS Csan CPC 02 &lt;SAP&gt;_Cosan_26_Instrumentos Financeiros_1_Mapa variáveis" xfId="27175" xr:uid="{00000000-0005-0000-0000-0000276A0000}"/>
    <cellStyle name="s_Valuation _BS Csan CPC 02 &lt;SAP&gt;_Cosan_26_Instrumentos Financeiros_1_P&amp;L Raízen Combs" xfId="27176" xr:uid="{00000000-0005-0000-0000-0000286A0000}"/>
    <cellStyle name="s_Valuation _BS Csan CPC 02 &lt;SAP&gt;_Cosan_26_Instrumentos Financeiros_1_P&amp;L RUMO" xfId="27177" xr:uid="{00000000-0005-0000-0000-0000296A0000}"/>
    <cellStyle name="s_Valuation _BS Csan CPC 02 &lt;SAP&gt;_Cosan_26_Instrumentos Financeiros_1_Variavel" xfId="27178" xr:uid="{00000000-0005-0000-0000-00002A6A0000}"/>
    <cellStyle name="s_Valuation _BS Csan CPC 02 &lt;SAP&gt;_Cosan_26_Instrumentos Financeiros_1_Working Capital" xfId="27179" xr:uid="{00000000-0005-0000-0000-00002B6A0000}"/>
    <cellStyle name="s_Valuation _BS Csan CPC 02 &lt;SAP&gt;_Cosan_26_Instrumentos Financeiros_15-FINANCEIRAS" xfId="27180" xr:uid="{00000000-0005-0000-0000-00002C6A0000}"/>
    <cellStyle name="s_Valuation _BS Csan CPC 02 &lt;SAP&gt;_Cosan_26_Instrumentos Financeiros_15-FINANCEIRAS_1" xfId="27181" xr:uid="{00000000-0005-0000-0000-00002D6A0000}"/>
    <cellStyle name="s_Valuation _BS Csan CPC 02 &lt;SAP&gt;_Cosan_26_Instrumentos Financeiros_2-DRE" xfId="27182" xr:uid="{00000000-0005-0000-0000-00002E6A0000}"/>
    <cellStyle name="s_Valuation _BS Csan CPC 02 &lt;SAP&gt;_Cosan_26_Instrumentos Financeiros_2-DRE 2" xfId="27183" xr:uid="{00000000-0005-0000-0000-00002F6A0000}"/>
    <cellStyle name="s_Valuation _BS Csan CPC 02 &lt;SAP&gt;_Cosan_26_Instrumentos Financeiros_2-DRE_3-Balanço" xfId="27184" xr:uid="{00000000-0005-0000-0000-0000306A0000}"/>
    <cellStyle name="s_Valuation _BS Csan CPC 02 &lt;SAP&gt;_Cosan_26_Instrumentos Financeiros_2-DRE_3-Balanço_Mapa variáveis" xfId="27185" xr:uid="{00000000-0005-0000-0000-0000316A0000}"/>
    <cellStyle name="s_Valuation _BS Csan CPC 02 &lt;SAP&gt;_Cosan_26_Instrumentos Financeiros_2-DRE_3-Balanço_Variavel" xfId="27186" xr:uid="{00000000-0005-0000-0000-0000326A0000}"/>
    <cellStyle name="s_Valuation _BS Csan CPC 02 &lt;SAP&gt;_Cosan_26_Instrumentos Financeiros_2-DRE_Dep_Judiciais-Contingências" xfId="27187" xr:uid="{00000000-0005-0000-0000-0000336A0000}"/>
    <cellStyle name="s_Valuation _BS Csan CPC 02 &lt;SAP&gt;_Cosan_26_Instrumentos Financeiros_2-DRE_DFC Gerencial" xfId="27188" xr:uid="{00000000-0005-0000-0000-0000346A0000}"/>
    <cellStyle name="s_Valuation _BS Csan CPC 02 &lt;SAP&gt;_Cosan_26_Instrumentos Financeiros_2-DRE_DMPL" xfId="27189" xr:uid="{00000000-0005-0000-0000-0000356A0000}"/>
    <cellStyle name="s_Valuation _BS Csan CPC 02 &lt;SAP&gt;_Cosan_26_Instrumentos Financeiros_2-DRE_Mapa variáveis" xfId="27190" xr:uid="{00000000-0005-0000-0000-0000366A0000}"/>
    <cellStyle name="s_Valuation _BS Csan CPC 02 &lt;SAP&gt;_Cosan_26_Instrumentos Financeiros_2-DRE_Variavel" xfId="27191" xr:uid="{00000000-0005-0000-0000-0000376A0000}"/>
    <cellStyle name="s_Valuation _BS Csan CPC 02 &lt;SAP&gt;_Cosan_26_Instrumentos Financeiros_3-Balanço" xfId="27192" xr:uid="{00000000-0005-0000-0000-0000386A0000}"/>
    <cellStyle name="s_Valuation _BS Csan CPC 02 &lt;SAP&gt;_Cosan_26_Instrumentos Financeiros_3-Balanço_Mapa variáveis" xfId="27193" xr:uid="{00000000-0005-0000-0000-0000396A0000}"/>
    <cellStyle name="s_Valuation _BS Csan CPC 02 &lt;SAP&gt;_Cosan_26_Instrumentos Financeiros_3-Balanço_Variavel" xfId="27194" xr:uid="{00000000-0005-0000-0000-00003A6A0000}"/>
    <cellStyle name="s_Valuation _BS Csan CPC 02 &lt;SAP&gt;_Cosan_26_Instrumentos Financeiros_7-Estoque" xfId="27195" xr:uid="{00000000-0005-0000-0000-00003B6A0000}"/>
    <cellStyle name="s_Valuation _BS Csan CPC 02 &lt;SAP&gt;_Cosan_26_Instrumentos Financeiros_Despesas operacionais " xfId="27196" xr:uid="{00000000-0005-0000-0000-00003C6A0000}"/>
    <cellStyle name="s_Valuation _BS Csan CPC 02 &lt;SAP&gt;_Cosan_26_Instrumentos Financeiros_Mapa variáveis" xfId="27197" xr:uid="{00000000-0005-0000-0000-00003D6A0000}"/>
    <cellStyle name="s_Valuation _BS Csan CPC 02 &lt;SAP&gt;_Cosan_26_Instrumentos Financeiros_P&amp;L Raízen Combs" xfId="27198" xr:uid="{00000000-0005-0000-0000-00003E6A0000}"/>
    <cellStyle name="s_Valuation _BS Csan CPC 02 &lt;SAP&gt;_Cosan_26_Instrumentos Financeiros_P&amp;L RUMO" xfId="27199" xr:uid="{00000000-0005-0000-0000-00003F6A0000}"/>
    <cellStyle name="s_Valuation _BS Csan CPC 02 &lt;SAP&gt;_Cosan_26_Instrumentos Financeiros_Variavel" xfId="27200" xr:uid="{00000000-0005-0000-0000-0000406A0000}"/>
    <cellStyle name="s_Valuation _BS Csan CPC 02 &lt;SAP&gt;_Cosan_26_Instrumentos Financeiros_Working Capital" xfId="27201" xr:uid="{00000000-0005-0000-0000-0000416A0000}"/>
    <cellStyle name="s_Valuation _BS Csan CPC 02 &lt;SAP&gt;_Cosan_2-DRE" xfId="27202" xr:uid="{00000000-0005-0000-0000-0000426A0000}"/>
    <cellStyle name="s_Valuation _BS Csan CPC 02 &lt;SAP&gt;_Cosan_2-DRE 2" xfId="27203" xr:uid="{00000000-0005-0000-0000-0000436A0000}"/>
    <cellStyle name="s_Valuation _BS Csan CPC 02 &lt;SAP&gt;_Cosan_2-DRE 2_15-FINANCEIRAS" xfId="27204" xr:uid="{00000000-0005-0000-0000-0000446A0000}"/>
    <cellStyle name="s_Valuation _BS Csan CPC 02 &lt;SAP&gt;_Cosan_2-DRE_1" xfId="27205" xr:uid="{00000000-0005-0000-0000-0000456A0000}"/>
    <cellStyle name="s_Valuation _BS Csan CPC 02 &lt;SAP&gt;_Cosan_2-DRE_1 2" xfId="27206" xr:uid="{00000000-0005-0000-0000-0000466A0000}"/>
    <cellStyle name="s_Valuation _BS Csan CPC 02 &lt;SAP&gt;_Cosan_2-DRE_1_3-Balanço" xfId="27207" xr:uid="{00000000-0005-0000-0000-0000476A0000}"/>
    <cellStyle name="s_Valuation _BS Csan CPC 02 &lt;SAP&gt;_Cosan_2-DRE_1_3-Balanço_Mapa variáveis" xfId="27208" xr:uid="{00000000-0005-0000-0000-0000486A0000}"/>
    <cellStyle name="s_Valuation _BS Csan CPC 02 &lt;SAP&gt;_Cosan_2-DRE_1_3-Balanço_Variavel" xfId="27209" xr:uid="{00000000-0005-0000-0000-0000496A0000}"/>
    <cellStyle name="s_Valuation _BS Csan CPC 02 &lt;SAP&gt;_Cosan_2-DRE_1_Dep_Judiciais-Contingências" xfId="27210" xr:uid="{00000000-0005-0000-0000-00004A6A0000}"/>
    <cellStyle name="s_Valuation _BS Csan CPC 02 &lt;SAP&gt;_Cosan_2-DRE_1_DFC Gerencial" xfId="27211" xr:uid="{00000000-0005-0000-0000-00004B6A0000}"/>
    <cellStyle name="s_Valuation _BS Csan CPC 02 &lt;SAP&gt;_Cosan_2-DRE_1_DMPL" xfId="27212" xr:uid="{00000000-0005-0000-0000-00004C6A0000}"/>
    <cellStyle name="s_Valuation _BS Csan CPC 02 &lt;SAP&gt;_Cosan_2-DRE_1_Mapa variáveis" xfId="27213" xr:uid="{00000000-0005-0000-0000-00004D6A0000}"/>
    <cellStyle name="s_Valuation _BS Csan CPC 02 &lt;SAP&gt;_Cosan_2-DRE_1_Variavel" xfId="27214" xr:uid="{00000000-0005-0000-0000-00004E6A0000}"/>
    <cellStyle name="s_Valuation _BS Csan CPC 02 &lt;SAP&gt;_Cosan_2-DRE_15-FINANCEIRAS" xfId="27215" xr:uid="{00000000-0005-0000-0000-00004F6A0000}"/>
    <cellStyle name="s_Valuation _BS Csan CPC 02 &lt;SAP&gt;_Cosan_2-DRE_15-FINANCEIRAS_1" xfId="27216" xr:uid="{00000000-0005-0000-0000-0000506A0000}"/>
    <cellStyle name="s_Valuation _BS Csan CPC 02 &lt;SAP&gt;_Cosan_2-DRE_2-DRE" xfId="27217" xr:uid="{00000000-0005-0000-0000-0000516A0000}"/>
    <cellStyle name="s_Valuation _BS Csan CPC 02 &lt;SAP&gt;_Cosan_2-DRE_2-DRE 2" xfId="27218" xr:uid="{00000000-0005-0000-0000-0000526A0000}"/>
    <cellStyle name="s_Valuation _BS Csan CPC 02 &lt;SAP&gt;_Cosan_2-DRE_2-DRE_3-Balanço" xfId="27219" xr:uid="{00000000-0005-0000-0000-0000536A0000}"/>
    <cellStyle name="s_Valuation _BS Csan CPC 02 &lt;SAP&gt;_Cosan_2-DRE_2-DRE_3-Balanço_Mapa variáveis" xfId="27220" xr:uid="{00000000-0005-0000-0000-0000546A0000}"/>
    <cellStyle name="s_Valuation _BS Csan CPC 02 &lt;SAP&gt;_Cosan_2-DRE_2-DRE_3-Balanço_Variavel" xfId="27221" xr:uid="{00000000-0005-0000-0000-0000556A0000}"/>
    <cellStyle name="s_Valuation _BS Csan CPC 02 &lt;SAP&gt;_Cosan_2-DRE_2-DRE_Dep_Judiciais-Contingências" xfId="27222" xr:uid="{00000000-0005-0000-0000-0000566A0000}"/>
    <cellStyle name="s_Valuation _BS Csan CPC 02 &lt;SAP&gt;_Cosan_2-DRE_2-DRE_DFC Gerencial" xfId="27223" xr:uid="{00000000-0005-0000-0000-0000576A0000}"/>
    <cellStyle name="s_Valuation _BS Csan CPC 02 &lt;SAP&gt;_Cosan_2-DRE_2-DRE_DMPL" xfId="27224" xr:uid="{00000000-0005-0000-0000-0000586A0000}"/>
    <cellStyle name="s_Valuation _BS Csan CPC 02 &lt;SAP&gt;_Cosan_2-DRE_2-DRE_Mapa variáveis" xfId="27225" xr:uid="{00000000-0005-0000-0000-0000596A0000}"/>
    <cellStyle name="s_Valuation _BS Csan CPC 02 &lt;SAP&gt;_Cosan_2-DRE_2-DRE_Variavel" xfId="27226" xr:uid="{00000000-0005-0000-0000-00005A6A0000}"/>
    <cellStyle name="s_Valuation _BS Csan CPC 02 &lt;SAP&gt;_Cosan_2-DRE_3-Balanço" xfId="27227" xr:uid="{00000000-0005-0000-0000-00005B6A0000}"/>
    <cellStyle name="s_Valuation _BS Csan CPC 02 &lt;SAP&gt;_Cosan_2-DRE_3-Balanço_Mapa variáveis" xfId="27228" xr:uid="{00000000-0005-0000-0000-00005C6A0000}"/>
    <cellStyle name="s_Valuation _BS Csan CPC 02 &lt;SAP&gt;_Cosan_2-DRE_3-Balanço_Variavel" xfId="27229" xr:uid="{00000000-0005-0000-0000-00005D6A0000}"/>
    <cellStyle name="s_Valuation _BS Csan CPC 02 &lt;SAP&gt;_Cosan_2-DRE_7-Estoque" xfId="27230" xr:uid="{00000000-0005-0000-0000-00005E6A0000}"/>
    <cellStyle name="s_Valuation _BS Csan CPC 02 &lt;SAP&gt;_Cosan_2-DRE_Despesas operacionais " xfId="27231" xr:uid="{00000000-0005-0000-0000-00005F6A0000}"/>
    <cellStyle name="s_Valuation _BS Csan CPC 02 &lt;SAP&gt;_Cosan_2-DRE_Mapa variáveis" xfId="27232" xr:uid="{00000000-0005-0000-0000-0000606A0000}"/>
    <cellStyle name="s_Valuation _BS Csan CPC 02 &lt;SAP&gt;_Cosan_2-DRE_P&amp;L Raízen Combs" xfId="27233" xr:uid="{00000000-0005-0000-0000-0000616A0000}"/>
    <cellStyle name="s_Valuation _BS Csan CPC 02 &lt;SAP&gt;_Cosan_2-DRE_P&amp;L RUMO" xfId="27234" xr:uid="{00000000-0005-0000-0000-0000626A0000}"/>
    <cellStyle name="s_Valuation _BS Csan CPC 02 &lt;SAP&gt;_Cosan_2-DRE_Variavel" xfId="27235" xr:uid="{00000000-0005-0000-0000-0000636A0000}"/>
    <cellStyle name="s_Valuation _BS Csan CPC 02 &lt;SAP&gt;_Cosan_2-DRE_Working Capital" xfId="27236" xr:uid="{00000000-0005-0000-0000-0000646A0000}"/>
    <cellStyle name="s_Valuation _BS Csan CPC 02 &lt;SAP&gt;_Cosan_3-Balanço" xfId="27237" xr:uid="{00000000-0005-0000-0000-0000656A0000}"/>
    <cellStyle name="s_Valuation _BS Csan CPC 02 &lt;SAP&gt;_Cosan_3-Balanço 2" xfId="27238" xr:uid="{00000000-0005-0000-0000-0000666A0000}"/>
    <cellStyle name="s_Valuation _BS Csan CPC 02 &lt;SAP&gt;_Cosan_3-Balanço 2_15-FINANCEIRAS" xfId="27239" xr:uid="{00000000-0005-0000-0000-0000676A0000}"/>
    <cellStyle name="s_Valuation _BS Csan CPC 02 &lt;SAP&gt;_Cosan_3-Balanço_1" xfId="27240" xr:uid="{00000000-0005-0000-0000-0000686A0000}"/>
    <cellStyle name="s_Valuation _BS Csan CPC 02 &lt;SAP&gt;_Cosan_3-Balanço_1 2" xfId="27241" xr:uid="{00000000-0005-0000-0000-0000696A0000}"/>
    <cellStyle name="s_Valuation _BS Csan CPC 02 &lt;SAP&gt;_Cosan_3-Balanço_1 2_15-FINANCEIRAS" xfId="27242" xr:uid="{00000000-0005-0000-0000-00006A6A0000}"/>
    <cellStyle name="s_Valuation _BS Csan CPC 02 &lt;SAP&gt;_Cosan_3-Balanço_1_15-FINANCEIRAS" xfId="27243" xr:uid="{00000000-0005-0000-0000-00006B6A0000}"/>
    <cellStyle name="s_Valuation _BS Csan CPC 02 &lt;SAP&gt;_Cosan_3-Balanço_1_15-FINANCEIRAS_1" xfId="27244" xr:uid="{00000000-0005-0000-0000-00006C6A0000}"/>
    <cellStyle name="s_Valuation _BS Csan CPC 02 &lt;SAP&gt;_Cosan_3-Balanço_1_2-DRE" xfId="27245" xr:uid="{00000000-0005-0000-0000-00006D6A0000}"/>
    <cellStyle name="s_Valuation _BS Csan CPC 02 &lt;SAP&gt;_Cosan_3-Balanço_1_2-DRE 2" xfId="27246" xr:uid="{00000000-0005-0000-0000-00006E6A0000}"/>
    <cellStyle name="s_Valuation _BS Csan CPC 02 &lt;SAP&gt;_Cosan_3-Balanço_1_2-DRE_3-Balanço" xfId="27247" xr:uid="{00000000-0005-0000-0000-00006F6A0000}"/>
    <cellStyle name="s_Valuation _BS Csan CPC 02 &lt;SAP&gt;_Cosan_3-Balanço_1_2-DRE_3-Balanço_Mapa variáveis" xfId="27248" xr:uid="{00000000-0005-0000-0000-0000706A0000}"/>
    <cellStyle name="s_Valuation _BS Csan CPC 02 &lt;SAP&gt;_Cosan_3-Balanço_1_2-DRE_3-Balanço_Variavel" xfId="27249" xr:uid="{00000000-0005-0000-0000-0000716A0000}"/>
    <cellStyle name="s_Valuation _BS Csan CPC 02 &lt;SAP&gt;_Cosan_3-Balanço_1_2-DRE_Dep_Judiciais-Contingências" xfId="27250" xr:uid="{00000000-0005-0000-0000-0000726A0000}"/>
    <cellStyle name="s_Valuation _BS Csan CPC 02 &lt;SAP&gt;_Cosan_3-Balanço_1_2-DRE_DFC Gerencial" xfId="27251" xr:uid="{00000000-0005-0000-0000-0000736A0000}"/>
    <cellStyle name="s_Valuation _BS Csan CPC 02 &lt;SAP&gt;_Cosan_3-Balanço_1_2-DRE_DMPL" xfId="27252" xr:uid="{00000000-0005-0000-0000-0000746A0000}"/>
    <cellStyle name="s_Valuation _BS Csan CPC 02 &lt;SAP&gt;_Cosan_3-Balanço_1_2-DRE_Mapa variáveis" xfId="27253" xr:uid="{00000000-0005-0000-0000-0000756A0000}"/>
    <cellStyle name="s_Valuation _BS Csan CPC 02 &lt;SAP&gt;_Cosan_3-Balanço_1_2-DRE_Variavel" xfId="27254" xr:uid="{00000000-0005-0000-0000-0000766A0000}"/>
    <cellStyle name="s_Valuation _BS Csan CPC 02 &lt;SAP&gt;_Cosan_3-Balanço_1_3-Balanço" xfId="27255" xr:uid="{00000000-0005-0000-0000-0000776A0000}"/>
    <cellStyle name="s_Valuation _BS Csan CPC 02 &lt;SAP&gt;_Cosan_3-Balanço_1_3-Balanço_Mapa variáveis" xfId="27256" xr:uid="{00000000-0005-0000-0000-0000786A0000}"/>
    <cellStyle name="s_Valuation _BS Csan CPC 02 &lt;SAP&gt;_Cosan_3-Balanço_1_3-Balanço_Variavel" xfId="27257" xr:uid="{00000000-0005-0000-0000-0000796A0000}"/>
    <cellStyle name="s_Valuation _BS Csan CPC 02 &lt;SAP&gt;_Cosan_3-Balanço_1_7-Estoque" xfId="27258" xr:uid="{00000000-0005-0000-0000-00007A6A0000}"/>
    <cellStyle name="s_Valuation _BS Csan CPC 02 &lt;SAP&gt;_Cosan_3-Balanço_1_Despesas operacionais " xfId="27259" xr:uid="{00000000-0005-0000-0000-00007B6A0000}"/>
    <cellStyle name="s_Valuation _BS Csan CPC 02 &lt;SAP&gt;_Cosan_3-Balanço_1_Mapa variáveis" xfId="27260" xr:uid="{00000000-0005-0000-0000-00007C6A0000}"/>
    <cellStyle name="s_Valuation _BS Csan CPC 02 &lt;SAP&gt;_Cosan_3-Balanço_1_P&amp;L Raízen Combs" xfId="27261" xr:uid="{00000000-0005-0000-0000-00007D6A0000}"/>
    <cellStyle name="s_Valuation _BS Csan CPC 02 &lt;SAP&gt;_Cosan_3-Balanço_1_P&amp;L RUMO" xfId="27262" xr:uid="{00000000-0005-0000-0000-00007E6A0000}"/>
    <cellStyle name="s_Valuation _BS Csan CPC 02 &lt;SAP&gt;_Cosan_3-Balanço_1_Variavel" xfId="27263" xr:uid="{00000000-0005-0000-0000-00007F6A0000}"/>
    <cellStyle name="s_Valuation _BS Csan CPC 02 &lt;SAP&gt;_Cosan_3-Balanço_1_Working Capital" xfId="27264" xr:uid="{00000000-0005-0000-0000-0000806A0000}"/>
    <cellStyle name="s_Valuation _BS Csan CPC 02 &lt;SAP&gt;_Cosan_3-Balanço_15-FINANCEIRAS" xfId="27265" xr:uid="{00000000-0005-0000-0000-0000816A0000}"/>
    <cellStyle name="s_Valuation _BS Csan CPC 02 &lt;SAP&gt;_Cosan_3-Balanço_15-FINANCEIRAS_1" xfId="27266" xr:uid="{00000000-0005-0000-0000-0000826A0000}"/>
    <cellStyle name="s_Valuation _BS Csan CPC 02 &lt;SAP&gt;_Cosan_3-Balanço_2" xfId="27267" xr:uid="{00000000-0005-0000-0000-0000836A0000}"/>
    <cellStyle name="s_Valuation _BS Csan CPC 02 &lt;SAP&gt;_Cosan_3-Balanço_2_Mapa variáveis" xfId="27268" xr:uid="{00000000-0005-0000-0000-0000846A0000}"/>
    <cellStyle name="s_Valuation _BS Csan CPC 02 &lt;SAP&gt;_Cosan_3-Balanço_2_Variavel" xfId="27269" xr:uid="{00000000-0005-0000-0000-0000856A0000}"/>
    <cellStyle name="s_Valuation _BS Csan CPC 02 &lt;SAP&gt;_Cosan_3-Balanço_2-DRE" xfId="27270" xr:uid="{00000000-0005-0000-0000-0000866A0000}"/>
    <cellStyle name="s_Valuation _BS Csan CPC 02 &lt;SAP&gt;_Cosan_3-Balanço_2-DRE 2" xfId="27271" xr:uid="{00000000-0005-0000-0000-0000876A0000}"/>
    <cellStyle name="s_Valuation _BS Csan CPC 02 &lt;SAP&gt;_Cosan_3-Balanço_2-DRE_3-Balanço" xfId="27272" xr:uid="{00000000-0005-0000-0000-0000886A0000}"/>
    <cellStyle name="s_Valuation _BS Csan CPC 02 &lt;SAP&gt;_Cosan_3-Balanço_2-DRE_3-Balanço_Mapa variáveis" xfId="27273" xr:uid="{00000000-0005-0000-0000-0000896A0000}"/>
    <cellStyle name="s_Valuation _BS Csan CPC 02 &lt;SAP&gt;_Cosan_3-Balanço_2-DRE_3-Balanço_Variavel" xfId="27274" xr:uid="{00000000-0005-0000-0000-00008A6A0000}"/>
    <cellStyle name="s_Valuation _BS Csan CPC 02 &lt;SAP&gt;_Cosan_3-Balanço_2-DRE_Dep_Judiciais-Contingências" xfId="27275" xr:uid="{00000000-0005-0000-0000-00008B6A0000}"/>
    <cellStyle name="s_Valuation _BS Csan CPC 02 &lt;SAP&gt;_Cosan_3-Balanço_2-DRE_DFC Gerencial" xfId="27276" xr:uid="{00000000-0005-0000-0000-00008C6A0000}"/>
    <cellStyle name="s_Valuation _BS Csan CPC 02 &lt;SAP&gt;_Cosan_3-Balanço_2-DRE_DMPL" xfId="27277" xr:uid="{00000000-0005-0000-0000-00008D6A0000}"/>
    <cellStyle name="s_Valuation _BS Csan CPC 02 &lt;SAP&gt;_Cosan_3-Balanço_2-DRE_Mapa variáveis" xfId="27278" xr:uid="{00000000-0005-0000-0000-00008E6A0000}"/>
    <cellStyle name="s_Valuation _BS Csan CPC 02 &lt;SAP&gt;_Cosan_3-Balanço_2-DRE_Variavel" xfId="27279" xr:uid="{00000000-0005-0000-0000-00008F6A0000}"/>
    <cellStyle name="s_Valuation _BS Csan CPC 02 &lt;SAP&gt;_Cosan_3-Balanço_3-Balanço" xfId="27280" xr:uid="{00000000-0005-0000-0000-0000906A0000}"/>
    <cellStyle name="s_Valuation _BS Csan CPC 02 &lt;SAP&gt;_Cosan_3-Balanço_3-Balanço_Mapa variáveis" xfId="27281" xr:uid="{00000000-0005-0000-0000-0000916A0000}"/>
    <cellStyle name="s_Valuation _BS Csan CPC 02 &lt;SAP&gt;_Cosan_3-Balanço_3-Balanço_Variavel" xfId="27282" xr:uid="{00000000-0005-0000-0000-0000926A0000}"/>
    <cellStyle name="s_Valuation _BS Csan CPC 02 &lt;SAP&gt;_Cosan_3-Balanço_7-Estoque" xfId="27283" xr:uid="{00000000-0005-0000-0000-0000936A0000}"/>
    <cellStyle name="s_Valuation _BS Csan CPC 02 &lt;SAP&gt;_Cosan_3-Balanço_Despesas operacionais " xfId="27284" xr:uid="{00000000-0005-0000-0000-0000946A0000}"/>
    <cellStyle name="s_Valuation _BS Csan CPC 02 &lt;SAP&gt;_Cosan_3-Balanço_Mapa variáveis" xfId="27285" xr:uid="{00000000-0005-0000-0000-0000956A0000}"/>
    <cellStyle name="s_Valuation _BS Csan CPC 02 &lt;SAP&gt;_Cosan_3-Balanço_P&amp;L Raízen Combs" xfId="27286" xr:uid="{00000000-0005-0000-0000-0000966A0000}"/>
    <cellStyle name="s_Valuation _BS Csan CPC 02 &lt;SAP&gt;_Cosan_3-Balanço_P&amp;L RUMO" xfId="27287" xr:uid="{00000000-0005-0000-0000-0000976A0000}"/>
    <cellStyle name="s_Valuation _BS Csan CPC 02 &lt;SAP&gt;_Cosan_3-Balanço_Variavel" xfId="27288" xr:uid="{00000000-0005-0000-0000-0000986A0000}"/>
    <cellStyle name="s_Valuation _BS Csan CPC 02 &lt;SAP&gt;_Cosan_3-Balanço_Working Capital" xfId="27289" xr:uid="{00000000-0005-0000-0000-0000996A0000}"/>
    <cellStyle name="s_Valuation _BS Csan CPC 02 &lt;SAP&gt;_Cosan_4-DMPL" xfId="27290" xr:uid="{00000000-0005-0000-0000-00009A6A0000}"/>
    <cellStyle name="s_Valuation _BS Csan CPC 02 &lt;SAP&gt;_Cosan_4-DMPL 2" xfId="27291" xr:uid="{00000000-0005-0000-0000-00009B6A0000}"/>
    <cellStyle name="s_Valuation _BS Csan CPC 02 &lt;SAP&gt;_Cosan_4-DMPL 2_15-FINANCEIRAS" xfId="27292" xr:uid="{00000000-0005-0000-0000-00009C6A0000}"/>
    <cellStyle name="s_Valuation _BS Csan CPC 02 &lt;SAP&gt;_Cosan_4-DMPL_15-FINANCEIRAS" xfId="27293" xr:uid="{00000000-0005-0000-0000-00009D6A0000}"/>
    <cellStyle name="s_Valuation _BS Csan CPC 02 &lt;SAP&gt;_Cosan_4-DMPL_15-FINANCEIRAS_1" xfId="27294" xr:uid="{00000000-0005-0000-0000-00009E6A0000}"/>
    <cellStyle name="s_Valuation _BS Csan CPC 02 &lt;SAP&gt;_Cosan_4-DMPL_2-DRE" xfId="27295" xr:uid="{00000000-0005-0000-0000-00009F6A0000}"/>
    <cellStyle name="s_Valuation _BS Csan CPC 02 &lt;SAP&gt;_Cosan_4-DMPL_2-DRE 2" xfId="27296" xr:uid="{00000000-0005-0000-0000-0000A06A0000}"/>
    <cellStyle name="s_Valuation _BS Csan CPC 02 &lt;SAP&gt;_Cosan_4-DMPL_2-DRE_3-Balanço" xfId="27297" xr:uid="{00000000-0005-0000-0000-0000A16A0000}"/>
    <cellStyle name="s_Valuation _BS Csan CPC 02 &lt;SAP&gt;_Cosan_4-DMPL_2-DRE_3-Balanço_Mapa variáveis" xfId="27298" xr:uid="{00000000-0005-0000-0000-0000A26A0000}"/>
    <cellStyle name="s_Valuation _BS Csan CPC 02 &lt;SAP&gt;_Cosan_4-DMPL_2-DRE_3-Balanço_Variavel" xfId="27299" xr:uid="{00000000-0005-0000-0000-0000A36A0000}"/>
    <cellStyle name="s_Valuation _BS Csan CPC 02 &lt;SAP&gt;_Cosan_4-DMPL_2-DRE_Dep_Judiciais-Contingências" xfId="27300" xr:uid="{00000000-0005-0000-0000-0000A46A0000}"/>
    <cellStyle name="s_Valuation _BS Csan CPC 02 &lt;SAP&gt;_Cosan_4-DMPL_2-DRE_DFC Gerencial" xfId="27301" xr:uid="{00000000-0005-0000-0000-0000A56A0000}"/>
    <cellStyle name="s_Valuation _BS Csan CPC 02 &lt;SAP&gt;_Cosan_4-DMPL_2-DRE_DMPL" xfId="27302" xr:uid="{00000000-0005-0000-0000-0000A66A0000}"/>
    <cellStyle name="s_Valuation _BS Csan CPC 02 &lt;SAP&gt;_Cosan_4-DMPL_2-DRE_Mapa variáveis" xfId="27303" xr:uid="{00000000-0005-0000-0000-0000A76A0000}"/>
    <cellStyle name="s_Valuation _BS Csan CPC 02 &lt;SAP&gt;_Cosan_4-DMPL_2-DRE_Variavel" xfId="27304" xr:uid="{00000000-0005-0000-0000-0000A86A0000}"/>
    <cellStyle name="s_Valuation _BS Csan CPC 02 &lt;SAP&gt;_Cosan_4-DMPL_3-Balanço" xfId="27305" xr:uid="{00000000-0005-0000-0000-0000A96A0000}"/>
    <cellStyle name="s_Valuation _BS Csan CPC 02 &lt;SAP&gt;_Cosan_4-DMPL_3-Balanço_Mapa variáveis" xfId="27306" xr:uid="{00000000-0005-0000-0000-0000AA6A0000}"/>
    <cellStyle name="s_Valuation _BS Csan CPC 02 &lt;SAP&gt;_Cosan_4-DMPL_3-Balanço_Variavel" xfId="27307" xr:uid="{00000000-0005-0000-0000-0000AB6A0000}"/>
    <cellStyle name="s_Valuation _BS Csan CPC 02 &lt;SAP&gt;_Cosan_4-DMPL_Dep_Judiciais-Contingências" xfId="27308" xr:uid="{00000000-0005-0000-0000-0000AC6A0000}"/>
    <cellStyle name="s_Valuation _BS Csan CPC 02 &lt;SAP&gt;_Cosan_4-DMPL_DFC Gerencial" xfId="27309" xr:uid="{00000000-0005-0000-0000-0000AD6A0000}"/>
    <cellStyle name="s_Valuation _BS Csan CPC 02 &lt;SAP&gt;_Cosan_4-DMPL_DMPL" xfId="27310" xr:uid="{00000000-0005-0000-0000-0000AE6A0000}"/>
    <cellStyle name="s_Valuation _BS Csan CPC 02 &lt;SAP&gt;_Cosan_4-DMPL_Mapa variáveis" xfId="27311" xr:uid="{00000000-0005-0000-0000-0000AF6A0000}"/>
    <cellStyle name="s_Valuation _BS Csan CPC 02 &lt;SAP&gt;_Cosan_4-DMPL_P&amp;L RUMO" xfId="27312" xr:uid="{00000000-0005-0000-0000-0000B06A0000}"/>
    <cellStyle name="s_Valuation _BS Csan CPC 02 &lt;SAP&gt;_Cosan_4-DMPL_Variavel" xfId="27313" xr:uid="{00000000-0005-0000-0000-0000B16A0000}"/>
    <cellStyle name="s_Valuation _BS Csan CPC 02 &lt;SAP&gt;_Cosan_7-Estoque" xfId="27314" xr:uid="{00000000-0005-0000-0000-0000B26A0000}"/>
    <cellStyle name="s_Valuation _BS Csan CPC 02 &lt;SAP&gt;_Cosan_8-Impostos" xfId="27315" xr:uid="{00000000-0005-0000-0000-0000B36A0000}"/>
    <cellStyle name="s_Valuation _BS Csan CPC 02 &lt;SAP&gt;_Cosan_8-Impostos 2" xfId="27316" xr:uid="{00000000-0005-0000-0000-0000B46A0000}"/>
    <cellStyle name="s_Valuation _BS Csan CPC 02 &lt;SAP&gt;_Cosan_8-Impostos 2_15-FINANCEIRAS" xfId="27317" xr:uid="{00000000-0005-0000-0000-0000B56A0000}"/>
    <cellStyle name="s_Valuation _BS Csan CPC 02 &lt;SAP&gt;_Cosan_8-Impostos_15-FINANCEIRAS" xfId="27318" xr:uid="{00000000-0005-0000-0000-0000B66A0000}"/>
    <cellStyle name="s_Valuation _BS Csan CPC 02 &lt;SAP&gt;_Cosan_8-Impostos_15-FINANCEIRAS_1" xfId="27319" xr:uid="{00000000-0005-0000-0000-0000B76A0000}"/>
    <cellStyle name="s_Valuation _BS Csan CPC 02 &lt;SAP&gt;_Cosan_8-Impostos_2-DRE" xfId="27320" xr:uid="{00000000-0005-0000-0000-0000B86A0000}"/>
    <cellStyle name="s_Valuation _BS Csan CPC 02 &lt;SAP&gt;_Cosan_8-Impostos_2-DRE 2" xfId="27321" xr:uid="{00000000-0005-0000-0000-0000B96A0000}"/>
    <cellStyle name="s_Valuation _BS Csan CPC 02 &lt;SAP&gt;_Cosan_8-Impostos_2-DRE_3-Balanço" xfId="27322" xr:uid="{00000000-0005-0000-0000-0000BA6A0000}"/>
    <cellStyle name="s_Valuation _BS Csan CPC 02 &lt;SAP&gt;_Cosan_8-Impostos_2-DRE_3-Balanço_Mapa variáveis" xfId="27323" xr:uid="{00000000-0005-0000-0000-0000BB6A0000}"/>
    <cellStyle name="s_Valuation _BS Csan CPC 02 &lt;SAP&gt;_Cosan_8-Impostos_2-DRE_3-Balanço_Variavel" xfId="27324" xr:uid="{00000000-0005-0000-0000-0000BC6A0000}"/>
    <cellStyle name="s_Valuation _BS Csan CPC 02 &lt;SAP&gt;_Cosan_8-Impostos_2-DRE_Dep_Judiciais-Contingências" xfId="27325" xr:uid="{00000000-0005-0000-0000-0000BD6A0000}"/>
    <cellStyle name="s_Valuation _BS Csan CPC 02 &lt;SAP&gt;_Cosan_8-Impostos_2-DRE_DFC Gerencial" xfId="27326" xr:uid="{00000000-0005-0000-0000-0000BE6A0000}"/>
    <cellStyle name="s_Valuation _BS Csan CPC 02 &lt;SAP&gt;_Cosan_8-Impostos_2-DRE_DMPL" xfId="27327" xr:uid="{00000000-0005-0000-0000-0000BF6A0000}"/>
    <cellStyle name="s_Valuation _BS Csan CPC 02 &lt;SAP&gt;_Cosan_8-Impostos_2-DRE_Mapa variáveis" xfId="27328" xr:uid="{00000000-0005-0000-0000-0000C06A0000}"/>
    <cellStyle name="s_Valuation _BS Csan CPC 02 &lt;SAP&gt;_Cosan_8-Impostos_2-DRE_Variavel" xfId="27329" xr:uid="{00000000-0005-0000-0000-0000C16A0000}"/>
    <cellStyle name="s_Valuation _BS Csan CPC 02 &lt;SAP&gt;_Cosan_8-Impostos_3-Balanço" xfId="27330" xr:uid="{00000000-0005-0000-0000-0000C26A0000}"/>
    <cellStyle name="s_Valuation _BS Csan CPC 02 &lt;SAP&gt;_Cosan_8-Impostos_3-Balanço_Mapa variáveis" xfId="27331" xr:uid="{00000000-0005-0000-0000-0000C36A0000}"/>
    <cellStyle name="s_Valuation _BS Csan CPC 02 &lt;SAP&gt;_Cosan_8-Impostos_3-Balanço_Variavel" xfId="27332" xr:uid="{00000000-0005-0000-0000-0000C46A0000}"/>
    <cellStyle name="s_Valuation _BS Csan CPC 02 &lt;SAP&gt;_Cosan_8-Impostos_Dep_Judiciais-Contingências" xfId="27333" xr:uid="{00000000-0005-0000-0000-0000C56A0000}"/>
    <cellStyle name="s_Valuation _BS Csan CPC 02 &lt;SAP&gt;_Cosan_8-Impostos_DFC Gerencial" xfId="27334" xr:uid="{00000000-0005-0000-0000-0000C66A0000}"/>
    <cellStyle name="s_Valuation _BS Csan CPC 02 &lt;SAP&gt;_Cosan_8-Impostos_DMPL" xfId="27335" xr:uid="{00000000-0005-0000-0000-0000C76A0000}"/>
    <cellStyle name="s_Valuation _BS Csan CPC 02 &lt;SAP&gt;_Cosan_8-Impostos_Mapa variáveis" xfId="27336" xr:uid="{00000000-0005-0000-0000-0000C86A0000}"/>
    <cellStyle name="s_Valuation _BS Csan CPC 02 &lt;SAP&gt;_Cosan_8-Impostos_P&amp;L RUMO" xfId="27337" xr:uid="{00000000-0005-0000-0000-0000C96A0000}"/>
    <cellStyle name="s_Valuation _BS Csan CPC 02 &lt;SAP&gt;_Cosan_8-Impostos_Variavel" xfId="27338" xr:uid="{00000000-0005-0000-0000-0000CA6A0000}"/>
    <cellStyle name="s_Valuation _BS Csan CPC 02 &lt;SAP&gt;_Cosan_Acerto FV e Ajustes Manuais" xfId="27339" xr:uid="{00000000-0005-0000-0000-0000CB6A0000}"/>
    <cellStyle name="s_Valuation _BS Csan CPC 02 &lt;SAP&gt;_Cosan_Acerto FV e Ajustes Manuais_Despesas operacionais " xfId="27340" xr:uid="{00000000-0005-0000-0000-0000CC6A0000}"/>
    <cellStyle name="s_Valuation _BS Csan CPC 02 &lt;SAP&gt;_Cosan_Acerto FV e Ajustes Manuais_Working Capital" xfId="27341" xr:uid="{00000000-0005-0000-0000-0000CD6A0000}"/>
    <cellStyle name="s_Valuation _BS Csan CPC 02 &lt;SAP&gt;_Cosan_Balanço" xfId="27342" xr:uid="{00000000-0005-0000-0000-0000CE6A0000}"/>
    <cellStyle name="s_Valuation _BS Csan CPC 02 &lt;SAP&gt;_Cosan_Balanço_Despesas operacionais " xfId="27343" xr:uid="{00000000-0005-0000-0000-0000CF6A0000}"/>
    <cellStyle name="s_Valuation _BS Csan CPC 02 &lt;SAP&gt;_Cosan_Balanço_Working Capital" xfId="27344" xr:uid="{00000000-0005-0000-0000-0000D06A0000}"/>
    <cellStyle name="s_Valuation _BS Csan CPC 02 &lt;SAP&gt;_Cosan_Base Junho" xfId="27345" xr:uid="{00000000-0005-0000-0000-0000D16A0000}"/>
    <cellStyle name="s_Valuation _BS Csan CPC 02 &lt;SAP&gt;_Cosan_Base Junho 2" xfId="27346" xr:uid="{00000000-0005-0000-0000-0000D26A0000}"/>
    <cellStyle name="s_Valuation _BS Csan CPC 02 &lt;SAP&gt;_Cosan_Base Junho_Base Julho" xfId="27347" xr:uid="{00000000-0005-0000-0000-0000D36A0000}"/>
    <cellStyle name="s_Valuation _BS Csan CPC 02 &lt;SAP&gt;_Cosan_Base Junho_Base Julho 2" xfId="27348" xr:uid="{00000000-0005-0000-0000-0000D46A0000}"/>
    <cellStyle name="s_Valuation _BS Csan CPC 02 &lt;SAP&gt;_Cosan_Base Junho_Base Julho_Mapa variáveis" xfId="27349" xr:uid="{00000000-0005-0000-0000-0000D56A0000}"/>
    <cellStyle name="s_Valuation _BS Csan CPC 02 &lt;SAP&gt;_Cosan_Base Junho_Base Julho_Taxa Efetiva Cosan - Acumulado até Setembro 2011" xfId="27350" xr:uid="{00000000-0005-0000-0000-0000D66A0000}"/>
    <cellStyle name="s_Valuation _BS Csan CPC 02 &lt;SAP&gt;_Cosan_Base Junho_Base Julho_Taxa Efetiva Cosan - Acumulado até Setembro 2011_Mapa variáveis" xfId="27351" xr:uid="{00000000-0005-0000-0000-0000D76A0000}"/>
    <cellStyle name="s_Valuation _BS Csan CPC 02 &lt;SAP&gt;_Cosan_Base Junho_Base Julho_Taxa Efetiva Cosan - Acumulado até Setembro 2011_Variavel" xfId="27352" xr:uid="{00000000-0005-0000-0000-0000D86A0000}"/>
    <cellStyle name="s_Valuation _BS Csan CPC 02 &lt;SAP&gt;_Cosan_Base Junho_Base Julho_Variavel" xfId="27353" xr:uid="{00000000-0005-0000-0000-0000D96A0000}"/>
    <cellStyle name="s_Valuation _BS Csan CPC 02 &lt;SAP&gt;_Cosan_Base Junho_Mapa variáveis" xfId="27354" xr:uid="{00000000-0005-0000-0000-0000DA6A0000}"/>
    <cellStyle name="s_Valuation _BS Csan CPC 02 &lt;SAP&gt;_Cosan_Base Junho_Variavel" xfId="27355" xr:uid="{00000000-0005-0000-0000-0000DB6A0000}"/>
    <cellStyle name="s_Valuation _BS Csan CPC 02 &lt;SAP&gt;_Cosan_Caixa restrito" xfId="27356" xr:uid="{00000000-0005-0000-0000-0000DC6A0000}"/>
    <cellStyle name="s_Valuation _BS Csan CPC 02 &lt;SAP&gt;_Cosan_Caixa restrito 2" xfId="27357" xr:uid="{00000000-0005-0000-0000-0000DD6A0000}"/>
    <cellStyle name="s_Valuation _BS Csan CPC 02 &lt;SAP&gt;_Cosan_Caixa restrito_7-Estoque" xfId="27358" xr:uid="{00000000-0005-0000-0000-0000DE6A0000}"/>
    <cellStyle name="s_Valuation _BS Csan CPC 02 &lt;SAP&gt;_Cosan_Caixa restrito_Despesas operacionais " xfId="27359" xr:uid="{00000000-0005-0000-0000-0000DF6A0000}"/>
    <cellStyle name="s_Valuation _BS Csan CPC 02 &lt;SAP&gt;_Cosan_Caixa restrito_Working Capital" xfId="27360" xr:uid="{00000000-0005-0000-0000-0000E06A0000}"/>
    <cellStyle name="s_Valuation _BS Csan CPC 02 &lt;SAP&gt;_Cosan_COSAN SA CONSOLID_MÊS" xfId="27361" xr:uid="{00000000-0005-0000-0000-0000E16A0000}"/>
    <cellStyle name="s_Valuation _BS Csan CPC 02 &lt;SAP&gt;_Cosan_Despesas operacionais " xfId="27362" xr:uid="{00000000-0005-0000-0000-0000E26A0000}"/>
    <cellStyle name="s_Valuation _BS Csan CPC 02 &lt;SAP&gt;_Cosan_Display" xfId="27363" xr:uid="{00000000-0005-0000-0000-0000E36A0000}"/>
    <cellStyle name="s_Valuation _BS Csan CPC 02 &lt;SAP&gt;_Cosan_Display 2" xfId="27364" xr:uid="{00000000-0005-0000-0000-0000E46A0000}"/>
    <cellStyle name="s_Valuation _BS Csan CPC 02 &lt;SAP&gt;_Cosan_Display 2_15-FINANCEIRAS" xfId="27365" xr:uid="{00000000-0005-0000-0000-0000E56A0000}"/>
    <cellStyle name="s_Valuation _BS Csan CPC 02 &lt;SAP&gt;_Cosan_Display 3" xfId="27366" xr:uid="{00000000-0005-0000-0000-0000E66A0000}"/>
    <cellStyle name="s_Valuation _BS Csan CPC 02 &lt;SAP&gt;_Cosan_Display 4" xfId="27367" xr:uid="{00000000-0005-0000-0000-0000E76A0000}"/>
    <cellStyle name="s_Valuation _BS Csan CPC 02 &lt;SAP&gt;_Cosan_Display_15-FINANCEIRAS" xfId="27368" xr:uid="{00000000-0005-0000-0000-0000E86A0000}"/>
    <cellStyle name="s_Valuation _BS Csan CPC 02 &lt;SAP&gt;_Cosan_Display_15-FINANCEIRAS_1" xfId="27369" xr:uid="{00000000-0005-0000-0000-0000E96A0000}"/>
    <cellStyle name="s_Valuation _BS Csan CPC 02 &lt;SAP&gt;_Cosan_Display_2-DRE" xfId="27370" xr:uid="{00000000-0005-0000-0000-0000EA6A0000}"/>
    <cellStyle name="s_Valuation _BS Csan CPC 02 &lt;SAP&gt;_Cosan_Display_2-DRE 2" xfId="27371" xr:uid="{00000000-0005-0000-0000-0000EB6A0000}"/>
    <cellStyle name="s_Valuation _BS Csan CPC 02 &lt;SAP&gt;_Cosan_Display_2-DRE_3-Balanço" xfId="27372" xr:uid="{00000000-0005-0000-0000-0000EC6A0000}"/>
    <cellStyle name="s_Valuation _BS Csan CPC 02 &lt;SAP&gt;_Cosan_Display_2-DRE_3-Balanço_Mapa variáveis" xfId="27373" xr:uid="{00000000-0005-0000-0000-0000ED6A0000}"/>
    <cellStyle name="s_Valuation _BS Csan CPC 02 &lt;SAP&gt;_Cosan_Display_2-DRE_3-Balanço_Variavel" xfId="27374" xr:uid="{00000000-0005-0000-0000-0000EE6A0000}"/>
    <cellStyle name="s_Valuation _BS Csan CPC 02 &lt;SAP&gt;_Cosan_Display_2-DRE_Dep_Judiciais-Contingências" xfId="27375" xr:uid="{00000000-0005-0000-0000-0000EF6A0000}"/>
    <cellStyle name="s_Valuation _BS Csan CPC 02 &lt;SAP&gt;_Cosan_Display_2-DRE_DFC Gerencial" xfId="27376" xr:uid="{00000000-0005-0000-0000-0000F06A0000}"/>
    <cellStyle name="s_Valuation _BS Csan CPC 02 &lt;SAP&gt;_Cosan_Display_2-DRE_DMPL" xfId="27377" xr:uid="{00000000-0005-0000-0000-0000F16A0000}"/>
    <cellStyle name="s_Valuation _BS Csan CPC 02 &lt;SAP&gt;_Cosan_Display_2-DRE_Mapa variáveis" xfId="27378" xr:uid="{00000000-0005-0000-0000-0000F26A0000}"/>
    <cellStyle name="s_Valuation _BS Csan CPC 02 &lt;SAP&gt;_Cosan_Display_2-DRE_Variavel" xfId="27379" xr:uid="{00000000-0005-0000-0000-0000F36A0000}"/>
    <cellStyle name="s_Valuation _BS Csan CPC 02 &lt;SAP&gt;_Cosan_Display_3-Balanço" xfId="27380" xr:uid="{00000000-0005-0000-0000-0000F46A0000}"/>
    <cellStyle name="s_Valuation _BS Csan CPC 02 &lt;SAP&gt;_Cosan_Display_3-Balanço_Mapa variáveis" xfId="27381" xr:uid="{00000000-0005-0000-0000-0000F56A0000}"/>
    <cellStyle name="s_Valuation _BS Csan CPC 02 &lt;SAP&gt;_Cosan_Display_3-Balanço_Variavel" xfId="27382" xr:uid="{00000000-0005-0000-0000-0000F66A0000}"/>
    <cellStyle name="s_Valuation _BS Csan CPC 02 &lt;SAP&gt;_Cosan_Display_7-Estoque" xfId="27383" xr:uid="{00000000-0005-0000-0000-0000F76A0000}"/>
    <cellStyle name="s_Valuation _BS Csan CPC 02 &lt;SAP&gt;_Cosan_Display_Despesas operacionais " xfId="27384" xr:uid="{00000000-0005-0000-0000-0000F86A0000}"/>
    <cellStyle name="s_Valuation _BS Csan CPC 02 &lt;SAP&gt;_Cosan_Display_Mapa variáveis" xfId="27385" xr:uid="{00000000-0005-0000-0000-0000F96A0000}"/>
    <cellStyle name="s_Valuation _BS Csan CPC 02 &lt;SAP&gt;_Cosan_Display_P&amp;L Raízen Combs" xfId="27386" xr:uid="{00000000-0005-0000-0000-0000FA6A0000}"/>
    <cellStyle name="s_Valuation _BS Csan CPC 02 &lt;SAP&gt;_Cosan_Display_P&amp;L RUMO" xfId="27387" xr:uid="{00000000-0005-0000-0000-0000FB6A0000}"/>
    <cellStyle name="s_Valuation _BS Csan CPC 02 &lt;SAP&gt;_Cosan_Display_Variavel" xfId="27388" xr:uid="{00000000-0005-0000-0000-0000FC6A0000}"/>
    <cellStyle name="s_Valuation _BS Csan CPC 02 &lt;SAP&gt;_Cosan_Display_Working Capital" xfId="27389" xr:uid="{00000000-0005-0000-0000-0000FD6A0000}"/>
    <cellStyle name="s_Valuation _BS Csan CPC 02 &lt;SAP&gt;_Cosan_FINANCEIRAS" xfId="27390" xr:uid="{00000000-0005-0000-0000-0000FE6A0000}"/>
    <cellStyle name="s_Valuation _BS Csan CPC 02 &lt;SAP&gt;_Cosan_FINANCEIRAS_Dep_Judiciais-Contingências" xfId="27391" xr:uid="{00000000-0005-0000-0000-0000FF6A0000}"/>
    <cellStyle name="s_Valuation _BS Csan CPC 02 &lt;SAP&gt;_Cosan_FINANCEIRAS_DFC Gerencial" xfId="27392" xr:uid="{00000000-0005-0000-0000-0000006B0000}"/>
    <cellStyle name="s_Valuation _BS Csan CPC 02 &lt;SAP&gt;_Cosan_FINANCEIRAS_DMPL" xfId="27393" xr:uid="{00000000-0005-0000-0000-0000016B0000}"/>
    <cellStyle name="s_Valuation _BS Csan CPC 02 &lt;SAP&gt;_Cosan_FINANCEIRAS_Mapa variáveis" xfId="27394" xr:uid="{00000000-0005-0000-0000-0000026B0000}"/>
    <cellStyle name="s_Valuation _BS Csan CPC 02 &lt;SAP&gt;_Cosan_FINANCEIRAS_Variavel" xfId="27395" xr:uid="{00000000-0005-0000-0000-0000036B0000}"/>
    <cellStyle name="s_Valuation _BS Csan CPC 02 &lt;SAP&gt;_Cosan_Instrumentos Financeiros" xfId="27396" xr:uid="{00000000-0005-0000-0000-0000046B0000}"/>
    <cellStyle name="s_Valuation _BS Csan CPC 02 &lt;SAP&gt;_Cosan_Instrumentos Financeiros 2" xfId="27397" xr:uid="{00000000-0005-0000-0000-0000056B0000}"/>
    <cellStyle name="s_Valuation _BS Csan CPC 02 &lt;SAP&gt;_Cosan_Instrumentos Financeiros 2_15-FINANCEIRAS" xfId="27398" xr:uid="{00000000-0005-0000-0000-0000066B0000}"/>
    <cellStyle name="s_Valuation _BS Csan CPC 02 &lt;SAP&gt;_Cosan_Instrumentos Financeiros_15-FINANCEIRAS" xfId="27399" xr:uid="{00000000-0005-0000-0000-0000076B0000}"/>
    <cellStyle name="s_Valuation _BS Csan CPC 02 &lt;SAP&gt;_Cosan_Instrumentos Financeiros_15-FINANCEIRAS_1" xfId="27400" xr:uid="{00000000-0005-0000-0000-0000086B0000}"/>
    <cellStyle name="s_Valuation _BS Csan CPC 02 &lt;SAP&gt;_Cosan_Instrumentos Financeiros_2-DRE" xfId="27401" xr:uid="{00000000-0005-0000-0000-0000096B0000}"/>
    <cellStyle name="s_Valuation _BS Csan CPC 02 &lt;SAP&gt;_Cosan_Instrumentos Financeiros_2-DRE 2" xfId="27402" xr:uid="{00000000-0005-0000-0000-00000A6B0000}"/>
    <cellStyle name="s_Valuation _BS Csan CPC 02 &lt;SAP&gt;_Cosan_Instrumentos Financeiros_2-DRE_3-Balanço" xfId="27403" xr:uid="{00000000-0005-0000-0000-00000B6B0000}"/>
    <cellStyle name="s_Valuation _BS Csan CPC 02 &lt;SAP&gt;_Cosan_Instrumentos Financeiros_2-DRE_3-Balanço_Mapa variáveis" xfId="27404" xr:uid="{00000000-0005-0000-0000-00000C6B0000}"/>
    <cellStyle name="s_Valuation _BS Csan CPC 02 &lt;SAP&gt;_Cosan_Instrumentos Financeiros_2-DRE_3-Balanço_Variavel" xfId="27405" xr:uid="{00000000-0005-0000-0000-00000D6B0000}"/>
    <cellStyle name="s_Valuation _BS Csan CPC 02 &lt;SAP&gt;_Cosan_Instrumentos Financeiros_2-DRE_Dep_Judiciais-Contingências" xfId="27406" xr:uid="{00000000-0005-0000-0000-00000E6B0000}"/>
    <cellStyle name="s_Valuation _BS Csan CPC 02 &lt;SAP&gt;_Cosan_Instrumentos Financeiros_2-DRE_DFC Gerencial" xfId="27407" xr:uid="{00000000-0005-0000-0000-00000F6B0000}"/>
    <cellStyle name="s_Valuation _BS Csan CPC 02 &lt;SAP&gt;_Cosan_Instrumentos Financeiros_2-DRE_DMPL" xfId="27408" xr:uid="{00000000-0005-0000-0000-0000106B0000}"/>
    <cellStyle name="s_Valuation _BS Csan CPC 02 &lt;SAP&gt;_Cosan_Instrumentos Financeiros_2-DRE_Mapa variáveis" xfId="27409" xr:uid="{00000000-0005-0000-0000-0000116B0000}"/>
    <cellStyle name="s_Valuation _BS Csan CPC 02 &lt;SAP&gt;_Cosan_Instrumentos Financeiros_2-DRE_Variavel" xfId="27410" xr:uid="{00000000-0005-0000-0000-0000126B0000}"/>
    <cellStyle name="s_Valuation _BS Csan CPC 02 &lt;SAP&gt;_Cosan_Instrumentos Financeiros_3-Balanço" xfId="27411" xr:uid="{00000000-0005-0000-0000-0000136B0000}"/>
    <cellStyle name="s_Valuation _BS Csan CPC 02 &lt;SAP&gt;_Cosan_Instrumentos Financeiros_3-Balanço_Mapa variáveis" xfId="27412" xr:uid="{00000000-0005-0000-0000-0000146B0000}"/>
    <cellStyle name="s_Valuation _BS Csan CPC 02 &lt;SAP&gt;_Cosan_Instrumentos Financeiros_3-Balanço_Variavel" xfId="27413" xr:uid="{00000000-0005-0000-0000-0000156B0000}"/>
    <cellStyle name="s_Valuation _BS Csan CPC 02 &lt;SAP&gt;_Cosan_Instrumentos Financeiros_7-Estoque" xfId="27414" xr:uid="{00000000-0005-0000-0000-0000166B0000}"/>
    <cellStyle name="s_Valuation _BS Csan CPC 02 &lt;SAP&gt;_Cosan_Instrumentos Financeiros_Despesas operacionais " xfId="27415" xr:uid="{00000000-0005-0000-0000-0000176B0000}"/>
    <cellStyle name="s_Valuation _BS Csan CPC 02 &lt;SAP&gt;_Cosan_Instrumentos Financeiros_Mapa variáveis" xfId="27416" xr:uid="{00000000-0005-0000-0000-0000186B0000}"/>
    <cellStyle name="s_Valuation _BS Csan CPC 02 &lt;SAP&gt;_Cosan_Instrumentos Financeiros_P&amp;L Raízen Combs" xfId="27417" xr:uid="{00000000-0005-0000-0000-0000196B0000}"/>
    <cellStyle name="s_Valuation _BS Csan CPC 02 &lt;SAP&gt;_Cosan_Instrumentos Financeiros_P&amp;L RUMO" xfId="27418" xr:uid="{00000000-0005-0000-0000-00001A6B0000}"/>
    <cellStyle name="s_Valuation _BS Csan CPC 02 &lt;SAP&gt;_Cosan_Instrumentos Financeiros_Variavel" xfId="27419" xr:uid="{00000000-0005-0000-0000-00001B6B0000}"/>
    <cellStyle name="s_Valuation _BS Csan CPC 02 &lt;SAP&gt;_Cosan_Instrumentos Financeiros_Working Capital" xfId="27420" xr:uid="{00000000-0005-0000-0000-00001C6B0000}"/>
    <cellStyle name="s_Valuation _BS Csan CPC 02 &lt;SAP&gt;_Cosan_IR Diferido" xfId="27421" xr:uid="{00000000-0005-0000-0000-00001D6B0000}"/>
    <cellStyle name="s_Valuation _BS Csan CPC 02 &lt;SAP&gt;_Cosan_Ir e CS Ativo Mar 2010 (Ifrs)" xfId="27422" xr:uid="{00000000-0005-0000-0000-00001E6B0000}"/>
    <cellStyle name="s_Valuation _BS Csan CPC 02 &lt;SAP&gt;_Cosan_Ir e CS Ativo Mar 2010 (Ifrs)_Mapa variáveis" xfId="27423" xr:uid="{00000000-0005-0000-0000-00001F6B0000}"/>
    <cellStyle name="s_Valuation _BS Csan CPC 02 &lt;SAP&gt;_Cosan_Ir e CS Ativo Mar 2010 (Ifrs)_Variavel" xfId="27424" xr:uid="{00000000-0005-0000-0000-0000206B0000}"/>
    <cellStyle name="s_Valuation _BS Csan CPC 02 &lt;SAP&gt;_Cosan_Ir e CS Dez 2011 Cosan Novo" xfId="27425" xr:uid="{00000000-0005-0000-0000-0000216B0000}"/>
    <cellStyle name="s_Valuation _BS Csan CPC 02 &lt;SAP&gt;_Cosan_Ir e CS Dez 2011 Cosan Novo_Mapa variáveis" xfId="27426" xr:uid="{00000000-0005-0000-0000-0000226B0000}"/>
    <cellStyle name="s_Valuation _BS Csan CPC 02 &lt;SAP&gt;_Cosan_Ir e CS Dez 2011 Cosan Novo_Plan1" xfId="27427" xr:uid="{00000000-0005-0000-0000-0000236B0000}"/>
    <cellStyle name="s_Valuation _BS Csan CPC 02 &lt;SAP&gt;_Cosan_Ir e CS Dez 2011 Cosan Novo_Plan1_Mapa variáveis" xfId="27428" xr:uid="{00000000-0005-0000-0000-0000246B0000}"/>
    <cellStyle name="s_Valuation _BS Csan CPC 02 &lt;SAP&gt;_Cosan_Ir e CS Dez 2011 Cosan Novo_Plan1_Variavel" xfId="27429" xr:uid="{00000000-0005-0000-0000-0000256B0000}"/>
    <cellStyle name="s_Valuation _BS Csan CPC 02 &lt;SAP&gt;_Cosan_Ir e CS Dez 2011 Cosan Novo_Variavel" xfId="27430" xr:uid="{00000000-0005-0000-0000-0000266B0000}"/>
    <cellStyle name="s_Valuation _BS Csan CPC 02 &lt;SAP&gt;_Cosan_Mapa 3T12" xfId="27431" xr:uid="{00000000-0005-0000-0000-0000276B0000}"/>
    <cellStyle name="s_Valuation _BS Csan CPC 02 &lt;SAP&gt;_Cosan_Mapa 3T12 2" xfId="27432" xr:uid="{00000000-0005-0000-0000-0000286B0000}"/>
    <cellStyle name="s_Valuation _BS Csan CPC 02 &lt;SAP&gt;_Cosan_Mapa 3T12 2_15-FINANCEIRAS" xfId="27433" xr:uid="{00000000-0005-0000-0000-0000296B0000}"/>
    <cellStyle name="s_Valuation _BS Csan CPC 02 &lt;SAP&gt;_Cosan_Mapa 3T12_15-FINANCEIRAS" xfId="27434" xr:uid="{00000000-0005-0000-0000-00002A6B0000}"/>
    <cellStyle name="s_Valuation _BS Csan CPC 02 &lt;SAP&gt;_Cosan_Mapa 3T12_15-FINANCEIRAS_1" xfId="27435" xr:uid="{00000000-0005-0000-0000-00002B6B0000}"/>
    <cellStyle name="s_Valuation _BS Csan CPC 02 &lt;SAP&gt;_Cosan_Mapa 3T12_2-DRE" xfId="27436" xr:uid="{00000000-0005-0000-0000-00002C6B0000}"/>
    <cellStyle name="s_Valuation _BS Csan CPC 02 &lt;SAP&gt;_Cosan_Mapa 3T12_2-DRE 2" xfId="27437" xr:uid="{00000000-0005-0000-0000-00002D6B0000}"/>
    <cellStyle name="s_Valuation _BS Csan CPC 02 &lt;SAP&gt;_Cosan_Mapa 3T12_2-DRE_3-Balanço" xfId="27438" xr:uid="{00000000-0005-0000-0000-00002E6B0000}"/>
    <cellStyle name="s_Valuation _BS Csan CPC 02 &lt;SAP&gt;_Cosan_Mapa 3T12_2-DRE_3-Balanço_Mapa variáveis" xfId="27439" xr:uid="{00000000-0005-0000-0000-00002F6B0000}"/>
    <cellStyle name="s_Valuation _BS Csan CPC 02 &lt;SAP&gt;_Cosan_Mapa 3T12_2-DRE_3-Balanço_Variavel" xfId="27440" xr:uid="{00000000-0005-0000-0000-0000306B0000}"/>
    <cellStyle name="s_Valuation _BS Csan CPC 02 &lt;SAP&gt;_Cosan_Mapa 3T12_2-DRE_Dep_Judiciais-Contingências" xfId="27441" xr:uid="{00000000-0005-0000-0000-0000316B0000}"/>
    <cellStyle name="s_Valuation _BS Csan CPC 02 &lt;SAP&gt;_Cosan_Mapa 3T12_2-DRE_DFC Gerencial" xfId="27442" xr:uid="{00000000-0005-0000-0000-0000326B0000}"/>
    <cellStyle name="s_Valuation _BS Csan CPC 02 &lt;SAP&gt;_Cosan_Mapa 3T12_2-DRE_DMPL" xfId="27443" xr:uid="{00000000-0005-0000-0000-0000336B0000}"/>
    <cellStyle name="s_Valuation _BS Csan CPC 02 &lt;SAP&gt;_Cosan_Mapa 3T12_2-DRE_Mapa variáveis" xfId="27444" xr:uid="{00000000-0005-0000-0000-0000346B0000}"/>
    <cellStyle name="s_Valuation _BS Csan CPC 02 &lt;SAP&gt;_Cosan_Mapa 3T12_2-DRE_Variavel" xfId="27445" xr:uid="{00000000-0005-0000-0000-0000356B0000}"/>
    <cellStyle name="s_Valuation _BS Csan CPC 02 &lt;SAP&gt;_Cosan_Mapa 3T12_3-Balanço" xfId="27446" xr:uid="{00000000-0005-0000-0000-0000366B0000}"/>
    <cellStyle name="s_Valuation _BS Csan CPC 02 &lt;SAP&gt;_Cosan_Mapa 3T12_3-Balanço_Mapa variáveis" xfId="27447" xr:uid="{00000000-0005-0000-0000-0000376B0000}"/>
    <cellStyle name="s_Valuation _BS Csan CPC 02 &lt;SAP&gt;_Cosan_Mapa 3T12_3-Balanço_Variavel" xfId="27448" xr:uid="{00000000-0005-0000-0000-0000386B0000}"/>
    <cellStyle name="s_Valuation _BS Csan CPC 02 &lt;SAP&gt;_Cosan_Mapa 3T12_Dep_Judiciais-Contingências" xfId="27449" xr:uid="{00000000-0005-0000-0000-0000396B0000}"/>
    <cellStyle name="s_Valuation _BS Csan CPC 02 &lt;SAP&gt;_Cosan_Mapa 3T12_DFC Gerencial" xfId="27450" xr:uid="{00000000-0005-0000-0000-00003A6B0000}"/>
    <cellStyle name="s_Valuation _BS Csan CPC 02 &lt;SAP&gt;_Cosan_Mapa 3T12_DMPL" xfId="27451" xr:uid="{00000000-0005-0000-0000-00003B6B0000}"/>
    <cellStyle name="s_Valuation _BS Csan CPC 02 &lt;SAP&gt;_Cosan_Mapa 3T12_Mapa variáveis" xfId="27452" xr:uid="{00000000-0005-0000-0000-00003C6B0000}"/>
    <cellStyle name="s_Valuation _BS Csan CPC 02 &lt;SAP&gt;_Cosan_Mapa 3T12_P&amp;L RUMO" xfId="27453" xr:uid="{00000000-0005-0000-0000-00003D6B0000}"/>
    <cellStyle name="s_Valuation _BS Csan CPC 02 &lt;SAP&gt;_Cosan_Mapa 3T12_Variavel" xfId="27454" xr:uid="{00000000-0005-0000-0000-00003E6B0000}"/>
    <cellStyle name="s_Valuation _BS Csan CPC 02 &lt;SAP&gt;_Cosan_Mapa variáveis" xfId="27455" xr:uid="{00000000-0005-0000-0000-00003F6B0000}"/>
    <cellStyle name="s_Valuation _BS Csan CPC 02 &lt;SAP&gt;_Cosan_Mapa variáveis_1" xfId="27456" xr:uid="{00000000-0005-0000-0000-0000406B0000}"/>
    <cellStyle name="s_Valuation _BS Csan CPC 02 &lt;SAP&gt;_Cosan_Mapa Variáveis_Mapa variáveis" xfId="27457" xr:uid="{00000000-0005-0000-0000-0000416B0000}"/>
    <cellStyle name="s_Valuation _BS Csan CPC 02 &lt;SAP&gt;_Cosan_P&amp;L Raízen Combs" xfId="27458" xr:uid="{00000000-0005-0000-0000-0000426B0000}"/>
    <cellStyle name="s_Valuation _BS Csan CPC 02 &lt;SAP&gt;_Cosan_P&amp;L RUMO" xfId="27459" xr:uid="{00000000-0005-0000-0000-0000436B0000}"/>
    <cellStyle name="s_Valuation _BS Csan CPC 02 &lt;SAP&gt;_Cosan_Plan1" xfId="27460" xr:uid="{00000000-0005-0000-0000-0000446B0000}"/>
    <cellStyle name="s_Valuation _BS Csan CPC 02 &lt;SAP&gt;_Cosan_Plan1_Mapa variáveis" xfId="27461" xr:uid="{00000000-0005-0000-0000-0000456B0000}"/>
    <cellStyle name="s_Valuation _BS Csan CPC 02 &lt;SAP&gt;_Cosan_Plan1_Variavel" xfId="27462" xr:uid="{00000000-0005-0000-0000-0000466B0000}"/>
    <cellStyle name="s_Valuation _BS Csan CPC 02 &lt;SAP&gt;_Cosan_Plan2" xfId="27463" xr:uid="{00000000-0005-0000-0000-0000476B0000}"/>
    <cellStyle name="s_Valuation _BS Csan CPC 02 &lt;SAP&gt;_Cosan_Plan2 2" xfId="27464" xr:uid="{00000000-0005-0000-0000-0000486B0000}"/>
    <cellStyle name="s_Valuation _BS Csan CPC 02 &lt;SAP&gt;_Cosan_Plan2 2_15-FINANCEIRAS" xfId="27465" xr:uid="{00000000-0005-0000-0000-0000496B0000}"/>
    <cellStyle name="s_Valuation _BS Csan CPC 02 &lt;SAP&gt;_Cosan_Plan2 3" xfId="27466" xr:uid="{00000000-0005-0000-0000-00004A6B0000}"/>
    <cellStyle name="s_Valuation _BS Csan CPC 02 &lt;SAP&gt;_Cosan_Plan2 4" xfId="27467" xr:uid="{00000000-0005-0000-0000-00004B6B0000}"/>
    <cellStyle name="s_Valuation _BS Csan CPC 02 &lt;SAP&gt;_Cosan_Plan2_15-FINANCEIRAS" xfId="27468" xr:uid="{00000000-0005-0000-0000-00004C6B0000}"/>
    <cellStyle name="s_Valuation _BS Csan CPC 02 &lt;SAP&gt;_Cosan_Plan2_15-FINANCEIRAS_1" xfId="27469" xr:uid="{00000000-0005-0000-0000-00004D6B0000}"/>
    <cellStyle name="s_Valuation _BS Csan CPC 02 &lt;SAP&gt;_Cosan_Plan2_2-DRE" xfId="27470" xr:uid="{00000000-0005-0000-0000-00004E6B0000}"/>
    <cellStyle name="s_Valuation _BS Csan CPC 02 &lt;SAP&gt;_Cosan_Plan2_2-DRE 2" xfId="27471" xr:uid="{00000000-0005-0000-0000-00004F6B0000}"/>
    <cellStyle name="s_Valuation _BS Csan CPC 02 &lt;SAP&gt;_Cosan_Plan2_2-DRE_3-Balanço" xfId="27472" xr:uid="{00000000-0005-0000-0000-0000506B0000}"/>
    <cellStyle name="s_Valuation _BS Csan CPC 02 &lt;SAP&gt;_Cosan_Plan2_2-DRE_3-Balanço_Mapa variáveis" xfId="27473" xr:uid="{00000000-0005-0000-0000-0000516B0000}"/>
    <cellStyle name="s_Valuation _BS Csan CPC 02 &lt;SAP&gt;_Cosan_Plan2_2-DRE_3-Balanço_Variavel" xfId="27474" xr:uid="{00000000-0005-0000-0000-0000526B0000}"/>
    <cellStyle name="s_Valuation _BS Csan CPC 02 &lt;SAP&gt;_Cosan_Plan2_2-DRE_Dep_Judiciais-Contingências" xfId="27475" xr:uid="{00000000-0005-0000-0000-0000536B0000}"/>
    <cellStyle name="s_Valuation _BS Csan CPC 02 &lt;SAP&gt;_Cosan_Plan2_2-DRE_DFC Gerencial" xfId="27476" xr:uid="{00000000-0005-0000-0000-0000546B0000}"/>
    <cellStyle name="s_Valuation _BS Csan CPC 02 &lt;SAP&gt;_Cosan_Plan2_2-DRE_DMPL" xfId="27477" xr:uid="{00000000-0005-0000-0000-0000556B0000}"/>
    <cellStyle name="s_Valuation _BS Csan CPC 02 &lt;SAP&gt;_Cosan_Plan2_2-DRE_Mapa variáveis" xfId="27478" xr:uid="{00000000-0005-0000-0000-0000566B0000}"/>
    <cellStyle name="s_Valuation _BS Csan CPC 02 &lt;SAP&gt;_Cosan_Plan2_2-DRE_Variavel" xfId="27479" xr:uid="{00000000-0005-0000-0000-0000576B0000}"/>
    <cellStyle name="s_Valuation _BS Csan CPC 02 &lt;SAP&gt;_Cosan_Plan2_3-Balanço" xfId="27480" xr:uid="{00000000-0005-0000-0000-0000586B0000}"/>
    <cellStyle name="s_Valuation _BS Csan CPC 02 &lt;SAP&gt;_Cosan_Plan2_3-Balanço_Mapa variáveis" xfId="27481" xr:uid="{00000000-0005-0000-0000-0000596B0000}"/>
    <cellStyle name="s_Valuation _BS Csan CPC 02 &lt;SAP&gt;_Cosan_Plan2_3-Balanço_Variavel" xfId="27482" xr:uid="{00000000-0005-0000-0000-00005A6B0000}"/>
    <cellStyle name="s_Valuation _BS Csan CPC 02 &lt;SAP&gt;_Cosan_Plan2_7-Estoque" xfId="27483" xr:uid="{00000000-0005-0000-0000-00005B6B0000}"/>
    <cellStyle name="s_Valuation _BS Csan CPC 02 &lt;SAP&gt;_Cosan_Plan2_Despesas operacionais " xfId="27484" xr:uid="{00000000-0005-0000-0000-00005C6B0000}"/>
    <cellStyle name="s_Valuation _BS Csan CPC 02 &lt;SAP&gt;_Cosan_Plan2_Mapa variáveis" xfId="27485" xr:uid="{00000000-0005-0000-0000-00005D6B0000}"/>
    <cellStyle name="s_Valuation _BS Csan CPC 02 &lt;SAP&gt;_Cosan_Plan2_P&amp;L Raízen Combs" xfId="27486" xr:uid="{00000000-0005-0000-0000-00005E6B0000}"/>
    <cellStyle name="s_Valuation _BS Csan CPC 02 &lt;SAP&gt;_Cosan_Plan2_P&amp;L RUMO" xfId="27487" xr:uid="{00000000-0005-0000-0000-00005F6B0000}"/>
    <cellStyle name="s_Valuation _BS Csan CPC 02 &lt;SAP&gt;_Cosan_Plan2_Variavel" xfId="27488" xr:uid="{00000000-0005-0000-0000-0000606B0000}"/>
    <cellStyle name="s_Valuation _BS Csan CPC 02 &lt;SAP&gt;_Cosan_Plan2_Working Capital" xfId="27489" xr:uid="{00000000-0005-0000-0000-0000616B0000}"/>
    <cellStyle name="s_Valuation _BS Csan CPC 02 &lt;SAP&gt;_Cosan_Taxa Efetiva Cosan - Acumulado até Setembro 2011" xfId="27490" xr:uid="{00000000-0005-0000-0000-0000626B0000}"/>
    <cellStyle name="s_Valuation _BS Csan CPC 02 &lt;SAP&gt;_Cosan_Taxa Efetiva Cosan - Acumulado até Setembro 2011_Mapa variáveis" xfId="27491" xr:uid="{00000000-0005-0000-0000-0000636B0000}"/>
    <cellStyle name="s_Valuation _BS Csan CPC 02 &lt;SAP&gt;_Cosan_Taxa Efetiva Cosan - Acumulado até Setembro 2011_Variavel" xfId="27492" xr:uid="{00000000-0005-0000-0000-0000646B0000}"/>
    <cellStyle name="s_Valuation _BS Csan CPC 02 &lt;SAP&gt;_Cosan_Variavel" xfId="27493" xr:uid="{00000000-0005-0000-0000-0000656B0000}"/>
    <cellStyle name="s_Valuation _BS Csan CPC 02 &lt;SAP&gt;_Cosan_Working Capital" xfId="27494" xr:uid="{00000000-0005-0000-0000-0000666B0000}"/>
    <cellStyle name="s_Valuation _BS Csan CPC 02 &lt;SAP&gt;_Crédito PisCofins" xfId="27495" xr:uid="{00000000-0005-0000-0000-0000676B0000}"/>
    <cellStyle name="s_Valuation _BS Csan CPC 02 &lt;SAP&gt;_Crédito PisCofins 2" xfId="27496" xr:uid="{00000000-0005-0000-0000-0000686B0000}"/>
    <cellStyle name="s_Valuation _BS Csan CPC 02 &lt;SAP&gt;_Crédito PisCofins 2_15-FINANCEIRAS" xfId="27497" xr:uid="{00000000-0005-0000-0000-0000696B0000}"/>
    <cellStyle name="s_Valuation _BS Csan CPC 02 &lt;SAP&gt;_Crédito PisCofins 2_Mapa variáveis" xfId="27498" xr:uid="{00000000-0005-0000-0000-00006A6B0000}"/>
    <cellStyle name="s_Valuation _BS Csan CPC 02 &lt;SAP&gt;_Crédito PisCofins 2_Variavel" xfId="27499" xr:uid="{00000000-0005-0000-0000-00006B6B0000}"/>
    <cellStyle name="s_Valuation _BS Csan CPC 02 &lt;SAP&gt;_Crédito PisCofins 3" xfId="27500" xr:uid="{00000000-0005-0000-0000-00006C6B0000}"/>
    <cellStyle name="s_Valuation _BS Csan CPC 02 &lt;SAP&gt;_Crédito PisCofins_15-FINANCEIRAS" xfId="27501" xr:uid="{00000000-0005-0000-0000-00006D6B0000}"/>
    <cellStyle name="s_Valuation _BS Csan CPC 02 &lt;SAP&gt;_Crédito PisCofins_15-FINANCEIRAS_1" xfId="27502" xr:uid="{00000000-0005-0000-0000-00006E6B0000}"/>
    <cellStyle name="s_Valuation _BS Csan CPC 02 &lt;SAP&gt;_Crédito PisCofins_2-DRE" xfId="27503" xr:uid="{00000000-0005-0000-0000-00006F6B0000}"/>
    <cellStyle name="s_Valuation _BS Csan CPC 02 &lt;SAP&gt;_Crédito PisCofins_2-DRE 2" xfId="27504" xr:uid="{00000000-0005-0000-0000-0000706B0000}"/>
    <cellStyle name="s_Valuation _BS Csan CPC 02 &lt;SAP&gt;_Crédito PisCofins_2-DRE_3-Balanço" xfId="27505" xr:uid="{00000000-0005-0000-0000-0000716B0000}"/>
    <cellStyle name="s_Valuation _BS Csan CPC 02 &lt;SAP&gt;_Crédito PisCofins_2-DRE_3-Balanço_Mapa variáveis" xfId="27506" xr:uid="{00000000-0005-0000-0000-0000726B0000}"/>
    <cellStyle name="s_Valuation _BS Csan CPC 02 &lt;SAP&gt;_Crédito PisCofins_2-DRE_3-Balanço_Variavel" xfId="27507" xr:uid="{00000000-0005-0000-0000-0000736B0000}"/>
    <cellStyle name="s_Valuation _BS Csan CPC 02 &lt;SAP&gt;_Crédito PisCofins_2-DRE_Dep_Judiciais-Contingências" xfId="27508" xr:uid="{00000000-0005-0000-0000-0000746B0000}"/>
    <cellStyle name="s_Valuation _BS Csan CPC 02 &lt;SAP&gt;_Crédito PisCofins_2-DRE_DFC Gerencial" xfId="27509" xr:uid="{00000000-0005-0000-0000-0000756B0000}"/>
    <cellStyle name="s_Valuation _BS Csan CPC 02 &lt;SAP&gt;_Crédito PisCofins_2-DRE_DMPL" xfId="27510" xr:uid="{00000000-0005-0000-0000-0000766B0000}"/>
    <cellStyle name="s_Valuation _BS Csan CPC 02 &lt;SAP&gt;_Crédito PisCofins_2-DRE_Mapa variáveis" xfId="27511" xr:uid="{00000000-0005-0000-0000-0000776B0000}"/>
    <cellStyle name="s_Valuation _BS Csan CPC 02 &lt;SAP&gt;_Crédito PisCofins_2-DRE_Variavel" xfId="27512" xr:uid="{00000000-0005-0000-0000-0000786B0000}"/>
    <cellStyle name="s_Valuation _BS Csan CPC 02 &lt;SAP&gt;_Crédito PisCofins_3-Balanço" xfId="27513" xr:uid="{00000000-0005-0000-0000-0000796B0000}"/>
    <cellStyle name="s_Valuation _BS Csan CPC 02 &lt;SAP&gt;_Crédito PisCofins_3-Balanço 2" xfId="27514" xr:uid="{00000000-0005-0000-0000-00007A6B0000}"/>
    <cellStyle name="s_Valuation _BS Csan CPC 02 &lt;SAP&gt;_Crédito PisCofins_3-Balanço 2_15-FINANCEIRAS" xfId="27515" xr:uid="{00000000-0005-0000-0000-00007B6B0000}"/>
    <cellStyle name="s_Valuation _BS Csan CPC 02 &lt;SAP&gt;_Crédito PisCofins_3-Balanço_1" xfId="27516" xr:uid="{00000000-0005-0000-0000-00007C6B0000}"/>
    <cellStyle name="s_Valuation _BS Csan CPC 02 &lt;SAP&gt;_Crédito PisCofins_3-Balanço_1_Mapa variáveis" xfId="27517" xr:uid="{00000000-0005-0000-0000-00007D6B0000}"/>
    <cellStyle name="s_Valuation _BS Csan CPC 02 &lt;SAP&gt;_Crédito PisCofins_3-Balanço_1_Variavel" xfId="27518" xr:uid="{00000000-0005-0000-0000-00007E6B0000}"/>
    <cellStyle name="s_Valuation _BS Csan CPC 02 &lt;SAP&gt;_Crédito PisCofins_3-Balanço_15-FINANCEIRAS" xfId="27519" xr:uid="{00000000-0005-0000-0000-00007F6B0000}"/>
    <cellStyle name="s_Valuation _BS Csan CPC 02 &lt;SAP&gt;_Crédito PisCofins_3-Balanço_15-FINANCEIRAS_1" xfId="27520" xr:uid="{00000000-0005-0000-0000-0000806B0000}"/>
    <cellStyle name="s_Valuation _BS Csan CPC 02 &lt;SAP&gt;_Crédito PisCofins_3-Balanço_2-DRE" xfId="27521" xr:uid="{00000000-0005-0000-0000-0000816B0000}"/>
    <cellStyle name="s_Valuation _BS Csan CPC 02 &lt;SAP&gt;_Crédito PisCofins_3-Balanço_2-DRE 2" xfId="27522" xr:uid="{00000000-0005-0000-0000-0000826B0000}"/>
    <cellStyle name="s_Valuation _BS Csan CPC 02 &lt;SAP&gt;_Crédito PisCofins_3-Balanço_2-DRE_3-Balanço" xfId="27523" xr:uid="{00000000-0005-0000-0000-0000836B0000}"/>
    <cellStyle name="s_Valuation _BS Csan CPC 02 &lt;SAP&gt;_Crédito PisCofins_3-Balanço_2-DRE_3-Balanço_Mapa variáveis" xfId="27524" xr:uid="{00000000-0005-0000-0000-0000846B0000}"/>
    <cellStyle name="s_Valuation _BS Csan CPC 02 &lt;SAP&gt;_Crédito PisCofins_3-Balanço_2-DRE_3-Balanço_Variavel" xfId="27525" xr:uid="{00000000-0005-0000-0000-0000856B0000}"/>
    <cellStyle name="s_Valuation _BS Csan CPC 02 &lt;SAP&gt;_Crédito PisCofins_3-Balanço_2-DRE_Dep_Judiciais-Contingências" xfId="27526" xr:uid="{00000000-0005-0000-0000-0000866B0000}"/>
    <cellStyle name="s_Valuation _BS Csan CPC 02 &lt;SAP&gt;_Crédito PisCofins_3-Balanço_2-DRE_DFC Gerencial" xfId="27527" xr:uid="{00000000-0005-0000-0000-0000876B0000}"/>
    <cellStyle name="s_Valuation _BS Csan CPC 02 &lt;SAP&gt;_Crédito PisCofins_3-Balanço_2-DRE_DMPL" xfId="27528" xr:uid="{00000000-0005-0000-0000-0000886B0000}"/>
    <cellStyle name="s_Valuation _BS Csan CPC 02 &lt;SAP&gt;_Crédito PisCofins_3-Balanço_2-DRE_Mapa variáveis" xfId="27529" xr:uid="{00000000-0005-0000-0000-0000896B0000}"/>
    <cellStyle name="s_Valuation _BS Csan CPC 02 &lt;SAP&gt;_Crédito PisCofins_3-Balanço_2-DRE_Variavel" xfId="27530" xr:uid="{00000000-0005-0000-0000-00008A6B0000}"/>
    <cellStyle name="s_Valuation _BS Csan CPC 02 &lt;SAP&gt;_Crédito PisCofins_3-Balanço_3-Balanço" xfId="27531" xr:uid="{00000000-0005-0000-0000-00008B6B0000}"/>
    <cellStyle name="s_Valuation _BS Csan CPC 02 &lt;SAP&gt;_Crédito PisCofins_3-Balanço_3-Balanço_Mapa variáveis" xfId="27532" xr:uid="{00000000-0005-0000-0000-00008C6B0000}"/>
    <cellStyle name="s_Valuation _BS Csan CPC 02 &lt;SAP&gt;_Crédito PisCofins_3-Balanço_3-Balanço_Variavel" xfId="27533" xr:uid="{00000000-0005-0000-0000-00008D6B0000}"/>
    <cellStyle name="s_Valuation _BS Csan CPC 02 &lt;SAP&gt;_Crédito PisCofins_3-Balanço_7-Estoque" xfId="27534" xr:uid="{00000000-0005-0000-0000-00008E6B0000}"/>
    <cellStyle name="s_Valuation _BS Csan CPC 02 &lt;SAP&gt;_Crédito PisCofins_3-Balanço_Despesas operacionais " xfId="27535" xr:uid="{00000000-0005-0000-0000-00008F6B0000}"/>
    <cellStyle name="s_Valuation _BS Csan CPC 02 &lt;SAP&gt;_Crédito PisCofins_3-Balanço_Mapa variáveis" xfId="27536" xr:uid="{00000000-0005-0000-0000-0000906B0000}"/>
    <cellStyle name="s_Valuation _BS Csan CPC 02 &lt;SAP&gt;_Crédito PisCofins_3-Balanço_P&amp;L Raízen Combs" xfId="27537" xr:uid="{00000000-0005-0000-0000-0000916B0000}"/>
    <cellStyle name="s_Valuation _BS Csan CPC 02 &lt;SAP&gt;_Crédito PisCofins_3-Balanço_P&amp;L RUMO" xfId="27538" xr:uid="{00000000-0005-0000-0000-0000926B0000}"/>
    <cellStyle name="s_Valuation _BS Csan CPC 02 &lt;SAP&gt;_Crédito PisCofins_3-Balanço_Variavel" xfId="27539" xr:uid="{00000000-0005-0000-0000-0000936B0000}"/>
    <cellStyle name="s_Valuation _BS Csan CPC 02 &lt;SAP&gt;_Crédito PisCofins_3-Balanço_Working Capital" xfId="27540" xr:uid="{00000000-0005-0000-0000-0000946B0000}"/>
    <cellStyle name="s_Valuation _BS Csan CPC 02 &lt;SAP&gt;_Crédito PisCofins_7-Estoque" xfId="27541" xr:uid="{00000000-0005-0000-0000-0000956B0000}"/>
    <cellStyle name="s_Valuation _BS Csan CPC 02 &lt;SAP&gt;_Crédito PisCofins_Balanço" xfId="27542" xr:uid="{00000000-0005-0000-0000-0000966B0000}"/>
    <cellStyle name="s_Valuation _BS Csan CPC 02 &lt;SAP&gt;_Crédito PisCofins_Balanço_Despesas operacionais " xfId="27543" xr:uid="{00000000-0005-0000-0000-0000976B0000}"/>
    <cellStyle name="s_Valuation _BS Csan CPC 02 &lt;SAP&gt;_Crédito PisCofins_Balanço_Working Capital" xfId="27544" xr:uid="{00000000-0005-0000-0000-0000986B0000}"/>
    <cellStyle name="s_Valuation _BS Csan CPC 02 &lt;SAP&gt;_Crédito PisCofins_CCL" xfId="27545" xr:uid="{00000000-0005-0000-0000-0000996B0000}"/>
    <cellStyle name="s_Valuation _BS Csan CPC 02 &lt;SAP&gt;_Crédito PisCofins_CCL 2" xfId="27546" xr:uid="{00000000-0005-0000-0000-00009A6B0000}"/>
    <cellStyle name="s_Valuation _BS Csan CPC 02 &lt;SAP&gt;_Crédito PisCofins_CCL 2_15-FINANCEIRAS" xfId="27547" xr:uid="{00000000-0005-0000-0000-00009B6B0000}"/>
    <cellStyle name="s_Valuation _BS Csan CPC 02 &lt;SAP&gt;_Crédito PisCofins_CCL 2_Mapa variáveis" xfId="27548" xr:uid="{00000000-0005-0000-0000-00009C6B0000}"/>
    <cellStyle name="s_Valuation _BS Csan CPC 02 &lt;SAP&gt;_Crédito PisCofins_CCL 2_Variavel" xfId="27549" xr:uid="{00000000-0005-0000-0000-00009D6B0000}"/>
    <cellStyle name="s_Valuation _BS Csan CPC 02 &lt;SAP&gt;_Crédito PisCofins_CCL 3" xfId="27550" xr:uid="{00000000-0005-0000-0000-00009E6B0000}"/>
    <cellStyle name="s_Valuation _BS Csan CPC 02 &lt;SAP&gt;_Crédito PisCofins_CCL_15-FINANCEIRAS" xfId="27551" xr:uid="{00000000-0005-0000-0000-00009F6B0000}"/>
    <cellStyle name="s_Valuation _BS Csan CPC 02 &lt;SAP&gt;_Crédito PisCofins_CCL_15-FINANCEIRAS_1" xfId="27552" xr:uid="{00000000-0005-0000-0000-0000A06B0000}"/>
    <cellStyle name="s_Valuation _BS Csan CPC 02 &lt;SAP&gt;_Crédito PisCofins_CCL_2-DRE" xfId="27553" xr:uid="{00000000-0005-0000-0000-0000A16B0000}"/>
    <cellStyle name="s_Valuation _BS Csan CPC 02 &lt;SAP&gt;_Crédito PisCofins_CCL_2-DRE 2" xfId="27554" xr:uid="{00000000-0005-0000-0000-0000A26B0000}"/>
    <cellStyle name="s_Valuation _BS Csan CPC 02 &lt;SAP&gt;_Crédito PisCofins_CCL_2-DRE_3-Balanço" xfId="27555" xr:uid="{00000000-0005-0000-0000-0000A36B0000}"/>
    <cellStyle name="s_Valuation _BS Csan CPC 02 &lt;SAP&gt;_Crédito PisCofins_CCL_2-DRE_3-Balanço_Mapa variáveis" xfId="27556" xr:uid="{00000000-0005-0000-0000-0000A46B0000}"/>
    <cellStyle name="s_Valuation _BS Csan CPC 02 &lt;SAP&gt;_Crédito PisCofins_CCL_2-DRE_3-Balanço_Variavel" xfId="27557" xr:uid="{00000000-0005-0000-0000-0000A56B0000}"/>
    <cellStyle name="s_Valuation _BS Csan CPC 02 &lt;SAP&gt;_Crédito PisCofins_CCL_2-DRE_Dep_Judiciais-Contingências" xfId="27558" xr:uid="{00000000-0005-0000-0000-0000A66B0000}"/>
    <cellStyle name="s_Valuation _BS Csan CPC 02 &lt;SAP&gt;_Crédito PisCofins_CCL_2-DRE_DFC Gerencial" xfId="27559" xr:uid="{00000000-0005-0000-0000-0000A76B0000}"/>
    <cellStyle name="s_Valuation _BS Csan CPC 02 &lt;SAP&gt;_Crédito PisCofins_CCL_2-DRE_DMPL" xfId="27560" xr:uid="{00000000-0005-0000-0000-0000A86B0000}"/>
    <cellStyle name="s_Valuation _BS Csan CPC 02 &lt;SAP&gt;_Crédito PisCofins_CCL_2-DRE_Mapa variáveis" xfId="27561" xr:uid="{00000000-0005-0000-0000-0000A96B0000}"/>
    <cellStyle name="s_Valuation _BS Csan CPC 02 &lt;SAP&gt;_Crédito PisCofins_CCL_2-DRE_Variavel" xfId="27562" xr:uid="{00000000-0005-0000-0000-0000AA6B0000}"/>
    <cellStyle name="s_Valuation _BS Csan CPC 02 &lt;SAP&gt;_Crédito PisCofins_CCL_3-Balanço" xfId="27563" xr:uid="{00000000-0005-0000-0000-0000AB6B0000}"/>
    <cellStyle name="s_Valuation _BS Csan CPC 02 &lt;SAP&gt;_Crédito PisCofins_CCL_3-Balanço 2" xfId="27564" xr:uid="{00000000-0005-0000-0000-0000AC6B0000}"/>
    <cellStyle name="s_Valuation _BS Csan CPC 02 &lt;SAP&gt;_Crédito PisCofins_CCL_3-Balanço 2_15-FINANCEIRAS" xfId="27565" xr:uid="{00000000-0005-0000-0000-0000AD6B0000}"/>
    <cellStyle name="s_Valuation _BS Csan CPC 02 &lt;SAP&gt;_Crédito PisCofins_CCL_3-Balanço_1" xfId="27566" xr:uid="{00000000-0005-0000-0000-0000AE6B0000}"/>
    <cellStyle name="s_Valuation _BS Csan CPC 02 &lt;SAP&gt;_Crédito PisCofins_CCL_3-Balanço_1_Mapa variáveis" xfId="27567" xr:uid="{00000000-0005-0000-0000-0000AF6B0000}"/>
    <cellStyle name="s_Valuation _BS Csan CPC 02 &lt;SAP&gt;_Crédito PisCofins_CCL_3-Balanço_1_Variavel" xfId="27568" xr:uid="{00000000-0005-0000-0000-0000B06B0000}"/>
    <cellStyle name="s_Valuation _BS Csan CPC 02 &lt;SAP&gt;_Crédito PisCofins_CCL_3-Balanço_15-FINANCEIRAS" xfId="27569" xr:uid="{00000000-0005-0000-0000-0000B16B0000}"/>
    <cellStyle name="s_Valuation _BS Csan CPC 02 &lt;SAP&gt;_Crédito PisCofins_CCL_3-Balanço_15-FINANCEIRAS_1" xfId="27570" xr:uid="{00000000-0005-0000-0000-0000B26B0000}"/>
    <cellStyle name="s_Valuation _BS Csan CPC 02 &lt;SAP&gt;_Crédito PisCofins_CCL_3-Balanço_2-DRE" xfId="27571" xr:uid="{00000000-0005-0000-0000-0000B36B0000}"/>
    <cellStyle name="s_Valuation _BS Csan CPC 02 &lt;SAP&gt;_Crédito PisCofins_CCL_3-Balanço_2-DRE 2" xfId="27572" xr:uid="{00000000-0005-0000-0000-0000B46B0000}"/>
    <cellStyle name="s_Valuation _BS Csan CPC 02 &lt;SAP&gt;_Crédito PisCofins_CCL_3-Balanço_2-DRE_3-Balanço" xfId="27573" xr:uid="{00000000-0005-0000-0000-0000B56B0000}"/>
    <cellStyle name="s_Valuation _BS Csan CPC 02 &lt;SAP&gt;_Crédito PisCofins_CCL_3-Balanço_2-DRE_3-Balanço_Mapa variáveis" xfId="27574" xr:uid="{00000000-0005-0000-0000-0000B66B0000}"/>
    <cellStyle name="s_Valuation _BS Csan CPC 02 &lt;SAP&gt;_Crédito PisCofins_CCL_3-Balanço_2-DRE_3-Balanço_Variavel" xfId="27575" xr:uid="{00000000-0005-0000-0000-0000B76B0000}"/>
    <cellStyle name="s_Valuation _BS Csan CPC 02 &lt;SAP&gt;_Crédito PisCofins_CCL_3-Balanço_2-DRE_Dep_Judiciais-Contingências" xfId="27576" xr:uid="{00000000-0005-0000-0000-0000B86B0000}"/>
    <cellStyle name="s_Valuation _BS Csan CPC 02 &lt;SAP&gt;_Crédito PisCofins_CCL_3-Balanço_2-DRE_DFC Gerencial" xfId="27577" xr:uid="{00000000-0005-0000-0000-0000B96B0000}"/>
    <cellStyle name="s_Valuation _BS Csan CPC 02 &lt;SAP&gt;_Crédito PisCofins_CCL_3-Balanço_2-DRE_DMPL" xfId="27578" xr:uid="{00000000-0005-0000-0000-0000BA6B0000}"/>
    <cellStyle name="s_Valuation _BS Csan CPC 02 &lt;SAP&gt;_Crédito PisCofins_CCL_3-Balanço_2-DRE_Mapa variáveis" xfId="27579" xr:uid="{00000000-0005-0000-0000-0000BB6B0000}"/>
    <cellStyle name="s_Valuation _BS Csan CPC 02 &lt;SAP&gt;_Crédito PisCofins_CCL_3-Balanço_2-DRE_Variavel" xfId="27580" xr:uid="{00000000-0005-0000-0000-0000BC6B0000}"/>
    <cellStyle name="s_Valuation _BS Csan CPC 02 &lt;SAP&gt;_Crédito PisCofins_CCL_3-Balanço_3-Balanço" xfId="27581" xr:uid="{00000000-0005-0000-0000-0000BD6B0000}"/>
    <cellStyle name="s_Valuation _BS Csan CPC 02 &lt;SAP&gt;_Crédito PisCofins_CCL_3-Balanço_3-Balanço_Mapa variáveis" xfId="27582" xr:uid="{00000000-0005-0000-0000-0000BE6B0000}"/>
    <cellStyle name="s_Valuation _BS Csan CPC 02 &lt;SAP&gt;_Crédito PisCofins_CCL_3-Balanço_3-Balanço_Variavel" xfId="27583" xr:uid="{00000000-0005-0000-0000-0000BF6B0000}"/>
    <cellStyle name="s_Valuation _BS Csan CPC 02 &lt;SAP&gt;_Crédito PisCofins_CCL_3-Balanço_7-Estoque" xfId="27584" xr:uid="{00000000-0005-0000-0000-0000C06B0000}"/>
    <cellStyle name="s_Valuation _BS Csan CPC 02 &lt;SAP&gt;_Crédito PisCofins_CCL_3-Balanço_Despesas operacionais " xfId="27585" xr:uid="{00000000-0005-0000-0000-0000C16B0000}"/>
    <cellStyle name="s_Valuation _BS Csan CPC 02 &lt;SAP&gt;_Crédito PisCofins_CCL_3-Balanço_Mapa variáveis" xfId="27586" xr:uid="{00000000-0005-0000-0000-0000C26B0000}"/>
    <cellStyle name="s_Valuation _BS Csan CPC 02 &lt;SAP&gt;_Crédito PisCofins_CCL_3-Balanço_P&amp;L Raízen Combs" xfId="27587" xr:uid="{00000000-0005-0000-0000-0000C36B0000}"/>
    <cellStyle name="s_Valuation _BS Csan CPC 02 &lt;SAP&gt;_Crédito PisCofins_CCL_3-Balanço_P&amp;L RUMO" xfId="27588" xr:uid="{00000000-0005-0000-0000-0000C46B0000}"/>
    <cellStyle name="s_Valuation _BS Csan CPC 02 &lt;SAP&gt;_Crédito PisCofins_CCL_3-Balanço_Variavel" xfId="27589" xr:uid="{00000000-0005-0000-0000-0000C56B0000}"/>
    <cellStyle name="s_Valuation _BS Csan CPC 02 &lt;SAP&gt;_Crédito PisCofins_CCL_3-Balanço_Working Capital" xfId="27590" xr:uid="{00000000-0005-0000-0000-0000C66B0000}"/>
    <cellStyle name="s_Valuation _BS Csan CPC 02 &lt;SAP&gt;_Crédito PisCofins_CCL_7-Estoque" xfId="27591" xr:uid="{00000000-0005-0000-0000-0000C76B0000}"/>
    <cellStyle name="s_Valuation _BS Csan CPC 02 &lt;SAP&gt;_Crédito PisCofins_CCL_Balanço" xfId="27592" xr:uid="{00000000-0005-0000-0000-0000C86B0000}"/>
    <cellStyle name="s_Valuation _BS Csan CPC 02 &lt;SAP&gt;_Crédito PisCofins_CCL_Balanço_Despesas operacionais " xfId="27593" xr:uid="{00000000-0005-0000-0000-0000C96B0000}"/>
    <cellStyle name="s_Valuation _BS Csan CPC 02 &lt;SAP&gt;_Crédito PisCofins_CCL_Balanço_Working Capital" xfId="27594" xr:uid="{00000000-0005-0000-0000-0000CA6B0000}"/>
    <cellStyle name="s_Valuation _BS Csan CPC 02 &lt;SAP&gt;_Crédito PisCofins_CCL_Despesas operacionais " xfId="27595" xr:uid="{00000000-0005-0000-0000-0000CB6B0000}"/>
    <cellStyle name="s_Valuation _BS Csan CPC 02 &lt;SAP&gt;_Crédito PisCofins_CCL_IR Diferido" xfId="27596" xr:uid="{00000000-0005-0000-0000-0000CC6B0000}"/>
    <cellStyle name="s_Valuation _BS Csan CPC 02 &lt;SAP&gt;_Crédito PisCofins_CCL_Mapa variáveis" xfId="27597" xr:uid="{00000000-0005-0000-0000-0000CD6B0000}"/>
    <cellStyle name="s_Valuation _BS Csan CPC 02 &lt;SAP&gt;_Crédito PisCofins_CCL_P&amp;L Raízen Combs" xfId="27598" xr:uid="{00000000-0005-0000-0000-0000CE6B0000}"/>
    <cellStyle name="s_Valuation _BS Csan CPC 02 &lt;SAP&gt;_Crédito PisCofins_CCL_P&amp;L RUMO" xfId="27599" xr:uid="{00000000-0005-0000-0000-0000CF6B0000}"/>
    <cellStyle name="s_Valuation _BS Csan CPC 02 &lt;SAP&gt;_Crédito PisCofins_CCL_Variavel" xfId="27600" xr:uid="{00000000-0005-0000-0000-0000D06B0000}"/>
    <cellStyle name="s_Valuation _BS Csan CPC 02 &lt;SAP&gt;_Crédito PisCofins_CCL_Working Capital" xfId="27601" xr:uid="{00000000-0005-0000-0000-0000D16B0000}"/>
    <cellStyle name="s_Valuation _BS Csan CPC 02 &lt;SAP&gt;_Crédito PisCofins_Despesas operacionais " xfId="27602" xr:uid="{00000000-0005-0000-0000-0000D26B0000}"/>
    <cellStyle name="s_Valuation _BS Csan CPC 02 &lt;SAP&gt;_Crédito PisCofins_Diferenças outubro CAN- (2)" xfId="27603" xr:uid="{00000000-0005-0000-0000-0000D36B0000}"/>
    <cellStyle name="s_Valuation _BS Csan CPC 02 &lt;SAP&gt;_Crédito PisCofins_Diferenças outubro CAN- (2) 2" xfId="27604" xr:uid="{00000000-0005-0000-0000-0000D46B0000}"/>
    <cellStyle name="s_Valuation _BS Csan CPC 02 &lt;SAP&gt;_Crédito PisCofins_Diferenças outubro CAN- (2) 2_15-FINANCEIRAS" xfId="27605" xr:uid="{00000000-0005-0000-0000-0000D56B0000}"/>
    <cellStyle name="s_Valuation _BS Csan CPC 02 &lt;SAP&gt;_Crédito PisCofins_Diferenças outubro CAN- (2) 2_Mapa variáveis" xfId="27606" xr:uid="{00000000-0005-0000-0000-0000D66B0000}"/>
    <cellStyle name="s_Valuation _BS Csan CPC 02 &lt;SAP&gt;_Crédito PisCofins_Diferenças outubro CAN- (2) 2_Variavel" xfId="27607" xr:uid="{00000000-0005-0000-0000-0000D76B0000}"/>
    <cellStyle name="s_Valuation _BS Csan CPC 02 &lt;SAP&gt;_Crédito PisCofins_Diferenças outubro CAN- (2) 3" xfId="27608" xr:uid="{00000000-0005-0000-0000-0000D86B0000}"/>
    <cellStyle name="s_Valuation _BS Csan CPC 02 &lt;SAP&gt;_Crédito PisCofins_Diferenças outubro CAN- (2)_15-FINANCEIRAS" xfId="27609" xr:uid="{00000000-0005-0000-0000-0000D96B0000}"/>
    <cellStyle name="s_Valuation _BS Csan CPC 02 &lt;SAP&gt;_Crédito PisCofins_Diferenças outubro CAN- (2)_15-FINANCEIRAS_1" xfId="27610" xr:uid="{00000000-0005-0000-0000-0000DA6B0000}"/>
    <cellStyle name="s_Valuation _BS Csan CPC 02 &lt;SAP&gt;_Crédito PisCofins_Diferenças outubro CAN- (2)_2-DRE" xfId="27611" xr:uid="{00000000-0005-0000-0000-0000DB6B0000}"/>
    <cellStyle name="s_Valuation _BS Csan CPC 02 &lt;SAP&gt;_Crédito PisCofins_Diferenças outubro CAN- (2)_2-DRE 2" xfId="27612" xr:uid="{00000000-0005-0000-0000-0000DC6B0000}"/>
    <cellStyle name="s_Valuation _BS Csan CPC 02 &lt;SAP&gt;_Crédito PisCofins_Diferenças outubro CAN- (2)_2-DRE_3-Balanço" xfId="27613" xr:uid="{00000000-0005-0000-0000-0000DD6B0000}"/>
    <cellStyle name="s_Valuation _BS Csan CPC 02 &lt;SAP&gt;_Crédito PisCofins_Diferenças outubro CAN- (2)_2-DRE_3-Balanço_Mapa variáveis" xfId="27614" xr:uid="{00000000-0005-0000-0000-0000DE6B0000}"/>
    <cellStyle name="s_Valuation _BS Csan CPC 02 &lt;SAP&gt;_Crédito PisCofins_Diferenças outubro CAN- (2)_2-DRE_3-Balanço_Variavel" xfId="27615" xr:uid="{00000000-0005-0000-0000-0000DF6B0000}"/>
    <cellStyle name="s_Valuation _BS Csan CPC 02 &lt;SAP&gt;_Crédito PisCofins_Diferenças outubro CAN- (2)_2-DRE_Dep_Judiciais-Contingências" xfId="27616" xr:uid="{00000000-0005-0000-0000-0000E06B0000}"/>
    <cellStyle name="s_Valuation _BS Csan CPC 02 &lt;SAP&gt;_Crédito PisCofins_Diferenças outubro CAN- (2)_2-DRE_DFC Gerencial" xfId="27617" xr:uid="{00000000-0005-0000-0000-0000E16B0000}"/>
    <cellStyle name="s_Valuation _BS Csan CPC 02 &lt;SAP&gt;_Crédito PisCofins_Diferenças outubro CAN- (2)_2-DRE_DMPL" xfId="27618" xr:uid="{00000000-0005-0000-0000-0000E26B0000}"/>
    <cellStyle name="s_Valuation _BS Csan CPC 02 &lt;SAP&gt;_Crédito PisCofins_Diferenças outubro CAN- (2)_2-DRE_Mapa variáveis" xfId="27619" xr:uid="{00000000-0005-0000-0000-0000E36B0000}"/>
    <cellStyle name="s_Valuation _BS Csan CPC 02 &lt;SAP&gt;_Crédito PisCofins_Diferenças outubro CAN- (2)_2-DRE_Variavel" xfId="27620" xr:uid="{00000000-0005-0000-0000-0000E46B0000}"/>
    <cellStyle name="s_Valuation _BS Csan CPC 02 &lt;SAP&gt;_Crédito PisCofins_Diferenças outubro CAN- (2)_3-Balanço" xfId="27621" xr:uid="{00000000-0005-0000-0000-0000E56B0000}"/>
    <cellStyle name="s_Valuation _BS Csan CPC 02 &lt;SAP&gt;_Crédito PisCofins_Diferenças outubro CAN- (2)_3-Balanço 2" xfId="27622" xr:uid="{00000000-0005-0000-0000-0000E66B0000}"/>
    <cellStyle name="s_Valuation _BS Csan CPC 02 &lt;SAP&gt;_Crédito PisCofins_Diferenças outubro CAN- (2)_3-Balanço 2_15-FINANCEIRAS" xfId="27623" xr:uid="{00000000-0005-0000-0000-0000E76B0000}"/>
    <cellStyle name="s_Valuation _BS Csan CPC 02 &lt;SAP&gt;_Crédito PisCofins_Diferenças outubro CAN- (2)_3-Balanço_1" xfId="27624" xr:uid="{00000000-0005-0000-0000-0000E86B0000}"/>
    <cellStyle name="s_Valuation _BS Csan CPC 02 &lt;SAP&gt;_Crédito PisCofins_Diferenças outubro CAN- (2)_3-Balanço_1_Mapa variáveis" xfId="27625" xr:uid="{00000000-0005-0000-0000-0000E96B0000}"/>
    <cellStyle name="s_Valuation _BS Csan CPC 02 &lt;SAP&gt;_Crédito PisCofins_Diferenças outubro CAN- (2)_3-Balanço_1_Variavel" xfId="27626" xr:uid="{00000000-0005-0000-0000-0000EA6B0000}"/>
    <cellStyle name="s_Valuation _BS Csan CPC 02 &lt;SAP&gt;_Crédito PisCofins_Diferenças outubro CAN- (2)_3-Balanço_15-FINANCEIRAS" xfId="27627" xr:uid="{00000000-0005-0000-0000-0000EB6B0000}"/>
    <cellStyle name="s_Valuation _BS Csan CPC 02 &lt;SAP&gt;_Crédito PisCofins_Diferenças outubro CAN- (2)_3-Balanço_15-FINANCEIRAS_1" xfId="27628" xr:uid="{00000000-0005-0000-0000-0000EC6B0000}"/>
    <cellStyle name="s_Valuation _BS Csan CPC 02 &lt;SAP&gt;_Crédito PisCofins_Diferenças outubro CAN- (2)_3-Balanço_2-DRE" xfId="27629" xr:uid="{00000000-0005-0000-0000-0000ED6B0000}"/>
    <cellStyle name="s_Valuation _BS Csan CPC 02 &lt;SAP&gt;_Crédito PisCofins_Diferenças outubro CAN- (2)_3-Balanço_2-DRE 2" xfId="27630" xr:uid="{00000000-0005-0000-0000-0000EE6B0000}"/>
    <cellStyle name="s_Valuation _BS Csan CPC 02 &lt;SAP&gt;_Crédito PisCofins_Diferenças outubro CAN- (2)_3-Balanço_2-DRE_3-Balanço" xfId="27631" xr:uid="{00000000-0005-0000-0000-0000EF6B0000}"/>
    <cellStyle name="s_Valuation _BS Csan CPC 02 &lt;SAP&gt;_Crédito PisCofins_Diferenças outubro CAN- (2)_3-Balanço_2-DRE_3-Balanço_Mapa variáveis" xfId="27632" xr:uid="{00000000-0005-0000-0000-0000F06B0000}"/>
    <cellStyle name="s_Valuation _BS Csan CPC 02 &lt;SAP&gt;_Crédito PisCofins_Diferenças outubro CAN- (2)_3-Balanço_2-DRE_3-Balanço_Variavel" xfId="27633" xr:uid="{00000000-0005-0000-0000-0000F16B0000}"/>
    <cellStyle name="s_Valuation _BS Csan CPC 02 &lt;SAP&gt;_Crédito PisCofins_Diferenças outubro CAN- (2)_3-Balanço_2-DRE_Dep_Judiciais-Contingências" xfId="27634" xr:uid="{00000000-0005-0000-0000-0000F26B0000}"/>
    <cellStyle name="s_Valuation _BS Csan CPC 02 &lt;SAP&gt;_Crédito PisCofins_Diferenças outubro CAN- (2)_3-Balanço_2-DRE_DFC Gerencial" xfId="27635" xr:uid="{00000000-0005-0000-0000-0000F36B0000}"/>
    <cellStyle name="s_Valuation _BS Csan CPC 02 &lt;SAP&gt;_Crédito PisCofins_Diferenças outubro CAN- (2)_3-Balanço_2-DRE_DMPL" xfId="27636" xr:uid="{00000000-0005-0000-0000-0000F46B0000}"/>
    <cellStyle name="s_Valuation _BS Csan CPC 02 &lt;SAP&gt;_Crédito PisCofins_Diferenças outubro CAN- (2)_3-Balanço_2-DRE_Mapa variáveis" xfId="27637" xr:uid="{00000000-0005-0000-0000-0000F56B0000}"/>
    <cellStyle name="s_Valuation _BS Csan CPC 02 &lt;SAP&gt;_Crédito PisCofins_Diferenças outubro CAN- (2)_3-Balanço_2-DRE_Variavel" xfId="27638" xr:uid="{00000000-0005-0000-0000-0000F66B0000}"/>
    <cellStyle name="s_Valuation _BS Csan CPC 02 &lt;SAP&gt;_Crédito PisCofins_Diferenças outubro CAN- (2)_3-Balanço_3-Balanço" xfId="27639" xr:uid="{00000000-0005-0000-0000-0000F76B0000}"/>
    <cellStyle name="s_Valuation _BS Csan CPC 02 &lt;SAP&gt;_Crédito PisCofins_Diferenças outubro CAN- (2)_3-Balanço_3-Balanço_Mapa variáveis" xfId="27640" xr:uid="{00000000-0005-0000-0000-0000F86B0000}"/>
    <cellStyle name="s_Valuation _BS Csan CPC 02 &lt;SAP&gt;_Crédito PisCofins_Diferenças outubro CAN- (2)_3-Balanço_3-Balanço_Variavel" xfId="27641" xr:uid="{00000000-0005-0000-0000-0000F96B0000}"/>
    <cellStyle name="s_Valuation _BS Csan CPC 02 &lt;SAP&gt;_Crédito PisCofins_Diferenças outubro CAN- (2)_3-Balanço_7-Estoque" xfId="27642" xr:uid="{00000000-0005-0000-0000-0000FA6B0000}"/>
    <cellStyle name="s_Valuation _BS Csan CPC 02 &lt;SAP&gt;_Crédito PisCofins_Diferenças outubro CAN- (2)_3-Balanço_Despesas operacionais " xfId="27643" xr:uid="{00000000-0005-0000-0000-0000FB6B0000}"/>
    <cellStyle name="s_Valuation _BS Csan CPC 02 &lt;SAP&gt;_Crédito PisCofins_Diferenças outubro CAN- (2)_3-Balanço_Mapa variáveis" xfId="27644" xr:uid="{00000000-0005-0000-0000-0000FC6B0000}"/>
    <cellStyle name="s_Valuation _BS Csan CPC 02 &lt;SAP&gt;_Crédito PisCofins_Diferenças outubro CAN- (2)_3-Balanço_P&amp;L Raízen Combs" xfId="27645" xr:uid="{00000000-0005-0000-0000-0000FD6B0000}"/>
    <cellStyle name="s_Valuation _BS Csan CPC 02 &lt;SAP&gt;_Crédito PisCofins_Diferenças outubro CAN- (2)_3-Balanço_P&amp;L RUMO" xfId="27646" xr:uid="{00000000-0005-0000-0000-0000FE6B0000}"/>
    <cellStyle name="s_Valuation _BS Csan CPC 02 &lt;SAP&gt;_Crédito PisCofins_Diferenças outubro CAN- (2)_3-Balanço_Variavel" xfId="27647" xr:uid="{00000000-0005-0000-0000-0000FF6B0000}"/>
    <cellStyle name="s_Valuation _BS Csan CPC 02 &lt;SAP&gt;_Crédito PisCofins_Diferenças outubro CAN- (2)_3-Balanço_Working Capital" xfId="27648" xr:uid="{00000000-0005-0000-0000-0000006C0000}"/>
    <cellStyle name="s_Valuation _BS Csan CPC 02 &lt;SAP&gt;_Crédito PisCofins_Diferenças outubro CAN- (2)_7-Estoque" xfId="27649" xr:uid="{00000000-0005-0000-0000-0000016C0000}"/>
    <cellStyle name="s_Valuation _BS Csan CPC 02 &lt;SAP&gt;_Crédito PisCofins_Diferenças outubro CAN- (2)_Balanço" xfId="27650" xr:uid="{00000000-0005-0000-0000-0000026C0000}"/>
    <cellStyle name="s_Valuation _BS Csan CPC 02 &lt;SAP&gt;_Crédito PisCofins_Diferenças outubro CAN- (2)_Balanço_Despesas operacionais " xfId="27651" xr:uid="{00000000-0005-0000-0000-0000036C0000}"/>
    <cellStyle name="s_Valuation _BS Csan CPC 02 &lt;SAP&gt;_Crédito PisCofins_Diferenças outubro CAN- (2)_Balanço_Working Capital" xfId="27652" xr:uid="{00000000-0005-0000-0000-0000046C0000}"/>
    <cellStyle name="s_Valuation _BS Csan CPC 02 &lt;SAP&gt;_Crédito PisCofins_Diferenças outubro CAN- (2)_Despesas operacionais " xfId="27653" xr:uid="{00000000-0005-0000-0000-0000056C0000}"/>
    <cellStyle name="s_Valuation _BS Csan CPC 02 &lt;SAP&gt;_Crédito PisCofins_Diferenças outubro CAN- (2)_IR Diferido" xfId="27654" xr:uid="{00000000-0005-0000-0000-0000066C0000}"/>
    <cellStyle name="s_Valuation _BS Csan CPC 02 &lt;SAP&gt;_Crédito PisCofins_Diferenças outubro CAN- (2)_Mapa variáveis" xfId="27655" xr:uid="{00000000-0005-0000-0000-0000076C0000}"/>
    <cellStyle name="s_Valuation _BS Csan CPC 02 &lt;SAP&gt;_Crédito PisCofins_Diferenças outubro CAN- (2)_P&amp;L Raízen Combs" xfId="27656" xr:uid="{00000000-0005-0000-0000-0000086C0000}"/>
    <cellStyle name="s_Valuation _BS Csan CPC 02 &lt;SAP&gt;_Crédito PisCofins_Diferenças outubro CAN- (2)_P&amp;L RUMO" xfId="27657" xr:uid="{00000000-0005-0000-0000-0000096C0000}"/>
    <cellStyle name="s_Valuation _BS Csan CPC 02 &lt;SAP&gt;_Crédito PisCofins_Diferenças outubro CAN- (2)_Variavel" xfId="27658" xr:uid="{00000000-0005-0000-0000-00000A6C0000}"/>
    <cellStyle name="s_Valuation _BS Csan CPC 02 &lt;SAP&gt;_Crédito PisCofins_Diferenças outubro CAN- (2)_Working Capital" xfId="27659" xr:uid="{00000000-0005-0000-0000-00000B6C0000}"/>
    <cellStyle name="s_Valuation _BS Csan CPC 02 &lt;SAP&gt;_Crédito PisCofins_IR Diferido" xfId="27660" xr:uid="{00000000-0005-0000-0000-00000C6C0000}"/>
    <cellStyle name="s_Valuation _BS Csan CPC 02 &lt;SAP&gt;_Crédito PisCofins_Mapa variáveis" xfId="27661" xr:uid="{00000000-0005-0000-0000-00000D6C0000}"/>
    <cellStyle name="s_Valuation _BS Csan CPC 02 &lt;SAP&gt;_Crédito PisCofins_P&amp;L Raízen Combs" xfId="27662" xr:uid="{00000000-0005-0000-0000-00000E6C0000}"/>
    <cellStyle name="s_Valuation _BS Csan CPC 02 &lt;SAP&gt;_Crédito PisCofins_P&amp;L RUMO" xfId="27663" xr:uid="{00000000-0005-0000-0000-00000F6C0000}"/>
    <cellStyle name="s_Valuation _BS Csan CPC 02 &lt;SAP&gt;_Crédito PisCofins_Query C.Custos SF 10-11" xfId="27664" xr:uid="{00000000-0005-0000-0000-0000106C0000}"/>
    <cellStyle name="s_Valuation _BS Csan CPC 02 &lt;SAP&gt;_Crédito PisCofins_Query C.Custos SF 10-11 2" xfId="27665" xr:uid="{00000000-0005-0000-0000-0000116C0000}"/>
    <cellStyle name="s_Valuation _BS Csan CPC 02 &lt;SAP&gt;_Crédito PisCofins_Query C.Custos SF 10-11 2_15-FINANCEIRAS" xfId="27666" xr:uid="{00000000-0005-0000-0000-0000126C0000}"/>
    <cellStyle name="s_Valuation _BS Csan CPC 02 &lt;SAP&gt;_Crédito PisCofins_Query C.Custos SF 10-11 2_Mapa variáveis" xfId="27667" xr:uid="{00000000-0005-0000-0000-0000136C0000}"/>
    <cellStyle name="s_Valuation _BS Csan CPC 02 &lt;SAP&gt;_Crédito PisCofins_Query C.Custos SF 10-11 2_Variavel" xfId="27668" xr:uid="{00000000-0005-0000-0000-0000146C0000}"/>
    <cellStyle name="s_Valuation _BS Csan CPC 02 &lt;SAP&gt;_Crédito PisCofins_Query C.Custos SF 10-11 3" xfId="27669" xr:uid="{00000000-0005-0000-0000-0000156C0000}"/>
    <cellStyle name="s_Valuation _BS Csan CPC 02 &lt;SAP&gt;_Crédito PisCofins_Query C.Custos SF 10-11_15-FINANCEIRAS" xfId="27670" xr:uid="{00000000-0005-0000-0000-0000166C0000}"/>
    <cellStyle name="s_Valuation _BS Csan CPC 02 &lt;SAP&gt;_Crédito PisCofins_Query C.Custos SF 10-11_15-FINANCEIRAS_1" xfId="27671" xr:uid="{00000000-0005-0000-0000-0000176C0000}"/>
    <cellStyle name="s_Valuation _BS Csan CPC 02 &lt;SAP&gt;_Crédito PisCofins_Query C.Custos SF 10-11_2-DRE" xfId="27672" xr:uid="{00000000-0005-0000-0000-0000186C0000}"/>
    <cellStyle name="s_Valuation _BS Csan CPC 02 &lt;SAP&gt;_Crédito PisCofins_Query C.Custos SF 10-11_2-DRE 2" xfId="27673" xr:uid="{00000000-0005-0000-0000-0000196C0000}"/>
    <cellStyle name="s_Valuation _BS Csan CPC 02 &lt;SAP&gt;_Crédito PisCofins_Query C.Custos SF 10-11_2-DRE_3-Balanço" xfId="27674" xr:uid="{00000000-0005-0000-0000-00001A6C0000}"/>
    <cellStyle name="s_Valuation _BS Csan CPC 02 &lt;SAP&gt;_Crédito PisCofins_Query C.Custos SF 10-11_2-DRE_3-Balanço_Mapa variáveis" xfId="27675" xr:uid="{00000000-0005-0000-0000-00001B6C0000}"/>
    <cellStyle name="s_Valuation _BS Csan CPC 02 &lt;SAP&gt;_Crédito PisCofins_Query C.Custos SF 10-11_2-DRE_3-Balanço_Variavel" xfId="27676" xr:uid="{00000000-0005-0000-0000-00001C6C0000}"/>
    <cellStyle name="s_Valuation _BS Csan CPC 02 &lt;SAP&gt;_Crédito PisCofins_Query C.Custos SF 10-11_2-DRE_Dep_Judiciais-Contingências" xfId="27677" xr:uid="{00000000-0005-0000-0000-00001D6C0000}"/>
    <cellStyle name="s_Valuation _BS Csan CPC 02 &lt;SAP&gt;_Crédito PisCofins_Query C.Custos SF 10-11_2-DRE_DFC Gerencial" xfId="27678" xr:uid="{00000000-0005-0000-0000-00001E6C0000}"/>
    <cellStyle name="s_Valuation _BS Csan CPC 02 &lt;SAP&gt;_Crédito PisCofins_Query C.Custos SF 10-11_2-DRE_DMPL" xfId="27679" xr:uid="{00000000-0005-0000-0000-00001F6C0000}"/>
    <cellStyle name="s_Valuation _BS Csan CPC 02 &lt;SAP&gt;_Crédito PisCofins_Query C.Custos SF 10-11_2-DRE_Mapa variáveis" xfId="27680" xr:uid="{00000000-0005-0000-0000-0000206C0000}"/>
    <cellStyle name="s_Valuation _BS Csan CPC 02 &lt;SAP&gt;_Crédito PisCofins_Query C.Custos SF 10-11_2-DRE_Variavel" xfId="27681" xr:uid="{00000000-0005-0000-0000-0000216C0000}"/>
    <cellStyle name="s_Valuation _BS Csan CPC 02 &lt;SAP&gt;_Crédito PisCofins_Query C.Custos SF 10-11_3-Balanço" xfId="27682" xr:uid="{00000000-0005-0000-0000-0000226C0000}"/>
    <cellStyle name="s_Valuation _BS Csan CPC 02 &lt;SAP&gt;_Crédito PisCofins_Query C.Custos SF 10-11_3-Balanço 2" xfId="27683" xr:uid="{00000000-0005-0000-0000-0000236C0000}"/>
    <cellStyle name="s_Valuation _BS Csan CPC 02 &lt;SAP&gt;_Crédito PisCofins_Query C.Custos SF 10-11_3-Balanço 2_15-FINANCEIRAS" xfId="27684" xr:uid="{00000000-0005-0000-0000-0000246C0000}"/>
    <cellStyle name="s_Valuation _BS Csan CPC 02 &lt;SAP&gt;_Crédito PisCofins_Query C.Custos SF 10-11_3-Balanço_1" xfId="27685" xr:uid="{00000000-0005-0000-0000-0000256C0000}"/>
    <cellStyle name="s_Valuation _BS Csan CPC 02 &lt;SAP&gt;_Crédito PisCofins_Query C.Custos SF 10-11_3-Balanço_1_Mapa variáveis" xfId="27686" xr:uid="{00000000-0005-0000-0000-0000266C0000}"/>
    <cellStyle name="s_Valuation _BS Csan CPC 02 &lt;SAP&gt;_Crédito PisCofins_Query C.Custos SF 10-11_3-Balanço_1_Variavel" xfId="27687" xr:uid="{00000000-0005-0000-0000-0000276C0000}"/>
    <cellStyle name="s_Valuation _BS Csan CPC 02 &lt;SAP&gt;_Crédito PisCofins_Query C.Custos SF 10-11_3-Balanço_15-FINANCEIRAS" xfId="27688" xr:uid="{00000000-0005-0000-0000-0000286C0000}"/>
    <cellStyle name="s_Valuation _BS Csan CPC 02 &lt;SAP&gt;_Crédito PisCofins_Query C.Custos SF 10-11_3-Balanço_15-FINANCEIRAS_1" xfId="27689" xr:uid="{00000000-0005-0000-0000-0000296C0000}"/>
    <cellStyle name="s_Valuation _BS Csan CPC 02 &lt;SAP&gt;_Crédito PisCofins_Query C.Custos SF 10-11_3-Balanço_2-DRE" xfId="27690" xr:uid="{00000000-0005-0000-0000-00002A6C0000}"/>
    <cellStyle name="s_Valuation _BS Csan CPC 02 &lt;SAP&gt;_Crédito PisCofins_Query C.Custos SF 10-11_3-Balanço_2-DRE 2" xfId="27691" xr:uid="{00000000-0005-0000-0000-00002B6C0000}"/>
    <cellStyle name="s_Valuation _BS Csan CPC 02 &lt;SAP&gt;_Crédito PisCofins_Query C.Custos SF 10-11_3-Balanço_2-DRE_3-Balanço" xfId="27692" xr:uid="{00000000-0005-0000-0000-00002C6C0000}"/>
    <cellStyle name="s_Valuation _BS Csan CPC 02 &lt;SAP&gt;_Crédito PisCofins_Query C.Custos SF 10-11_3-Balanço_2-DRE_3-Balanço_Mapa variáveis" xfId="27693" xr:uid="{00000000-0005-0000-0000-00002D6C0000}"/>
    <cellStyle name="s_Valuation _BS Csan CPC 02 &lt;SAP&gt;_Crédito PisCofins_Query C.Custos SF 10-11_3-Balanço_2-DRE_3-Balanço_Variavel" xfId="27694" xr:uid="{00000000-0005-0000-0000-00002E6C0000}"/>
    <cellStyle name="s_Valuation _BS Csan CPC 02 &lt;SAP&gt;_Crédito PisCofins_Query C.Custos SF 10-11_3-Balanço_2-DRE_Dep_Judiciais-Contingências" xfId="27695" xr:uid="{00000000-0005-0000-0000-00002F6C0000}"/>
    <cellStyle name="s_Valuation _BS Csan CPC 02 &lt;SAP&gt;_Crédito PisCofins_Query C.Custos SF 10-11_3-Balanço_2-DRE_DFC Gerencial" xfId="27696" xr:uid="{00000000-0005-0000-0000-0000306C0000}"/>
    <cellStyle name="s_Valuation _BS Csan CPC 02 &lt;SAP&gt;_Crédito PisCofins_Query C.Custos SF 10-11_3-Balanço_2-DRE_DMPL" xfId="27697" xr:uid="{00000000-0005-0000-0000-0000316C0000}"/>
    <cellStyle name="s_Valuation _BS Csan CPC 02 &lt;SAP&gt;_Crédito PisCofins_Query C.Custos SF 10-11_3-Balanço_2-DRE_Mapa variáveis" xfId="27698" xr:uid="{00000000-0005-0000-0000-0000326C0000}"/>
    <cellStyle name="s_Valuation _BS Csan CPC 02 &lt;SAP&gt;_Crédito PisCofins_Query C.Custos SF 10-11_3-Balanço_2-DRE_Variavel" xfId="27699" xr:uid="{00000000-0005-0000-0000-0000336C0000}"/>
    <cellStyle name="s_Valuation _BS Csan CPC 02 &lt;SAP&gt;_Crédito PisCofins_Query C.Custos SF 10-11_3-Balanço_3-Balanço" xfId="27700" xr:uid="{00000000-0005-0000-0000-0000346C0000}"/>
    <cellStyle name="s_Valuation _BS Csan CPC 02 &lt;SAP&gt;_Crédito PisCofins_Query C.Custos SF 10-11_3-Balanço_3-Balanço_Mapa variáveis" xfId="27701" xr:uid="{00000000-0005-0000-0000-0000356C0000}"/>
    <cellStyle name="s_Valuation _BS Csan CPC 02 &lt;SAP&gt;_Crédito PisCofins_Query C.Custos SF 10-11_3-Balanço_3-Balanço_Variavel" xfId="27702" xr:uid="{00000000-0005-0000-0000-0000366C0000}"/>
    <cellStyle name="s_Valuation _BS Csan CPC 02 &lt;SAP&gt;_Crédito PisCofins_Query C.Custos SF 10-11_3-Balanço_7-Estoque" xfId="27703" xr:uid="{00000000-0005-0000-0000-0000376C0000}"/>
    <cellStyle name="s_Valuation _BS Csan CPC 02 &lt;SAP&gt;_Crédito PisCofins_Query C.Custos SF 10-11_3-Balanço_Despesas operacionais " xfId="27704" xr:uid="{00000000-0005-0000-0000-0000386C0000}"/>
    <cellStyle name="s_Valuation _BS Csan CPC 02 &lt;SAP&gt;_Crédito PisCofins_Query C.Custos SF 10-11_3-Balanço_Mapa variáveis" xfId="27705" xr:uid="{00000000-0005-0000-0000-0000396C0000}"/>
    <cellStyle name="s_Valuation _BS Csan CPC 02 &lt;SAP&gt;_Crédito PisCofins_Query C.Custos SF 10-11_3-Balanço_P&amp;L Raízen Combs" xfId="27706" xr:uid="{00000000-0005-0000-0000-00003A6C0000}"/>
    <cellStyle name="s_Valuation _BS Csan CPC 02 &lt;SAP&gt;_Crédito PisCofins_Query C.Custos SF 10-11_3-Balanço_P&amp;L RUMO" xfId="27707" xr:uid="{00000000-0005-0000-0000-00003B6C0000}"/>
    <cellStyle name="s_Valuation _BS Csan CPC 02 &lt;SAP&gt;_Crédito PisCofins_Query C.Custos SF 10-11_3-Balanço_Variavel" xfId="27708" xr:uid="{00000000-0005-0000-0000-00003C6C0000}"/>
    <cellStyle name="s_Valuation _BS Csan CPC 02 &lt;SAP&gt;_Crédito PisCofins_Query C.Custos SF 10-11_3-Balanço_Working Capital" xfId="27709" xr:uid="{00000000-0005-0000-0000-00003D6C0000}"/>
    <cellStyle name="s_Valuation _BS Csan CPC 02 &lt;SAP&gt;_Crédito PisCofins_Query C.Custos SF 10-11_7-Estoque" xfId="27710" xr:uid="{00000000-0005-0000-0000-00003E6C0000}"/>
    <cellStyle name="s_Valuation _BS Csan CPC 02 &lt;SAP&gt;_Crédito PisCofins_Query C.Custos SF 10-11_Balanço" xfId="27711" xr:uid="{00000000-0005-0000-0000-00003F6C0000}"/>
    <cellStyle name="s_Valuation _BS Csan CPC 02 &lt;SAP&gt;_Crédito PisCofins_Query C.Custos SF 10-11_Balanço_Despesas operacionais " xfId="27712" xr:uid="{00000000-0005-0000-0000-0000406C0000}"/>
    <cellStyle name="s_Valuation _BS Csan CPC 02 &lt;SAP&gt;_Crédito PisCofins_Query C.Custos SF 10-11_Balanço_Working Capital" xfId="27713" xr:uid="{00000000-0005-0000-0000-0000416C0000}"/>
    <cellStyle name="s_Valuation _BS Csan CPC 02 &lt;SAP&gt;_Crédito PisCofins_Query C.Custos SF 10-11_Despesas operacionais " xfId="27714" xr:uid="{00000000-0005-0000-0000-0000426C0000}"/>
    <cellStyle name="s_Valuation _BS Csan CPC 02 &lt;SAP&gt;_Crédito PisCofins_Query C.Custos SF 10-11_IR Diferido" xfId="27715" xr:uid="{00000000-0005-0000-0000-0000436C0000}"/>
    <cellStyle name="s_Valuation _BS Csan CPC 02 &lt;SAP&gt;_Crédito PisCofins_Query C.Custos SF 10-11_Mapa variáveis" xfId="27716" xr:uid="{00000000-0005-0000-0000-0000446C0000}"/>
    <cellStyle name="s_Valuation _BS Csan CPC 02 &lt;SAP&gt;_Crédito PisCofins_Query C.Custos SF 10-11_P&amp;L Raízen Combs" xfId="27717" xr:uid="{00000000-0005-0000-0000-0000456C0000}"/>
    <cellStyle name="s_Valuation _BS Csan CPC 02 &lt;SAP&gt;_Crédito PisCofins_Query C.Custos SF 10-11_P&amp;L RUMO" xfId="27718" xr:uid="{00000000-0005-0000-0000-0000466C0000}"/>
    <cellStyle name="s_Valuation _BS Csan CPC 02 &lt;SAP&gt;_Crédito PisCofins_Query C.Custos SF 10-11_Variavel" xfId="27719" xr:uid="{00000000-0005-0000-0000-0000476C0000}"/>
    <cellStyle name="s_Valuation _BS Csan CPC 02 &lt;SAP&gt;_Crédito PisCofins_Query C.Custos SF 10-11_Working Capital" xfId="27720" xr:uid="{00000000-0005-0000-0000-0000486C0000}"/>
    <cellStyle name="s_Valuation _BS Csan CPC 02 &lt;SAP&gt;_Crédito PisCofins_Variavel" xfId="27721" xr:uid="{00000000-0005-0000-0000-0000496C0000}"/>
    <cellStyle name="s_Valuation _BS Csan CPC 02 &lt;SAP&gt;_Crédito PisCofins_Working Capital" xfId="27722" xr:uid="{00000000-0005-0000-0000-00004A6C0000}"/>
    <cellStyle name="s_Valuation _BS Csan CPC 02 &lt;SAP&gt;_desp" xfId="27723" xr:uid="{00000000-0005-0000-0000-00004B6C0000}"/>
    <cellStyle name="s_Valuation _BS Csan CPC 02 &lt;SAP&gt;_desp 2" xfId="27724" xr:uid="{00000000-0005-0000-0000-00004C6C0000}"/>
    <cellStyle name="s_Valuation _BS Csan CPC 02 &lt;SAP&gt;_desp 2_15-FINANCEIRAS" xfId="27725" xr:uid="{00000000-0005-0000-0000-00004D6C0000}"/>
    <cellStyle name="s_Valuation _BS Csan CPC 02 &lt;SAP&gt;_desp 2_Mapa variáveis" xfId="27726" xr:uid="{00000000-0005-0000-0000-00004E6C0000}"/>
    <cellStyle name="s_Valuation _BS Csan CPC 02 &lt;SAP&gt;_desp 2_Variavel" xfId="27727" xr:uid="{00000000-0005-0000-0000-00004F6C0000}"/>
    <cellStyle name="s_Valuation _BS Csan CPC 02 &lt;SAP&gt;_desp 3" xfId="27728" xr:uid="{00000000-0005-0000-0000-0000506C0000}"/>
    <cellStyle name="s_Valuation _BS Csan CPC 02 &lt;SAP&gt;_desp_15-FINANCEIRAS" xfId="27729" xr:uid="{00000000-0005-0000-0000-0000516C0000}"/>
    <cellStyle name="s_Valuation _BS Csan CPC 02 &lt;SAP&gt;_desp_15-FINANCEIRAS_1" xfId="27730" xr:uid="{00000000-0005-0000-0000-0000526C0000}"/>
    <cellStyle name="s_Valuation _BS Csan CPC 02 &lt;SAP&gt;_desp_2-DRE" xfId="27731" xr:uid="{00000000-0005-0000-0000-0000536C0000}"/>
    <cellStyle name="s_Valuation _BS Csan CPC 02 &lt;SAP&gt;_desp_2-DRE 2" xfId="27732" xr:uid="{00000000-0005-0000-0000-0000546C0000}"/>
    <cellStyle name="s_Valuation _BS Csan CPC 02 &lt;SAP&gt;_desp_2-DRE_3-Balanço" xfId="27733" xr:uid="{00000000-0005-0000-0000-0000556C0000}"/>
    <cellStyle name="s_Valuation _BS Csan CPC 02 &lt;SAP&gt;_desp_2-DRE_3-Balanço_Mapa variáveis" xfId="27734" xr:uid="{00000000-0005-0000-0000-0000566C0000}"/>
    <cellStyle name="s_Valuation _BS Csan CPC 02 &lt;SAP&gt;_desp_2-DRE_3-Balanço_Variavel" xfId="27735" xr:uid="{00000000-0005-0000-0000-0000576C0000}"/>
    <cellStyle name="s_Valuation _BS Csan CPC 02 &lt;SAP&gt;_desp_2-DRE_Dep_Judiciais-Contingências" xfId="27736" xr:uid="{00000000-0005-0000-0000-0000586C0000}"/>
    <cellStyle name="s_Valuation _BS Csan CPC 02 &lt;SAP&gt;_desp_2-DRE_DFC Gerencial" xfId="27737" xr:uid="{00000000-0005-0000-0000-0000596C0000}"/>
    <cellStyle name="s_Valuation _BS Csan CPC 02 &lt;SAP&gt;_desp_2-DRE_DMPL" xfId="27738" xr:uid="{00000000-0005-0000-0000-00005A6C0000}"/>
    <cellStyle name="s_Valuation _BS Csan CPC 02 &lt;SAP&gt;_desp_2-DRE_Mapa variáveis" xfId="27739" xr:uid="{00000000-0005-0000-0000-00005B6C0000}"/>
    <cellStyle name="s_Valuation _BS Csan CPC 02 &lt;SAP&gt;_desp_2-DRE_Variavel" xfId="27740" xr:uid="{00000000-0005-0000-0000-00005C6C0000}"/>
    <cellStyle name="s_Valuation _BS Csan CPC 02 &lt;SAP&gt;_desp_3-Balanço" xfId="27741" xr:uid="{00000000-0005-0000-0000-00005D6C0000}"/>
    <cellStyle name="s_Valuation _BS Csan CPC 02 &lt;SAP&gt;_desp_3-Balanço 2" xfId="27742" xr:uid="{00000000-0005-0000-0000-00005E6C0000}"/>
    <cellStyle name="s_Valuation _BS Csan CPC 02 &lt;SAP&gt;_desp_3-Balanço 2_15-FINANCEIRAS" xfId="27743" xr:uid="{00000000-0005-0000-0000-00005F6C0000}"/>
    <cellStyle name="s_Valuation _BS Csan CPC 02 &lt;SAP&gt;_desp_3-Balanço_1" xfId="27744" xr:uid="{00000000-0005-0000-0000-0000606C0000}"/>
    <cellStyle name="s_Valuation _BS Csan CPC 02 &lt;SAP&gt;_desp_3-Balanço_1_Mapa variáveis" xfId="27745" xr:uid="{00000000-0005-0000-0000-0000616C0000}"/>
    <cellStyle name="s_Valuation _BS Csan CPC 02 &lt;SAP&gt;_desp_3-Balanço_1_Variavel" xfId="27746" xr:uid="{00000000-0005-0000-0000-0000626C0000}"/>
    <cellStyle name="s_Valuation _BS Csan CPC 02 &lt;SAP&gt;_desp_3-Balanço_15-FINANCEIRAS" xfId="27747" xr:uid="{00000000-0005-0000-0000-0000636C0000}"/>
    <cellStyle name="s_Valuation _BS Csan CPC 02 &lt;SAP&gt;_desp_3-Balanço_15-FINANCEIRAS_1" xfId="27748" xr:uid="{00000000-0005-0000-0000-0000646C0000}"/>
    <cellStyle name="s_Valuation _BS Csan CPC 02 &lt;SAP&gt;_desp_3-Balanço_2-DRE" xfId="27749" xr:uid="{00000000-0005-0000-0000-0000656C0000}"/>
    <cellStyle name="s_Valuation _BS Csan CPC 02 &lt;SAP&gt;_desp_3-Balanço_2-DRE 2" xfId="27750" xr:uid="{00000000-0005-0000-0000-0000666C0000}"/>
    <cellStyle name="s_Valuation _BS Csan CPC 02 &lt;SAP&gt;_desp_3-Balanço_2-DRE_3-Balanço" xfId="27751" xr:uid="{00000000-0005-0000-0000-0000676C0000}"/>
    <cellStyle name="s_Valuation _BS Csan CPC 02 &lt;SAP&gt;_desp_3-Balanço_2-DRE_3-Balanço_Mapa variáveis" xfId="27752" xr:uid="{00000000-0005-0000-0000-0000686C0000}"/>
    <cellStyle name="s_Valuation _BS Csan CPC 02 &lt;SAP&gt;_desp_3-Balanço_2-DRE_3-Balanço_Variavel" xfId="27753" xr:uid="{00000000-0005-0000-0000-0000696C0000}"/>
    <cellStyle name="s_Valuation _BS Csan CPC 02 &lt;SAP&gt;_desp_3-Balanço_2-DRE_Dep_Judiciais-Contingências" xfId="27754" xr:uid="{00000000-0005-0000-0000-00006A6C0000}"/>
    <cellStyle name="s_Valuation _BS Csan CPC 02 &lt;SAP&gt;_desp_3-Balanço_2-DRE_DFC Gerencial" xfId="27755" xr:uid="{00000000-0005-0000-0000-00006B6C0000}"/>
    <cellStyle name="s_Valuation _BS Csan CPC 02 &lt;SAP&gt;_desp_3-Balanço_2-DRE_DMPL" xfId="27756" xr:uid="{00000000-0005-0000-0000-00006C6C0000}"/>
    <cellStyle name="s_Valuation _BS Csan CPC 02 &lt;SAP&gt;_desp_3-Balanço_2-DRE_Mapa variáveis" xfId="27757" xr:uid="{00000000-0005-0000-0000-00006D6C0000}"/>
    <cellStyle name="s_Valuation _BS Csan CPC 02 &lt;SAP&gt;_desp_3-Balanço_2-DRE_Variavel" xfId="27758" xr:uid="{00000000-0005-0000-0000-00006E6C0000}"/>
    <cellStyle name="s_Valuation _BS Csan CPC 02 &lt;SAP&gt;_desp_3-Balanço_3-Balanço" xfId="27759" xr:uid="{00000000-0005-0000-0000-00006F6C0000}"/>
    <cellStyle name="s_Valuation _BS Csan CPC 02 &lt;SAP&gt;_desp_3-Balanço_3-Balanço_Mapa variáveis" xfId="27760" xr:uid="{00000000-0005-0000-0000-0000706C0000}"/>
    <cellStyle name="s_Valuation _BS Csan CPC 02 &lt;SAP&gt;_desp_3-Balanço_3-Balanço_Variavel" xfId="27761" xr:uid="{00000000-0005-0000-0000-0000716C0000}"/>
    <cellStyle name="s_Valuation _BS Csan CPC 02 &lt;SAP&gt;_desp_3-Balanço_7-Estoque" xfId="27762" xr:uid="{00000000-0005-0000-0000-0000726C0000}"/>
    <cellStyle name="s_Valuation _BS Csan CPC 02 &lt;SAP&gt;_desp_3-Balanço_Despesas operacionais " xfId="27763" xr:uid="{00000000-0005-0000-0000-0000736C0000}"/>
    <cellStyle name="s_Valuation _BS Csan CPC 02 &lt;SAP&gt;_desp_3-Balanço_Mapa variáveis" xfId="27764" xr:uid="{00000000-0005-0000-0000-0000746C0000}"/>
    <cellStyle name="s_Valuation _BS Csan CPC 02 &lt;SAP&gt;_desp_3-Balanço_P&amp;L Raízen Combs" xfId="27765" xr:uid="{00000000-0005-0000-0000-0000756C0000}"/>
    <cellStyle name="s_Valuation _BS Csan CPC 02 &lt;SAP&gt;_desp_3-Balanço_P&amp;L RUMO" xfId="27766" xr:uid="{00000000-0005-0000-0000-0000766C0000}"/>
    <cellStyle name="s_Valuation _BS Csan CPC 02 &lt;SAP&gt;_desp_3-Balanço_Variavel" xfId="27767" xr:uid="{00000000-0005-0000-0000-0000776C0000}"/>
    <cellStyle name="s_Valuation _BS Csan CPC 02 &lt;SAP&gt;_desp_3-Balanço_Working Capital" xfId="27768" xr:uid="{00000000-0005-0000-0000-0000786C0000}"/>
    <cellStyle name="s_Valuation _BS Csan CPC 02 &lt;SAP&gt;_desp_7-Estoque" xfId="27769" xr:uid="{00000000-0005-0000-0000-0000796C0000}"/>
    <cellStyle name="s_Valuation _BS Csan CPC 02 &lt;SAP&gt;_desp_Balanço" xfId="27770" xr:uid="{00000000-0005-0000-0000-00007A6C0000}"/>
    <cellStyle name="s_Valuation _BS Csan CPC 02 &lt;SAP&gt;_desp_Balanço_Despesas operacionais " xfId="27771" xr:uid="{00000000-0005-0000-0000-00007B6C0000}"/>
    <cellStyle name="s_Valuation _BS Csan CPC 02 &lt;SAP&gt;_desp_Balanço_Working Capital" xfId="27772" xr:uid="{00000000-0005-0000-0000-00007C6C0000}"/>
    <cellStyle name="s_Valuation _BS Csan CPC 02 &lt;SAP&gt;_desp_Despesas operacionais " xfId="27773" xr:uid="{00000000-0005-0000-0000-00007D6C0000}"/>
    <cellStyle name="s_Valuation _BS Csan CPC 02 &lt;SAP&gt;_desp_IR Diferido" xfId="27774" xr:uid="{00000000-0005-0000-0000-00007E6C0000}"/>
    <cellStyle name="s_Valuation _BS Csan CPC 02 &lt;SAP&gt;_desp_Mapa variáveis" xfId="27775" xr:uid="{00000000-0005-0000-0000-00007F6C0000}"/>
    <cellStyle name="s_Valuation _BS Csan CPC 02 &lt;SAP&gt;_desp_P&amp;L Raízen Combs" xfId="27776" xr:uid="{00000000-0005-0000-0000-0000806C0000}"/>
    <cellStyle name="s_Valuation _BS Csan CPC 02 &lt;SAP&gt;_desp_P&amp;L RUMO" xfId="27777" xr:uid="{00000000-0005-0000-0000-0000816C0000}"/>
    <cellStyle name="s_Valuation _BS Csan CPC 02 &lt;SAP&gt;_desp_Variavel" xfId="27778" xr:uid="{00000000-0005-0000-0000-0000826C0000}"/>
    <cellStyle name="s_Valuation _BS Csan CPC 02 &lt;SAP&gt;_desp_Working Capital" xfId="27779" xr:uid="{00000000-0005-0000-0000-0000836C0000}"/>
    <cellStyle name="s_Valuation _BS Csan CPC 02 &lt;SAP&gt;_despesa fixa" xfId="27780" xr:uid="{00000000-0005-0000-0000-0000846C0000}"/>
    <cellStyle name="s_Valuation _BS Csan CPC 02 &lt;SAP&gt;_despesa fixa 2" xfId="27781" xr:uid="{00000000-0005-0000-0000-0000856C0000}"/>
    <cellStyle name="s_Valuation _BS Csan CPC 02 &lt;SAP&gt;_despesa fixa 2_15-FINANCEIRAS" xfId="27782" xr:uid="{00000000-0005-0000-0000-0000866C0000}"/>
    <cellStyle name="s_Valuation _BS Csan CPC 02 &lt;SAP&gt;_despesa fixa 2_Mapa variáveis" xfId="27783" xr:uid="{00000000-0005-0000-0000-0000876C0000}"/>
    <cellStyle name="s_Valuation _BS Csan CPC 02 &lt;SAP&gt;_despesa fixa 2_Variavel" xfId="27784" xr:uid="{00000000-0005-0000-0000-0000886C0000}"/>
    <cellStyle name="s_Valuation _BS Csan CPC 02 &lt;SAP&gt;_despesa fixa 3" xfId="27785" xr:uid="{00000000-0005-0000-0000-0000896C0000}"/>
    <cellStyle name="s_Valuation _BS Csan CPC 02 &lt;SAP&gt;_despesa fixa_15-FINANCEIRAS" xfId="27786" xr:uid="{00000000-0005-0000-0000-00008A6C0000}"/>
    <cellStyle name="s_Valuation _BS Csan CPC 02 &lt;SAP&gt;_despesa fixa_15-FINANCEIRAS_1" xfId="27787" xr:uid="{00000000-0005-0000-0000-00008B6C0000}"/>
    <cellStyle name="s_Valuation _BS Csan CPC 02 &lt;SAP&gt;_despesa fixa_2-DRE" xfId="27788" xr:uid="{00000000-0005-0000-0000-00008C6C0000}"/>
    <cellStyle name="s_Valuation _BS Csan CPC 02 &lt;SAP&gt;_despesa fixa_2-DRE 2" xfId="27789" xr:uid="{00000000-0005-0000-0000-00008D6C0000}"/>
    <cellStyle name="s_Valuation _BS Csan CPC 02 &lt;SAP&gt;_despesa fixa_2-DRE_3-Balanço" xfId="27790" xr:uid="{00000000-0005-0000-0000-00008E6C0000}"/>
    <cellStyle name="s_Valuation _BS Csan CPC 02 &lt;SAP&gt;_despesa fixa_2-DRE_3-Balanço_Mapa variáveis" xfId="27791" xr:uid="{00000000-0005-0000-0000-00008F6C0000}"/>
    <cellStyle name="s_Valuation _BS Csan CPC 02 &lt;SAP&gt;_despesa fixa_2-DRE_3-Balanço_Variavel" xfId="27792" xr:uid="{00000000-0005-0000-0000-0000906C0000}"/>
    <cellStyle name="s_Valuation _BS Csan CPC 02 &lt;SAP&gt;_despesa fixa_2-DRE_Dep_Judiciais-Contingências" xfId="27793" xr:uid="{00000000-0005-0000-0000-0000916C0000}"/>
    <cellStyle name="s_Valuation _BS Csan CPC 02 &lt;SAP&gt;_despesa fixa_2-DRE_DFC Gerencial" xfId="27794" xr:uid="{00000000-0005-0000-0000-0000926C0000}"/>
    <cellStyle name="s_Valuation _BS Csan CPC 02 &lt;SAP&gt;_despesa fixa_2-DRE_DMPL" xfId="27795" xr:uid="{00000000-0005-0000-0000-0000936C0000}"/>
    <cellStyle name="s_Valuation _BS Csan CPC 02 &lt;SAP&gt;_despesa fixa_2-DRE_Mapa variáveis" xfId="27796" xr:uid="{00000000-0005-0000-0000-0000946C0000}"/>
    <cellStyle name="s_Valuation _BS Csan CPC 02 &lt;SAP&gt;_despesa fixa_2-DRE_Variavel" xfId="27797" xr:uid="{00000000-0005-0000-0000-0000956C0000}"/>
    <cellStyle name="s_Valuation _BS Csan CPC 02 &lt;SAP&gt;_despesa fixa_3-Balanço" xfId="27798" xr:uid="{00000000-0005-0000-0000-0000966C0000}"/>
    <cellStyle name="s_Valuation _BS Csan CPC 02 &lt;SAP&gt;_despesa fixa_3-Balanço 2" xfId="27799" xr:uid="{00000000-0005-0000-0000-0000976C0000}"/>
    <cellStyle name="s_Valuation _BS Csan CPC 02 &lt;SAP&gt;_despesa fixa_3-Balanço 2_15-FINANCEIRAS" xfId="27800" xr:uid="{00000000-0005-0000-0000-0000986C0000}"/>
    <cellStyle name="s_Valuation _BS Csan CPC 02 &lt;SAP&gt;_despesa fixa_3-Balanço_1" xfId="27801" xr:uid="{00000000-0005-0000-0000-0000996C0000}"/>
    <cellStyle name="s_Valuation _BS Csan CPC 02 &lt;SAP&gt;_despesa fixa_3-Balanço_1_Mapa variáveis" xfId="27802" xr:uid="{00000000-0005-0000-0000-00009A6C0000}"/>
    <cellStyle name="s_Valuation _BS Csan CPC 02 &lt;SAP&gt;_despesa fixa_3-Balanço_1_Variavel" xfId="27803" xr:uid="{00000000-0005-0000-0000-00009B6C0000}"/>
    <cellStyle name="s_Valuation _BS Csan CPC 02 &lt;SAP&gt;_despesa fixa_3-Balanço_15-FINANCEIRAS" xfId="27804" xr:uid="{00000000-0005-0000-0000-00009C6C0000}"/>
    <cellStyle name="s_Valuation _BS Csan CPC 02 &lt;SAP&gt;_despesa fixa_3-Balanço_15-FINANCEIRAS_1" xfId="27805" xr:uid="{00000000-0005-0000-0000-00009D6C0000}"/>
    <cellStyle name="s_Valuation _BS Csan CPC 02 &lt;SAP&gt;_despesa fixa_3-Balanço_2-DRE" xfId="27806" xr:uid="{00000000-0005-0000-0000-00009E6C0000}"/>
    <cellStyle name="s_Valuation _BS Csan CPC 02 &lt;SAP&gt;_despesa fixa_3-Balanço_2-DRE 2" xfId="27807" xr:uid="{00000000-0005-0000-0000-00009F6C0000}"/>
    <cellStyle name="s_Valuation _BS Csan CPC 02 &lt;SAP&gt;_despesa fixa_3-Balanço_2-DRE_3-Balanço" xfId="27808" xr:uid="{00000000-0005-0000-0000-0000A06C0000}"/>
    <cellStyle name="s_Valuation _BS Csan CPC 02 &lt;SAP&gt;_despesa fixa_3-Balanço_2-DRE_3-Balanço_Mapa variáveis" xfId="27809" xr:uid="{00000000-0005-0000-0000-0000A16C0000}"/>
    <cellStyle name="s_Valuation _BS Csan CPC 02 &lt;SAP&gt;_despesa fixa_3-Balanço_2-DRE_3-Balanço_Variavel" xfId="27810" xr:uid="{00000000-0005-0000-0000-0000A26C0000}"/>
    <cellStyle name="s_Valuation _BS Csan CPC 02 &lt;SAP&gt;_despesa fixa_3-Balanço_2-DRE_Dep_Judiciais-Contingências" xfId="27811" xr:uid="{00000000-0005-0000-0000-0000A36C0000}"/>
    <cellStyle name="s_Valuation _BS Csan CPC 02 &lt;SAP&gt;_despesa fixa_3-Balanço_2-DRE_DFC Gerencial" xfId="27812" xr:uid="{00000000-0005-0000-0000-0000A46C0000}"/>
    <cellStyle name="s_Valuation _BS Csan CPC 02 &lt;SAP&gt;_despesa fixa_3-Balanço_2-DRE_DMPL" xfId="27813" xr:uid="{00000000-0005-0000-0000-0000A56C0000}"/>
    <cellStyle name="s_Valuation _BS Csan CPC 02 &lt;SAP&gt;_despesa fixa_3-Balanço_2-DRE_Mapa variáveis" xfId="27814" xr:uid="{00000000-0005-0000-0000-0000A66C0000}"/>
    <cellStyle name="s_Valuation _BS Csan CPC 02 &lt;SAP&gt;_despesa fixa_3-Balanço_2-DRE_Variavel" xfId="27815" xr:uid="{00000000-0005-0000-0000-0000A76C0000}"/>
    <cellStyle name="s_Valuation _BS Csan CPC 02 &lt;SAP&gt;_despesa fixa_3-Balanço_3-Balanço" xfId="27816" xr:uid="{00000000-0005-0000-0000-0000A86C0000}"/>
    <cellStyle name="s_Valuation _BS Csan CPC 02 &lt;SAP&gt;_despesa fixa_3-Balanço_3-Balanço_Mapa variáveis" xfId="27817" xr:uid="{00000000-0005-0000-0000-0000A96C0000}"/>
    <cellStyle name="s_Valuation _BS Csan CPC 02 &lt;SAP&gt;_despesa fixa_3-Balanço_3-Balanço_Variavel" xfId="27818" xr:uid="{00000000-0005-0000-0000-0000AA6C0000}"/>
    <cellStyle name="s_Valuation _BS Csan CPC 02 &lt;SAP&gt;_despesa fixa_3-Balanço_7-Estoque" xfId="27819" xr:uid="{00000000-0005-0000-0000-0000AB6C0000}"/>
    <cellStyle name="s_Valuation _BS Csan CPC 02 &lt;SAP&gt;_despesa fixa_3-Balanço_Despesas operacionais " xfId="27820" xr:uid="{00000000-0005-0000-0000-0000AC6C0000}"/>
    <cellStyle name="s_Valuation _BS Csan CPC 02 &lt;SAP&gt;_despesa fixa_3-Balanço_Mapa variáveis" xfId="27821" xr:uid="{00000000-0005-0000-0000-0000AD6C0000}"/>
    <cellStyle name="s_Valuation _BS Csan CPC 02 &lt;SAP&gt;_despesa fixa_3-Balanço_P&amp;L Raízen Combs" xfId="27822" xr:uid="{00000000-0005-0000-0000-0000AE6C0000}"/>
    <cellStyle name="s_Valuation _BS Csan CPC 02 &lt;SAP&gt;_despesa fixa_3-Balanço_P&amp;L RUMO" xfId="27823" xr:uid="{00000000-0005-0000-0000-0000AF6C0000}"/>
    <cellStyle name="s_Valuation _BS Csan CPC 02 &lt;SAP&gt;_despesa fixa_3-Balanço_Variavel" xfId="27824" xr:uid="{00000000-0005-0000-0000-0000B06C0000}"/>
    <cellStyle name="s_Valuation _BS Csan CPC 02 &lt;SAP&gt;_despesa fixa_3-Balanço_Working Capital" xfId="27825" xr:uid="{00000000-0005-0000-0000-0000B16C0000}"/>
    <cellStyle name="s_Valuation _BS Csan CPC 02 &lt;SAP&gt;_despesa fixa_7-Estoque" xfId="27826" xr:uid="{00000000-0005-0000-0000-0000B26C0000}"/>
    <cellStyle name="s_Valuation _BS Csan CPC 02 &lt;SAP&gt;_despesa fixa_Balanço" xfId="27827" xr:uid="{00000000-0005-0000-0000-0000B36C0000}"/>
    <cellStyle name="s_Valuation _BS Csan CPC 02 &lt;SAP&gt;_despesa fixa_Balanço_Despesas operacionais " xfId="27828" xr:uid="{00000000-0005-0000-0000-0000B46C0000}"/>
    <cellStyle name="s_Valuation _BS Csan CPC 02 &lt;SAP&gt;_despesa fixa_Balanço_Working Capital" xfId="27829" xr:uid="{00000000-0005-0000-0000-0000B56C0000}"/>
    <cellStyle name="s_Valuation _BS Csan CPC 02 &lt;SAP&gt;_despesa fixa_Despesas operacionais " xfId="27830" xr:uid="{00000000-0005-0000-0000-0000B66C0000}"/>
    <cellStyle name="s_Valuation _BS Csan CPC 02 &lt;SAP&gt;_despesa fixa_IR Diferido" xfId="27831" xr:uid="{00000000-0005-0000-0000-0000B76C0000}"/>
    <cellStyle name="s_Valuation _BS Csan CPC 02 &lt;SAP&gt;_despesa fixa_Mapa variáveis" xfId="27832" xr:uid="{00000000-0005-0000-0000-0000B86C0000}"/>
    <cellStyle name="s_Valuation _BS Csan CPC 02 &lt;SAP&gt;_despesa fixa_P&amp;L Raízen Combs" xfId="27833" xr:uid="{00000000-0005-0000-0000-0000B96C0000}"/>
    <cellStyle name="s_Valuation _BS Csan CPC 02 &lt;SAP&gt;_despesa fixa_P&amp;L RUMO" xfId="27834" xr:uid="{00000000-0005-0000-0000-0000BA6C0000}"/>
    <cellStyle name="s_Valuation _BS Csan CPC 02 &lt;SAP&gt;_despesa fixa_Variavel" xfId="27835" xr:uid="{00000000-0005-0000-0000-0000BB6C0000}"/>
    <cellStyle name="s_Valuation _BS Csan CPC 02 &lt;SAP&gt;_despesa fixa_Working Capital" xfId="27836" xr:uid="{00000000-0005-0000-0000-0000BC6C0000}"/>
    <cellStyle name="s_Valuation _BS Csan CPC 02 &lt;SAP&gt;_Despesas ADM e COML (3)" xfId="27837" xr:uid="{00000000-0005-0000-0000-0000BD6C0000}"/>
    <cellStyle name="s_Valuation _BS Csan CPC 02 &lt;SAP&gt;_Despesas ADM e COML (3) 2" xfId="27838" xr:uid="{00000000-0005-0000-0000-0000BE6C0000}"/>
    <cellStyle name="s_Valuation _BS Csan CPC 02 &lt;SAP&gt;_Despesas ADM e COML (3) 2_15-FINANCEIRAS" xfId="27839" xr:uid="{00000000-0005-0000-0000-0000BF6C0000}"/>
    <cellStyle name="s_Valuation _BS Csan CPC 02 &lt;SAP&gt;_Despesas ADM e COML (3) 2_Mapa variáveis" xfId="27840" xr:uid="{00000000-0005-0000-0000-0000C06C0000}"/>
    <cellStyle name="s_Valuation _BS Csan CPC 02 &lt;SAP&gt;_Despesas ADM e COML (3) 2_Variavel" xfId="27841" xr:uid="{00000000-0005-0000-0000-0000C16C0000}"/>
    <cellStyle name="s_Valuation _BS Csan CPC 02 &lt;SAP&gt;_Despesas ADM e COML (3) 3" xfId="27842" xr:uid="{00000000-0005-0000-0000-0000C26C0000}"/>
    <cellStyle name="s_Valuation _BS Csan CPC 02 &lt;SAP&gt;_Despesas ADM e COML (3)_1" xfId="27843" xr:uid="{00000000-0005-0000-0000-0000C36C0000}"/>
    <cellStyle name="s_Valuation _BS Csan CPC 02 &lt;SAP&gt;_Despesas ADM e COML (3)_1 2" xfId="27844" xr:uid="{00000000-0005-0000-0000-0000C46C0000}"/>
    <cellStyle name="s_Valuation _BS Csan CPC 02 &lt;SAP&gt;_Despesas ADM e COML (3)_1 2_15-FINANCEIRAS" xfId="27845" xr:uid="{00000000-0005-0000-0000-0000C56C0000}"/>
    <cellStyle name="s_Valuation _BS Csan CPC 02 &lt;SAP&gt;_Despesas ADM e COML (3)_1 2_Mapa variáveis" xfId="27846" xr:uid="{00000000-0005-0000-0000-0000C66C0000}"/>
    <cellStyle name="s_Valuation _BS Csan CPC 02 &lt;SAP&gt;_Despesas ADM e COML (3)_1 2_Variavel" xfId="27847" xr:uid="{00000000-0005-0000-0000-0000C76C0000}"/>
    <cellStyle name="s_Valuation _BS Csan CPC 02 &lt;SAP&gt;_Despesas ADM e COML (3)_1 3" xfId="27848" xr:uid="{00000000-0005-0000-0000-0000C86C0000}"/>
    <cellStyle name="s_Valuation _BS Csan CPC 02 &lt;SAP&gt;_Despesas ADM e COML (3)_1_14-G&amp;A" xfId="27849" xr:uid="{00000000-0005-0000-0000-0000C96C0000}"/>
    <cellStyle name="s_Valuation _BS Csan CPC 02 &lt;SAP&gt;_Despesas ADM e COML (3)_1_14-G&amp;A 2" xfId="27850" xr:uid="{00000000-0005-0000-0000-0000CA6C0000}"/>
    <cellStyle name="s_Valuation _BS Csan CPC 02 &lt;SAP&gt;_Despesas ADM e COML (3)_1_14-G&amp;A_2-DRE" xfId="27851" xr:uid="{00000000-0005-0000-0000-0000CB6C0000}"/>
    <cellStyle name="s_Valuation _BS Csan CPC 02 &lt;SAP&gt;_Despesas ADM e COML (3)_1_14-G&amp;A_2-DRE 2" xfId="27852" xr:uid="{00000000-0005-0000-0000-0000CC6C0000}"/>
    <cellStyle name="s_Valuation _BS Csan CPC 02 &lt;SAP&gt;_Despesas ADM e COML (3)_1_14-G&amp;A_2-DRE_3-Balanço" xfId="27853" xr:uid="{00000000-0005-0000-0000-0000CD6C0000}"/>
    <cellStyle name="s_Valuation _BS Csan CPC 02 &lt;SAP&gt;_Despesas ADM e COML (3)_1_14-G&amp;A_2-DRE_3-Balanço_Mapa variáveis" xfId="27854" xr:uid="{00000000-0005-0000-0000-0000CE6C0000}"/>
    <cellStyle name="s_Valuation _BS Csan CPC 02 &lt;SAP&gt;_Despesas ADM e COML (3)_1_14-G&amp;A_2-DRE_3-Balanço_Variavel" xfId="27855" xr:uid="{00000000-0005-0000-0000-0000CF6C0000}"/>
    <cellStyle name="s_Valuation _BS Csan CPC 02 &lt;SAP&gt;_Despesas ADM e COML (3)_1_14-G&amp;A_2-DRE_Dep_Judiciais-Contingências" xfId="27856" xr:uid="{00000000-0005-0000-0000-0000D06C0000}"/>
    <cellStyle name="s_Valuation _BS Csan CPC 02 &lt;SAP&gt;_Despesas ADM e COML (3)_1_14-G&amp;A_2-DRE_DFC Gerencial" xfId="27857" xr:uid="{00000000-0005-0000-0000-0000D16C0000}"/>
    <cellStyle name="s_Valuation _BS Csan CPC 02 &lt;SAP&gt;_Despesas ADM e COML (3)_1_14-G&amp;A_2-DRE_DMPL" xfId="27858" xr:uid="{00000000-0005-0000-0000-0000D26C0000}"/>
    <cellStyle name="s_Valuation _BS Csan CPC 02 &lt;SAP&gt;_Despesas ADM e COML (3)_1_14-G&amp;A_2-DRE_Mapa variáveis" xfId="27859" xr:uid="{00000000-0005-0000-0000-0000D36C0000}"/>
    <cellStyle name="s_Valuation _BS Csan CPC 02 &lt;SAP&gt;_Despesas ADM e COML (3)_1_14-G&amp;A_2-DRE_Variavel" xfId="27860" xr:uid="{00000000-0005-0000-0000-0000D46C0000}"/>
    <cellStyle name="s_Valuation _BS Csan CPC 02 &lt;SAP&gt;_Despesas ADM e COML (3)_1_14-G&amp;A_3-Balanço" xfId="27861" xr:uid="{00000000-0005-0000-0000-0000D56C0000}"/>
    <cellStyle name="s_Valuation _BS Csan CPC 02 &lt;SAP&gt;_Despesas ADM e COML (3)_1_14-G&amp;A_3-Balanço_Mapa variáveis" xfId="27862" xr:uid="{00000000-0005-0000-0000-0000D66C0000}"/>
    <cellStyle name="s_Valuation _BS Csan CPC 02 &lt;SAP&gt;_Despesas ADM e COML (3)_1_14-G&amp;A_3-Balanço_Variavel" xfId="27863" xr:uid="{00000000-0005-0000-0000-0000D76C0000}"/>
    <cellStyle name="s_Valuation _BS Csan CPC 02 &lt;SAP&gt;_Despesas ADM e COML (3)_1_14-G&amp;A_Dep_Judiciais-Contingências" xfId="27864" xr:uid="{00000000-0005-0000-0000-0000D86C0000}"/>
    <cellStyle name="s_Valuation _BS Csan CPC 02 &lt;SAP&gt;_Despesas ADM e COML (3)_1_14-G&amp;A_DFC Gerencial" xfId="27865" xr:uid="{00000000-0005-0000-0000-0000D96C0000}"/>
    <cellStyle name="s_Valuation _BS Csan CPC 02 &lt;SAP&gt;_Despesas ADM e COML (3)_1_14-G&amp;A_DMPL" xfId="27866" xr:uid="{00000000-0005-0000-0000-0000DA6C0000}"/>
    <cellStyle name="s_Valuation _BS Csan CPC 02 &lt;SAP&gt;_Despesas ADM e COML (3)_1_14-G&amp;A_Mapa variáveis" xfId="27867" xr:uid="{00000000-0005-0000-0000-0000DB6C0000}"/>
    <cellStyle name="s_Valuation _BS Csan CPC 02 &lt;SAP&gt;_Despesas ADM e COML (3)_1_14-G&amp;A_Variavel" xfId="27868" xr:uid="{00000000-0005-0000-0000-0000DC6C0000}"/>
    <cellStyle name="s_Valuation _BS Csan CPC 02 &lt;SAP&gt;_Despesas ADM e COML (3)_1_15-FINANCEIRAS" xfId="27869" xr:uid="{00000000-0005-0000-0000-0000DD6C0000}"/>
    <cellStyle name="s_Valuation _BS Csan CPC 02 &lt;SAP&gt;_Despesas ADM e COML (3)_1_15-FINANCEIRAS_1" xfId="27870" xr:uid="{00000000-0005-0000-0000-0000DE6C0000}"/>
    <cellStyle name="s_Valuation _BS Csan CPC 02 &lt;SAP&gt;_Despesas ADM e COML (3)_1_2-DRE" xfId="27871" xr:uid="{00000000-0005-0000-0000-0000DF6C0000}"/>
    <cellStyle name="s_Valuation _BS Csan CPC 02 &lt;SAP&gt;_Despesas ADM e COML (3)_1_2-DRE 2" xfId="27872" xr:uid="{00000000-0005-0000-0000-0000E06C0000}"/>
    <cellStyle name="s_Valuation _BS Csan CPC 02 &lt;SAP&gt;_Despesas ADM e COML (3)_1_2-DRE_3-Balanço" xfId="27873" xr:uid="{00000000-0005-0000-0000-0000E16C0000}"/>
    <cellStyle name="s_Valuation _BS Csan CPC 02 &lt;SAP&gt;_Despesas ADM e COML (3)_1_2-DRE_3-Balanço_Mapa variáveis" xfId="27874" xr:uid="{00000000-0005-0000-0000-0000E26C0000}"/>
    <cellStyle name="s_Valuation _BS Csan CPC 02 &lt;SAP&gt;_Despesas ADM e COML (3)_1_2-DRE_3-Balanço_Variavel" xfId="27875" xr:uid="{00000000-0005-0000-0000-0000E36C0000}"/>
    <cellStyle name="s_Valuation _BS Csan CPC 02 &lt;SAP&gt;_Despesas ADM e COML (3)_1_2-DRE_Dep_Judiciais-Contingências" xfId="27876" xr:uid="{00000000-0005-0000-0000-0000E46C0000}"/>
    <cellStyle name="s_Valuation _BS Csan CPC 02 &lt;SAP&gt;_Despesas ADM e COML (3)_1_2-DRE_DFC Gerencial" xfId="27877" xr:uid="{00000000-0005-0000-0000-0000E56C0000}"/>
    <cellStyle name="s_Valuation _BS Csan CPC 02 &lt;SAP&gt;_Despesas ADM e COML (3)_1_2-DRE_DMPL" xfId="27878" xr:uid="{00000000-0005-0000-0000-0000E66C0000}"/>
    <cellStyle name="s_Valuation _BS Csan CPC 02 &lt;SAP&gt;_Despesas ADM e COML (3)_1_2-DRE_Mapa variáveis" xfId="27879" xr:uid="{00000000-0005-0000-0000-0000E76C0000}"/>
    <cellStyle name="s_Valuation _BS Csan CPC 02 &lt;SAP&gt;_Despesas ADM e COML (3)_1_2-DRE_Variavel" xfId="27880" xr:uid="{00000000-0005-0000-0000-0000E86C0000}"/>
    <cellStyle name="s_Valuation _BS Csan CPC 02 &lt;SAP&gt;_Despesas ADM e COML (3)_1_3-Balanço" xfId="27881" xr:uid="{00000000-0005-0000-0000-0000E96C0000}"/>
    <cellStyle name="s_Valuation _BS Csan CPC 02 &lt;SAP&gt;_Despesas ADM e COML (3)_1_3-Balanço 2" xfId="27882" xr:uid="{00000000-0005-0000-0000-0000EA6C0000}"/>
    <cellStyle name="s_Valuation _BS Csan CPC 02 &lt;SAP&gt;_Despesas ADM e COML (3)_1_3-Balanço 2_15-FINANCEIRAS" xfId="27883" xr:uid="{00000000-0005-0000-0000-0000EB6C0000}"/>
    <cellStyle name="s_Valuation _BS Csan CPC 02 &lt;SAP&gt;_Despesas ADM e COML (3)_1_3-Balanço_1" xfId="27884" xr:uid="{00000000-0005-0000-0000-0000EC6C0000}"/>
    <cellStyle name="s_Valuation _BS Csan CPC 02 &lt;SAP&gt;_Despesas ADM e COML (3)_1_3-Balanço_1_Mapa variáveis" xfId="27885" xr:uid="{00000000-0005-0000-0000-0000ED6C0000}"/>
    <cellStyle name="s_Valuation _BS Csan CPC 02 &lt;SAP&gt;_Despesas ADM e COML (3)_1_3-Balanço_1_Variavel" xfId="27886" xr:uid="{00000000-0005-0000-0000-0000EE6C0000}"/>
    <cellStyle name="s_Valuation _BS Csan CPC 02 &lt;SAP&gt;_Despesas ADM e COML (3)_1_3-Balanço_15-FINANCEIRAS" xfId="27887" xr:uid="{00000000-0005-0000-0000-0000EF6C0000}"/>
    <cellStyle name="s_Valuation _BS Csan CPC 02 &lt;SAP&gt;_Despesas ADM e COML (3)_1_3-Balanço_15-FINANCEIRAS_1" xfId="27888" xr:uid="{00000000-0005-0000-0000-0000F06C0000}"/>
    <cellStyle name="s_Valuation _BS Csan CPC 02 &lt;SAP&gt;_Despesas ADM e COML (3)_1_3-Balanço_2-DRE" xfId="27889" xr:uid="{00000000-0005-0000-0000-0000F16C0000}"/>
    <cellStyle name="s_Valuation _BS Csan CPC 02 &lt;SAP&gt;_Despesas ADM e COML (3)_1_3-Balanço_2-DRE 2" xfId="27890" xr:uid="{00000000-0005-0000-0000-0000F26C0000}"/>
    <cellStyle name="s_Valuation _BS Csan CPC 02 &lt;SAP&gt;_Despesas ADM e COML (3)_1_3-Balanço_2-DRE_3-Balanço" xfId="27891" xr:uid="{00000000-0005-0000-0000-0000F36C0000}"/>
    <cellStyle name="s_Valuation _BS Csan CPC 02 &lt;SAP&gt;_Despesas ADM e COML (3)_1_3-Balanço_2-DRE_3-Balanço_Mapa variáveis" xfId="27892" xr:uid="{00000000-0005-0000-0000-0000F46C0000}"/>
    <cellStyle name="s_Valuation _BS Csan CPC 02 &lt;SAP&gt;_Despesas ADM e COML (3)_1_3-Balanço_2-DRE_3-Balanço_Variavel" xfId="27893" xr:uid="{00000000-0005-0000-0000-0000F56C0000}"/>
    <cellStyle name="s_Valuation _BS Csan CPC 02 &lt;SAP&gt;_Despesas ADM e COML (3)_1_3-Balanço_2-DRE_Dep_Judiciais-Contingências" xfId="27894" xr:uid="{00000000-0005-0000-0000-0000F66C0000}"/>
    <cellStyle name="s_Valuation _BS Csan CPC 02 &lt;SAP&gt;_Despesas ADM e COML (3)_1_3-Balanço_2-DRE_DFC Gerencial" xfId="27895" xr:uid="{00000000-0005-0000-0000-0000F76C0000}"/>
    <cellStyle name="s_Valuation _BS Csan CPC 02 &lt;SAP&gt;_Despesas ADM e COML (3)_1_3-Balanço_2-DRE_DMPL" xfId="27896" xr:uid="{00000000-0005-0000-0000-0000F86C0000}"/>
    <cellStyle name="s_Valuation _BS Csan CPC 02 &lt;SAP&gt;_Despesas ADM e COML (3)_1_3-Balanço_2-DRE_Mapa variáveis" xfId="27897" xr:uid="{00000000-0005-0000-0000-0000F96C0000}"/>
    <cellStyle name="s_Valuation _BS Csan CPC 02 &lt;SAP&gt;_Despesas ADM e COML (3)_1_3-Balanço_2-DRE_Variavel" xfId="27898" xr:uid="{00000000-0005-0000-0000-0000FA6C0000}"/>
    <cellStyle name="s_Valuation _BS Csan CPC 02 &lt;SAP&gt;_Despesas ADM e COML (3)_1_3-Balanço_3-Balanço" xfId="27899" xr:uid="{00000000-0005-0000-0000-0000FB6C0000}"/>
    <cellStyle name="s_Valuation _BS Csan CPC 02 &lt;SAP&gt;_Despesas ADM e COML (3)_1_3-Balanço_3-Balanço_Mapa variáveis" xfId="27900" xr:uid="{00000000-0005-0000-0000-0000FC6C0000}"/>
    <cellStyle name="s_Valuation _BS Csan CPC 02 &lt;SAP&gt;_Despesas ADM e COML (3)_1_3-Balanço_3-Balanço_Variavel" xfId="27901" xr:uid="{00000000-0005-0000-0000-0000FD6C0000}"/>
    <cellStyle name="s_Valuation _BS Csan CPC 02 &lt;SAP&gt;_Despesas ADM e COML (3)_1_3-Balanço_7-Estoque" xfId="27902" xr:uid="{00000000-0005-0000-0000-0000FE6C0000}"/>
    <cellStyle name="s_Valuation _BS Csan CPC 02 &lt;SAP&gt;_Despesas ADM e COML (3)_1_3-Balanço_Despesas operacionais " xfId="27903" xr:uid="{00000000-0005-0000-0000-0000FF6C0000}"/>
    <cellStyle name="s_Valuation _BS Csan CPC 02 &lt;SAP&gt;_Despesas ADM e COML (3)_1_3-Balanço_Mapa variáveis" xfId="27904" xr:uid="{00000000-0005-0000-0000-0000006D0000}"/>
    <cellStyle name="s_Valuation _BS Csan CPC 02 &lt;SAP&gt;_Despesas ADM e COML (3)_1_3-Balanço_P&amp;L Raízen Combs" xfId="27905" xr:uid="{00000000-0005-0000-0000-0000016D0000}"/>
    <cellStyle name="s_Valuation _BS Csan CPC 02 &lt;SAP&gt;_Despesas ADM e COML (3)_1_3-Balanço_P&amp;L RUMO" xfId="27906" xr:uid="{00000000-0005-0000-0000-0000026D0000}"/>
    <cellStyle name="s_Valuation _BS Csan CPC 02 &lt;SAP&gt;_Despesas ADM e COML (3)_1_3-Balanço_Variavel" xfId="27907" xr:uid="{00000000-0005-0000-0000-0000036D0000}"/>
    <cellStyle name="s_Valuation _BS Csan CPC 02 &lt;SAP&gt;_Despesas ADM e COML (3)_1_3-Balanço_Working Capital" xfId="27908" xr:uid="{00000000-0005-0000-0000-0000046D0000}"/>
    <cellStyle name="s_Valuation _BS Csan CPC 02 &lt;SAP&gt;_Despesas ADM e COML (3)_1_7-Estoque" xfId="27909" xr:uid="{00000000-0005-0000-0000-0000056D0000}"/>
    <cellStyle name="s_Valuation _BS Csan CPC 02 &lt;SAP&gt;_Despesas ADM e COML (3)_1_Abertura dos Gastos Administrativos e Comercial - 2009" xfId="27910" xr:uid="{00000000-0005-0000-0000-0000066D0000}"/>
    <cellStyle name="s_Valuation _BS Csan CPC 02 &lt;SAP&gt;_Despesas ADM e COML (3)_1_Abertura dos Gastos Administrativos e Comercial - 2009_Mapa variáveis" xfId="27911" xr:uid="{00000000-0005-0000-0000-0000076D0000}"/>
    <cellStyle name="s_Valuation _BS Csan CPC 02 &lt;SAP&gt;_Despesas ADM e COML (3)_1_Abertura dos Gastos Administrativos e Comercial - 2009_Variavel" xfId="27912" xr:uid="{00000000-0005-0000-0000-0000086D0000}"/>
    <cellStyle name="s_Valuation _BS Csan CPC 02 &lt;SAP&gt;_Despesas ADM e COML (3)_1_Balanço" xfId="27913" xr:uid="{00000000-0005-0000-0000-0000096D0000}"/>
    <cellStyle name="s_Valuation _BS Csan CPC 02 &lt;SAP&gt;_Despesas ADM e COML (3)_1_Balanço_Despesas operacionais " xfId="27914" xr:uid="{00000000-0005-0000-0000-00000A6D0000}"/>
    <cellStyle name="s_Valuation _BS Csan CPC 02 &lt;SAP&gt;_Despesas ADM e COML (3)_1_Balanço_Working Capital" xfId="27915" xr:uid="{00000000-0005-0000-0000-00000B6D0000}"/>
    <cellStyle name="s_Valuation _BS Csan CPC 02 &lt;SAP&gt;_Despesas ADM e COML (3)_1_Breakdown CPV" xfId="27916" xr:uid="{00000000-0005-0000-0000-00000C6D0000}"/>
    <cellStyle name="s_Valuation _BS Csan CPC 02 &lt;SAP&gt;_Despesas ADM e COML (3)_1_Breakdown CPV_Mapa variáveis" xfId="27917" xr:uid="{00000000-0005-0000-0000-00000D6D0000}"/>
    <cellStyle name="s_Valuation _BS Csan CPC 02 &lt;SAP&gt;_Despesas ADM e COML (3)_1_Breakdown CPV_Variavel" xfId="27918" xr:uid="{00000000-0005-0000-0000-00000E6D0000}"/>
    <cellStyle name="s_Valuation _BS Csan CPC 02 &lt;SAP&gt;_Despesas ADM e COML (3)_1_Crédito PisCofins" xfId="27919" xr:uid="{00000000-0005-0000-0000-00000F6D0000}"/>
    <cellStyle name="s_Valuation _BS Csan CPC 02 &lt;SAP&gt;_Despesas ADM e COML (3)_1_Crédito PisCofins 2" xfId="27920" xr:uid="{00000000-0005-0000-0000-0000106D0000}"/>
    <cellStyle name="s_Valuation _BS Csan CPC 02 &lt;SAP&gt;_Despesas ADM e COML (3)_1_Crédito PisCofins 2_15-FINANCEIRAS" xfId="27921" xr:uid="{00000000-0005-0000-0000-0000116D0000}"/>
    <cellStyle name="s_Valuation _BS Csan CPC 02 &lt;SAP&gt;_Despesas ADM e COML (3)_1_Crédito PisCofins 2_Mapa variáveis" xfId="27922" xr:uid="{00000000-0005-0000-0000-0000126D0000}"/>
    <cellStyle name="s_Valuation _BS Csan CPC 02 &lt;SAP&gt;_Despesas ADM e COML (3)_1_Crédito PisCofins 2_Variavel" xfId="27923" xr:uid="{00000000-0005-0000-0000-0000136D0000}"/>
    <cellStyle name="s_Valuation _BS Csan CPC 02 &lt;SAP&gt;_Despesas ADM e COML (3)_1_Crédito PisCofins 3" xfId="27924" xr:uid="{00000000-0005-0000-0000-0000146D0000}"/>
    <cellStyle name="s_Valuation _BS Csan CPC 02 &lt;SAP&gt;_Despesas ADM e COML (3)_1_Crédito PisCofins_15-FINANCEIRAS" xfId="27925" xr:uid="{00000000-0005-0000-0000-0000156D0000}"/>
    <cellStyle name="s_Valuation _BS Csan CPC 02 &lt;SAP&gt;_Despesas ADM e COML (3)_1_Crédito PisCofins_15-FINANCEIRAS_1" xfId="27926" xr:uid="{00000000-0005-0000-0000-0000166D0000}"/>
    <cellStyle name="s_Valuation _BS Csan CPC 02 &lt;SAP&gt;_Despesas ADM e COML (3)_1_Crédito PisCofins_2-DRE" xfId="27927" xr:uid="{00000000-0005-0000-0000-0000176D0000}"/>
    <cellStyle name="s_Valuation _BS Csan CPC 02 &lt;SAP&gt;_Despesas ADM e COML (3)_1_Crédito PisCofins_2-DRE 2" xfId="27928" xr:uid="{00000000-0005-0000-0000-0000186D0000}"/>
    <cellStyle name="s_Valuation _BS Csan CPC 02 &lt;SAP&gt;_Despesas ADM e COML (3)_1_Crédito PisCofins_2-DRE_3-Balanço" xfId="27929" xr:uid="{00000000-0005-0000-0000-0000196D0000}"/>
    <cellStyle name="s_Valuation _BS Csan CPC 02 &lt;SAP&gt;_Despesas ADM e COML (3)_1_Crédito PisCofins_2-DRE_3-Balanço_Mapa variáveis" xfId="27930" xr:uid="{00000000-0005-0000-0000-00001A6D0000}"/>
    <cellStyle name="s_Valuation _BS Csan CPC 02 &lt;SAP&gt;_Despesas ADM e COML (3)_1_Crédito PisCofins_2-DRE_3-Balanço_Variavel" xfId="27931" xr:uid="{00000000-0005-0000-0000-00001B6D0000}"/>
    <cellStyle name="s_Valuation _BS Csan CPC 02 &lt;SAP&gt;_Despesas ADM e COML (3)_1_Crédito PisCofins_2-DRE_Dep_Judiciais-Contingências" xfId="27932" xr:uid="{00000000-0005-0000-0000-00001C6D0000}"/>
    <cellStyle name="s_Valuation _BS Csan CPC 02 &lt;SAP&gt;_Despesas ADM e COML (3)_1_Crédito PisCofins_2-DRE_DFC Gerencial" xfId="27933" xr:uid="{00000000-0005-0000-0000-00001D6D0000}"/>
    <cellStyle name="s_Valuation _BS Csan CPC 02 &lt;SAP&gt;_Despesas ADM e COML (3)_1_Crédito PisCofins_2-DRE_DMPL" xfId="27934" xr:uid="{00000000-0005-0000-0000-00001E6D0000}"/>
    <cellStyle name="s_Valuation _BS Csan CPC 02 &lt;SAP&gt;_Despesas ADM e COML (3)_1_Crédito PisCofins_2-DRE_Mapa variáveis" xfId="27935" xr:uid="{00000000-0005-0000-0000-00001F6D0000}"/>
    <cellStyle name="s_Valuation _BS Csan CPC 02 &lt;SAP&gt;_Despesas ADM e COML (3)_1_Crédito PisCofins_2-DRE_Variavel" xfId="27936" xr:uid="{00000000-0005-0000-0000-0000206D0000}"/>
    <cellStyle name="s_Valuation _BS Csan CPC 02 &lt;SAP&gt;_Despesas ADM e COML (3)_1_Crédito PisCofins_3-Balanço" xfId="27937" xr:uid="{00000000-0005-0000-0000-0000216D0000}"/>
    <cellStyle name="s_Valuation _BS Csan CPC 02 &lt;SAP&gt;_Despesas ADM e COML (3)_1_Crédito PisCofins_3-Balanço 2" xfId="27938" xr:uid="{00000000-0005-0000-0000-0000226D0000}"/>
    <cellStyle name="s_Valuation _BS Csan CPC 02 &lt;SAP&gt;_Despesas ADM e COML (3)_1_Crédito PisCofins_3-Balanço 2_15-FINANCEIRAS" xfId="27939" xr:uid="{00000000-0005-0000-0000-0000236D0000}"/>
    <cellStyle name="s_Valuation _BS Csan CPC 02 &lt;SAP&gt;_Despesas ADM e COML (3)_1_Crédito PisCofins_3-Balanço_1" xfId="27940" xr:uid="{00000000-0005-0000-0000-0000246D0000}"/>
    <cellStyle name="s_Valuation _BS Csan CPC 02 &lt;SAP&gt;_Despesas ADM e COML (3)_1_Crédito PisCofins_3-Balanço_1_Mapa variáveis" xfId="27941" xr:uid="{00000000-0005-0000-0000-0000256D0000}"/>
    <cellStyle name="s_Valuation _BS Csan CPC 02 &lt;SAP&gt;_Despesas ADM e COML (3)_1_Crédito PisCofins_3-Balanço_1_Variavel" xfId="27942" xr:uid="{00000000-0005-0000-0000-0000266D0000}"/>
    <cellStyle name="s_Valuation _BS Csan CPC 02 &lt;SAP&gt;_Despesas ADM e COML (3)_1_Crédito PisCofins_3-Balanço_15-FINANCEIRAS" xfId="27943" xr:uid="{00000000-0005-0000-0000-0000276D0000}"/>
    <cellStyle name="s_Valuation _BS Csan CPC 02 &lt;SAP&gt;_Despesas ADM e COML (3)_1_Crédito PisCofins_3-Balanço_15-FINANCEIRAS_1" xfId="27944" xr:uid="{00000000-0005-0000-0000-0000286D0000}"/>
    <cellStyle name="s_Valuation _BS Csan CPC 02 &lt;SAP&gt;_Despesas ADM e COML (3)_1_Crédito PisCofins_3-Balanço_2-DRE" xfId="27945" xr:uid="{00000000-0005-0000-0000-0000296D0000}"/>
    <cellStyle name="s_Valuation _BS Csan CPC 02 &lt;SAP&gt;_Despesas ADM e COML (3)_1_Crédito PisCofins_3-Balanço_2-DRE 2" xfId="27946" xr:uid="{00000000-0005-0000-0000-00002A6D0000}"/>
    <cellStyle name="s_Valuation _BS Csan CPC 02 &lt;SAP&gt;_Despesas ADM e COML (3)_1_Crédito PisCofins_3-Balanço_2-DRE_3-Balanço" xfId="27947" xr:uid="{00000000-0005-0000-0000-00002B6D0000}"/>
    <cellStyle name="s_Valuation _BS Csan CPC 02 &lt;SAP&gt;_Despesas ADM e COML (3)_1_Crédito PisCofins_3-Balanço_2-DRE_3-Balanço_Mapa variáveis" xfId="27948" xr:uid="{00000000-0005-0000-0000-00002C6D0000}"/>
    <cellStyle name="s_Valuation _BS Csan CPC 02 &lt;SAP&gt;_Despesas ADM e COML (3)_1_Crédito PisCofins_3-Balanço_2-DRE_3-Balanço_Variavel" xfId="27949" xr:uid="{00000000-0005-0000-0000-00002D6D0000}"/>
    <cellStyle name="s_Valuation _BS Csan CPC 02 &lt;SAP&gt;_Despesas ADM e COML (3)_1_Crédito PisCofins_3-Balanço_2-DRE_Dep_Judiciais-Contingências" xfId="27950" xr:uid="{00000000-0005-0000-0000-00002E6D0000}"/>
    <cellStyle name="s_Valuation _BS Csan CPC 02 &lt;SAP&gt;_Despesas ADM e COML (3)_1_Crédito PisCofins_3-Balanço_2-DRE_DFC Gerencial" xfId="27951" xr:uid="{00000000-0005-0000-0000-00002F6D0000}"/>
    <cellStyle name="s_Valuation _BS Csan CPC 02 &lt;SAP&gt;_Despesas ADM e COML (3)_1_Crédito PisCofins_3-Balanço_2-DRE_DMPL" xfId="27952" xr:uid="{00000000-0005-0000-0000-0000306D0000}"/>
    <cellStyle name="s_Valuation _BS Csan CPC 02 &lt;SAP&gt;_Despesas ADM e COML (3)_1_Crédito PisCofins_3-Balanço_2-DRE_Mapa variáveis" xfId="27953" xr:uid="{00000000-0005-0000-0000-0000316D0000}"/>
    <cellStyle name="s_Valuation _BS Csan CPC 02 &lt;SAP&gt;_Despesas ADM e COML (3)_1_Crédito PisCofins_3-Balanço_2-DRE_Variavel" xfId="27954" xr:uid="{00000000-0005-0000-0000-0000326D0000}"/>
    <cellStyle name="s_Valuation _BS Csan CPC 02 &lt;SAP&gt;_Despesas ADM e COML (3)_1_Crédito PisCofins_3-Balanço_3-Balanço" xfId="27955" xr:uid="{00000000-0005-0000-0000-0000336D0000}"/>
    <cellStyle name="s_Valuation _BS Csan CPC 02 &lt;SAP&gt;_Despesas ADM e COML (3)_1_Crédito PisCofins_3-Balanço_3-Balanço_Mapa variáveis" xfId="27956" xr:uid="{00000000-0005-0000-0000-0000346D0000}"/>
    <cellStyle name="s_Valuation _BS Csan CPC 02 &lt;SAP&gt;_Despesas ADM e COML (3)_1_Crédito PisCofins_3-Balanço_3-Balanço_Variavel" xfId="27957" xr:uid="{00000000-0005-0000-0000-0000356D0000}"/>
    <cellStyle name="s_Valuation _BS Csan CPC 02 &lt;SAP&gt;_Despesas ADM e COML (3)_1_Crédito PisCofins_3-Balanço_7-Estoque" xfId="27958" xr:uid="{00000000-0005-0000-0000-0000366D0000}"/>
    <cellStyle name="s_Valuation _BS Csan CPC 02 &lt;SAP&gt;_Despesas ADM e COML (3)_1_Crédito PisCofins_3-Balanço_Despesas operacionais " xfId="27959" xr:uid="{00000000-0005-0000-0000-0000376D0000}"/>
    <cellStyle name="s_Valuation _BS Csan CPC 02 &lt;SAP&gt;_Despesas ADM e COML (3)_1_Crédito PisCofins_3-Balanço_Mapa variáveis" xfId="27960" xr:uid="{00000000-0005-0000-0000-0000386D0000}"/>
    <cellStyle name="s_Valuation _BS Csan CPC 02 &lt;SAP&gt;_Despesas ADM e COML (3)_1_Crédito PisCofins_3-Balanço_P&amp;L Raízen Combs" xfId="27961" xr:uid="{00000000-0005-0000-0000-0000396D0000}"/>
    <cellStyle name="s_Valuation _BS Csan CPC 02 &lt;SAP&gt;_Despesas ADM e COML (3)_1_Crédito PisCofins_3-Balanço_P&amp;L RUMO" xfId="27962" xr:uid="{00000000-0005-0000-0000-00003A6D0000}"/>
    <cellStyle name="s_Valuation _BS Csan CPC 02 &lt;SAP&gt;_Despesas ADM e COML (3)_1_Crédito PisCofins_3-Balanço_Variavel" xfId="27963" xr:uid="{00000000-0005-0000-0000-00003B6D0000}"/>
    <cellStyle name="s_Valuation _BS Csan CPC 02 &lt;SAP&gt;_Despesas ADM e COML (3)_1_Crédito PisCofins_3-Balanço_Working Capital" xfId="27964" xr:uid="{00000000-0005-0000-0000-00003C6D0000}"/>
    <cellStyle name="s_Valuation _BS Csan CPC 02 &lt;SAP&gt;_Despesas ADM e COML (3)_1_Crédito PisCofins_7-Estoque" xfId="27965" xr:uid="{00000000-0005-0000-0000-00003D6D0000}"/>
    <cellStyle name="s_Valuation _BS Csan CPC 02 &lt;SAP&gt;_Despesas ADM e COML (3)_1_Crédito PisCofins_Balanço" xfId="27966" xr:uid="{00000000-0005-0000-0000-00003E6D0000}"/>
    <cellStyle name="s_Valuation _BS Csan CPC 02 &lt;SAP&gt;_Despesas ADM e COML (3)_1_Crédito PisCofins_Balanço_Despesas operacionais " xfId="27967" xr:uid="{00000000-0005-0000-0000-00003F6D0000}"/>
    <cellStyle name="s_Valuation _BS Csan CPC 02 &lt;SAP&gt;_Despesas ADM e COML (3)_1_Crédito PisCofins_Balanço_Working Capital" xfId="27968" xr:uid="{00000000-0005-0000-0000-0000406D0000}"/>
    <cellStyle name="s_Valuation _BS Csan CPC 02 &lt;SAP&gt;_Despesas ADM e COML (3)_1_Crédito PisCofins_CCL" xfId="27969" xr:uid="{00000000-0005-0000-0000-0000416D0000}"/>
    <cellStyle name="s_Valuation _BS Csan CPC 02 &lt;SAP&gt;_Despesas ADM e COML (3)_1_Crédito PisCofins_CCL 2" xfId="27970" xr:uid="{00000000-0005-0000-0000-0000426D0000}"/>
    <cellStyle name="s_Valuation _BS Csan CPC 02 &lt;SAP&gt;_Despesas ADM e COML (3)_1_Crédito PisCofins_CCL 2_15-FINANCEIRAS" xfId="27971" xr:uid="{00000000-0005-0000-0000-0000436D0000}"/>
    <cellStyle name="s_Valuation _BS Csan CPC 02 &lt;SAP&gt;_Despesas ADM e COML (3)_1_Crédito PisCofins_CCL 2_Mapa variáveis" xfId="27972" xr:uid="{00000000-0005-0000-0000-0000446D0000}"/>
    <cellStyle name="s_Valuation _BS Csan CPC 02 &lt;SAP&gt;_Despesas ADM e COML (3)_1_Crédito PisCofins_CCL 2_Variavel" xfId="27973" xr:uid="{00000000-0005-0000-0000-0000456D0000}"/>
    <cellStyle name="s_Valuation _BS Csan CPC 02 &lt;SAP&gt;_Despesas ADM e COML (3)_1_Crédito PisCofins_CCL 3" xfId="27974" xr:uid="{00000000-0005-0000-0000-0000466D0000}"/>
    <cellStyle name="s_Valuation _BS Csan CPC 02 &lt;SAP&gt;_Despesas ADM e COML (3)_1_Crédito PisCofins_CCL_15-FINANCEIRAS" xfId="27975" xr:uid="{00000000-0005-0000-0000-0000476D0000}"/>
    <cellStyle name="s_Valuation _BS Csan CPC 02 &lt;SAP&gt;_Despesas ADM e COML (3)_1_Crédito PisCofins_CCL_15-FINANCEIRAS_1" xfId="27976" xr:uid="{00000000-0005-0000-0000-0000486D0000}"/>
    <cellStyle name="s_Valuation _BS Csan CPC 02 &lt;SAP&gt;_Despesas ADM e COML (3)_1_Crédito PisCofins_CCL_2-DRE" xfId="27977" xr:uid="{00000000-0005-0000-0000-0000496D0000}"/>
    <cellStyle name="s_Valuation _BS Csan CPC 02 &lt;SAP&gt;_Despesas ADM e COML (3)_1_Crédito PisCofins_CCL_2-DRE 2" xfId="27978" xr:uid="{00000000-0005-0000-0000-00004A6D0000}"/>
    <cellStyle name="s_Valuation _BS Csan CPC 02 &lt;SAP&gt;_Despesas ADM e COML (3)_1_Crédito PisCofins_CCL_2-DRE_3-Balanço" xfId="27979" xr:uid="{00000000-0005-0000-0000-00004B6D0000}"/>
    <cellStyle name="s_Valuation _BS Csan CPC 02 &lt;SAP&gt;_Despesas ADM e COML (3)_1_Crédito PisCofins_CCL_2-DRE_3-Balanço_Mapa variáveis" xfId="27980" xr:uid="{00000000-0005-0000-0000-00004C6D0000}"/>
    <cellStyle name="s_Valuation _BS Csan CPC 02 &lt;SAP&gt;_Despesas ADM e COML (3)_1_Crédito PisCofins_CCL_2-DRE_3-Balanço_Variavel" xfId="27981" xr:uid="{00000000-0005-0000-0000-00004D6D0000}"/>
    <cellStyle name="s_Valuation _BS Csan CPC 02 &lt;SAP&gt;_Despesas ADM e COML (3)_1_Crédito PisCofins_CCL_2-DRE_Dep_Judiciais-Contingências" xfId="27982" xr:uid="{00000000-0005-0000-0000-00004E6D0000}"/>
    <cellStyle name="s_Valuation _BS Csan CPC 02 &lt;SAP&gt;_Despesas ADM e COML (3)_1_Crédito PisCofins_CCL_2-DRE_DFC Gerencial" xfId="27983" xr:uid="{00000000-0005-0000-0000-00004F6D0000}"/>
    <cellStyle name="s_Valuation _BS Csan CPC 02 &lt;SAP&gt;_Despesas ADM e COML (3)_1_Crédito PisCofins_CCL_2-DRE_DMPL" xfId="27984" xr:uid="{00000000-0005-0000-0000-0000506D0000}"/>
    <cellStyle name="s_Valuation _BS Csan CPC 02 &lt;SAP&gt;_Despesas ADM e COML (3)_1_Crédito PisCofins_CCL_2-DRE_Mapa variáveis" xfId="27985" xr:uid="{00000000-0005-0000-0000-0000516D0000}"/>
    <cellStyle name="s_Valuation _BS Csan CPC 02 &lt;SAP&gt;_Despesas ADM e COML (3)_1_Crédito PisCofins_CCL_2-DRE_Variavel" xfId="27986" xr:uid="{00000000-0005-0000-0000-0000526D0000}"/>
    <cellStyle name="s_Valuation _BS Csan CPC 02 &lt;SAP&gt;_Despesas ADM e COML (3)_1_Crédito PisCofins_CCL_3-Balanço" xfId="27987" xr:uid="{00000000-0005-0000-0000-0000536D0000}"/>
    <cellStyle name="s_Valuation _BS Csan CPC 02 &lt;SAP&gt;_Despesas ADM e COML (3)_1_Crédito PisCofins_CCL_3-Balanço 2" xfId="27988" xr:uid="{00000000-0005-0000-0000-0000546D0000}"/>
    <cellStyle name="s_Valuation _BS Csan CPC 02 &lt;SAP&gt;_Despesas ADM e COML (3)_1_Crédito PisCofins_CCL_3-Balanço 2_15-FINANCEIRAS" xfId="27989" xr:uid="{00000000-0005-0000-0000-0000556D0000}"/>
    <cellStyle name="s_Valuation _BS Csan CPC 02 &lt;SAP&gt;_Despesas ADM e COML (3)_1_Crédito PisCofins_CCL_3-Balanço_1" xfId="27990" xr:uid="{00000000-0005-0000-0000-0000566D0000}"/>
    <cellStyle name="s_Valuation _BS Csan CPC 02 &lt;SAP&gt;_Despesas ADM e COML (3)_1_Crédito PisCofins_CCL_3-Balanço_1_Mapa variáveis" xfId="27991" xr:uid="{00000000-0005-0000-0000-0000576D0000}"/>
    <cellStyle name="s_Valuation _BS Csan CPC 02 &lt;SAP&gt;_Despesas ADM e COML (3)_1_Crédito PisCofins_CCL_3-Balanço_1_Variavel" xfId="27992" xr:uid="{00000000-0005-0000-0000-0000586D0000}"/>
    <cellStyle name="s_Valuation _BS Csan CPC 02 &lt;SAP&gt;_Despesas ADM e COML (3)_1_Crédito PisCofins_CCL_3-Balanço_15-FINANCEIRAS" xfId="27993" xr:uid="{00000000-0005-0000-0000-0000596D0000}"/>
    <cellStyle name="s_Valuation _BS Csan CPC 02 &lt;SAP&gt;_Despesas ADM e COML (3)_1_Crédito PisCofins_CCL_3-Balanço_15-FINANCEIRAS_1" xfId="27994" xr:uid="{00000000-0005-0000-0000-00005A6D0000}"/>
    <cellStyle name="s_Valuation _BS Csan CPC 02 &lt;SAP&gt;_Despesas ADM e COML (3)_1_Crédito PisCofins_CCL_3-Balanço_2-DRE" xfId="27995" xr:uid="{00000000-0005-0000-0000-00005B6D0000}"/>
    <cellStyle name="s_Valuation _BS Csan CPC 02 &lt;SAP&gt;_Despesas ADM e COML (3)_1_Crédito PisCofins_CCL_3-Balanço_2-DRE 2" xfId="27996" xr:uid="{00000000-0005-0000-0000-00005C6D0000}"/>
    <cellStyle name="s_Valuation _BS Csan CPC 02 &lt;SAP&gt;_Despesas ADM e COML (3)_1_Crédito PisCofins_CCL_3-Balanço_2-DRE_3-Balanço" xfId="27997" xr:uid="{00000000-0005-0000-0000-00005D6D0000}"/>
    <cellStyle name="s_Valuation _BS Csan CPC 02 &lt;SAP&gt;_Despesas ADM e COML (3)_1_Crédito PisCofins_CCL_3-Balanço_2-DRE_3-Balanço_Mapa variáveis" xfId="27998" xr:uid="{00000000-0005-0000-0000-00005E6D0000}"/>
    <cellStyle name="s_Valuation _BS Csan CPC 02 &lt;SAP&gt;_Despesas ADM e COML (3)_1_Crédito PisCofins_CCL_3-Balanço_2-DRE_3-Balanço_Variavel" xfId="27999" xr:uid="{00000000-0005-0000-0000-00005F6D0000}"/>
    <cellStyle name="s_Valuation _BS Csan CPC 02 &lt;SAP&gt;_Despesas ADM e COML (3)_1_Crédito PisCofins_CCL_3-Balanço_2-DRE_Dep_Judiciais-Contingências" xfId="28000" xr:uid="{00000000-0005-0000-0000-0000606D0000}"/>
    <cellStyle name="s_Valuation _BS Csan CPC 02 &lt;SAP&gt;_Despesas ADM e COML (3)_1_Crédito PisCofins_CCL_3-Balanço_2-DRE_DFC Gerencial" xfId="28001" xr:uid="{00000000-0005-0000-0000-0000616D0000}"/>
    <cellStyle name="s_Valuation _BS Csan CPC 02 &lt;SAP&gt;_Despesas ADM e COML (3)_1_Crédito PisCofins_CCL_3-Balanço_2-DRE_DMPL" xfId="28002" xr:uid="{00000000-0005-0000-0000-0000626D0000}"/>
    <cellStyle name="s_Valuation _BS Csan CPC 02 &lt;SAP&gt;_Despesas ADM e COML (3)_1_Crédito PisCofins_CCL_3-Balanço_2-DRE_Mapa variáveis" xfId="28003" xr:uid="{00000000-0005-0000-0000-0000636D0000}"/>
    <cellStyle name="s_Valuation _BS Csan CPC 02 &lt;SAP&gt;_Despesas ADM e COML (3)_1_Crédito PisCofins_CCL_3-Balanço_2-DRE_Variavel" xfId="28004" xr:uid="{00000000-0005-0000-0000-0000646D0000}"/>
    <cellStyle name="s_Valuation _BS Csan CPC 02 &lt;SAP&gt;_Despesas ADM e COML (3)_1_Crédito PisCofins_CCL_3-Balanço_3-Balanço" xfId="28005" xr:uid="{00000000-0005-0000-0000-0000656D0000}"/>
    <cellStyle name="s_Valuation _BS Csan CPC 02 &lt;SAP&gt;_Despesas ADM e COML (3)_1_Crédito PisCofins_CCL_3-Balanço_3-Balanço_Mapa variáveis" xfId="28006" xr:uid="{00000000-0005-0000-0000-0000666D0000}"/>
    <cellStyle name="s_Valuation _BS Csan CPC 02 &lt;SAP&gt;_Despesas ADM e COML (3)_1_Crédito PisCofins_CCL_3-Balanço_3-Balanço_Variavel" xfId="28007" xr:uid="{00000000-0005-0000-0000-0000676D0000}"/>
    <cellStyle name="s_Valuation _BS Csan CPC 02 &lt;SAP&gt;_Despesas ADM e COML (3)_1_Crédito PisCofins_CCL_3-Balanço_7-Estoque" xfId="28008" xr:uid="{00000000-0005-0000-0000-0000686D0000}"/>
    <cellStyle name="s_Valuation _BS Csan CPC 02 &lt;SAP&gt;_Despesas ADM e COML (3)_1_Crédito PisCofins_CCL_3-Balanço_Despesas operacionais " xfId="28009" xr:uid="{00000000-0005-0000-0000-0000696D0000}"/>
    <cellStyle name="s_Valuation _BS Csan CPC 02 &lt;SAP&gt;_Despesas ADM e COML (3)_1_Crédito PisCofins_CCL_3-Balanço_Mapa variáveis" xfId="28010" xr:uid="{00000000-0005-0000-0000-00006A6D0000}"/>
    <cellStyle name="s_Valuation _BS Csan CPC 02 &lt;SAP&gt;_Despesas ADM e COML (3)_1_Crédito PisCofins_CCL_3-Balanço_P&amp;L Raízen Combs" xfId="28011" xr:uid="{00000000-0005-0000-0000-00006B6D0000}"/>
    <cellStyle name="s_Valuation _BS Csan CPC 02 &lt;SAP&gt;_Despesas ADM e COML (3)_1_Crédito PisCofins_CCL_3-Balanço_P&amp;L RUMO" xfId="28012" xr:uid="{00000000-0005-0000-0000-00006C6D0000}"/>
    <cellStyle name="s_Valuation _BS Csan CPC 02 &lt;SAP&gt;_Despesas ADM e COML (3)_1_Crédito PisCofins_CCL_3-Balanço_Variavel" xfId="28013" xr:uid="{00000000-0005-0000-0000-00006D6D0000}"/>
    <cellStyle name="s_Valuation _BS Csan CPC 02 &lt;SAP&gt;_Despesas ADM e COML (3)_1_Crédito PisCofins_CCL_3-Balanço_Working Capital" xfId="28014" xr:uid="{00000000-0005-0000-0000-00006E6D0000}"/>
    <cellStyle name="s_Valuation _BS Csan CPC 02 &lt;SAP&gt;_Despesas ADM e COML (3)_1_Crédito PisCofins_CCL_7-Estoque" xfId="28015" xr:uid="{00000000-0005-0000-0000-00006F6D0000}"/>
    <cellStyle name="s_Valuation _BS Csan CPC 02 &lt;SAP&gt;_Despesas ADM e COML (3)_1_Crédito PisCofins_CCL_Balanço" xfId="28016" xr:uid="{00000000-0005-0000-0000-0000706D0000}"/>
    <cellStyle name="s_Valuation _BS Csan CPC 02 &lt;SAP&gt;_Despesas ADM e COML (3)_1_Crédito PisCofins_CCL_Balanço_Despesas operacionais " xfId="28017" xr:uid="{00000000-0005-0000-0000-0000716D0000}"/>
    <cellStyle name="s_Valuation _BS Csan CPC 02 &lt;SAP&gt;_Despesas ADM e COML (3)_1_Crédito PisCofins_CCL_Balanço_Working Capital" xfId="28018" xr:uid="{00000000-0005-0000-0000-0000726D0000}"/>
    <cellStyle name="s_Valuation _BS Csan CPC 02 &lt;SAP&gt;_Despesas ADM e COML (3)_1_Crédito PisCofins_CCL_Despesas operacionais " xfId="28019" xr:uid="{00000000-0005-0000-0000-0000736D0000}"/>
    <cellStyle name="s_Valuation _BS Csan CPC 02 &lt;SAP&gt;_Despesas ADM e COML (3)_1_Crédito PisCofins_CCL_IR Diferido" xfId="28020" xr:uid="{00000000-0005-0000-0000-0000746D0000}"/>
    <cellStyle name="s_Valuation _BS Csan CPC 02 &lt;SAP&gt;_Despesas ADM e COML (3)_1_Crédito PisCofins_CCL_Mapa variáveis" xfId="28021" xr:uid="{00000000-0005-0000-0000-0000756D0000}"/>
    <cellStyle name="s_Valuation _BS Csan CPC 02 &lt;SAP&gt;_Despesas ADM e COML (3)_1_Crédito PisCofins_CCL_P&amp;L Raízen Combs" xfId="28022" xr:uid="{00000000-0005-0000-0000-0000766D0000}"/>
    <cellStyle name="s_Valuation _BS Csan CPC 02 &lt;SAP&gt;_Despesas ADM e COML (3)_1_Crédito PisCofins_CCL_P&amp;L RUMO" xfId="28023" xr:uid="{00000000-0005-0000-0000-0000776D0000}"/>
    <cellStyle name="s_Valuation _BS Csan CPC 02 &lt;SAP&gt;_Despesas ADM e COML (3)_1_Crédito PisCofins_CCL_Variavel" xfId="28024" xr:uid="{00000000-0005-0000-0000-0000786D0000}"/>
    <cellStyle name="s_Valuation _BS Csan CPC 02 &lt;SAP&gt;_Despesas ADM e COML (3)_1_Crédito PisCofins_CCL_Working Capital" xfId="28025" xr:uid="{00000000-0005-0000-0000-0000796D0000}"/>
    <cellStyle name="s_Valuation _BS Csan CPC 02 &lt;SAP&gt;_Despesas ADM e COML (3)_1_Crédito PisCofins_Despesas operacionais " xfId="28026" xr:uid="{00000000-0005-0000-0000-00007A6D0000}"/>
    <cellStyle name="s_Valuation _BS Csan CPC 02 &lt;SAP&gt;_Despesas ADM e COML (3)_1_Crédito PisCofins_Diferenças outubro CAN- (2)" xfId="28027" xr:uid="{00000000-0005-0000-0000-00007B6D0000}"/>
    <cellStyle name="s_Valuation _BS Csan CPC 02 &lt;SAP&gt;_Despesas ADM e COML (3)_1_Crédito PisCofins_Diferenças outubro CAN- (2) 2" xfId="28028" xr:uid="{00000000-0005-0000-0000-00007C6D0000}"/>
    <cellStyle name="s_Valuation _BS Csan CPC 02 &lt;SAP&gt;_Despesas ADM e COML (3)_1_Crédito PisCofins_Diferenças outubro CAN- (2) 2_15-FINANCEIRAS" xfId="28029" xr:uid="{00000000-0005-0000-0000-00007D6D0000}"/>
    <cellStyle name="s_Valuation _BS Csan CPC 02 &lt;SAP&gt;_Despesas ADM e COML (3)_1_Crédito PisCofins_Diferenças outubro CAN- (2) 2_Mapa variáveis" xfId="28030" xr:uid="{00000000-0005-0000-0000-00007E6D0000}"/>
    <cellStyle name="s_Valuation _BS Csan CPC 02 &lt;SAP&gt;_Despesas ADM e COML (3)_1_Crédito PisCofins_Diferenças outubro CAN- (2) 2_Variavel" xfId="28031" xr:uid="{00000000-0005-0000-0000-00007F6D0000}"/>
    <cellStyle name="s_Valuation _BS Csan CPC 02 &lt;SAP&gt;_Despesas ADM e COML (3)_1_Crédito PisCofins_Diferenças outubro CAN- (2) 3" xfId="28032" xr:uid="{00000000-0005-0000-0000-0000806D0000}"/>
    <cellStyle name="s_Valuation _BS Csan CPC 02 &lt;SAP&gt;_Despesas ADM e COML (3)_1_Crédito PisCofins_Diferenças outubro CAN- (2)_15-FINANCEIRAS" xfId="28033" xr:uid="{00000000-0005-0000-0000-0000816D0000}"/>
    <cellStyle name="s_Valuation _BS Csan CPC 02 &lt;SAP&gt;_Despesas ADM e COML (3)_1_Crédito PisCofins_Diferenças outubro CAN- (2)_15-FINANCEIRAS_1" xfId="28034" xr:uid="{00000000-0005-0000-0000-0000826D0000}"/>
    <cellStyle name="s_Valuation _BS Csan CPC 02 &lt;SAP&gt;_Despesas ADM e COML (3)_1_Crédito PisCofins_Diferenças outubro CAN- (2)_2-DRE" xfId="28035" xr:uid="{00000000-0005-0000-0000-0000836D0000}"/>
    <cellStyle name="s_Valuation _BS Csan CPC 02 &lt;SAP&gt;_Despesas ADM e COML (3)_1_Crédito PisCofins_Diferenças outubro CAN- (2)_2-DRE 2" xfId="28036" xr:uid="{00000000-0005-0000-0000-0000846D0000}"/>
    <cellStyle name="s_Valuation _BS Csan CPC 02 &lt;SAP&gt;_Despesas ADM e COML (3)_1_Crédito PisCofins_Diferenças outubro CAN- (2)_2-DRE_3-Balanço" xfId="28037" xr:uid="{00000000-0005-0000-0000-0000856D0000}"/>
    <cellStyle name="s_Valuation _BS Csan CPC 02 &lt;SAP&gt;_Despesas ADM e COML (3)_1_Crédito PisCofins_Diferenças outubro CAN- (2)_2-DRE_3-Balanço_Mapa variáveis" xfId="28038" xr:uid="{00000000-0005-0000-0000-0000866D0000}"/>
    <cellStyle name="s_Valuation _BS Csan CPC 02 &lt;SAP&gt;_Despesas ADM e COML (3)_1_Crédito PisCofins_Diferenças outubro CAN- (2)_2-DRE_3-Balanço_Variavel" xfId="28039" xr:uid="{00000000-0005-0000-0000-0000876D0000}"/>
    <cellStyle name="s_Valuation _BS Csan CPC 02 &lt;SAP&gt;_Despesas ADM e COML (3)_1_Crédito PisCofins_Diferenças outubro CAN- (2)_2-DRE_Dep_Judiciais-Contingências" xfId="28040" xr:uid="{00000000-0005-0000-0000-0000886D0000}"/>
    <cellStyle name="s_Valuation _BS Csan CPC 02 &lt;SAP&gt;_Despesas ADM e COML (3)_1_Crédito PisCofins_Diferenças outubro CAN- (2)_2-DRE_DFC Gerencial" xfId="28041" xr:uid="{00000000-0005-0000-0000-0000896D0000}"/>
    <cellStyle name="s_Valuation _BS Csan CPC 02 &lt;SAP&gt;_Despesas ADM e COML (3)_1_Crédito PisCofins_Diferenças outubro CAN- (2)_2-DRE_DMPL" xfId="28042" xr:uid="{00000000-0005-0000-0000-00008A6D0000}"/>
    <cellStyle name="s_Valuation _BS Csan CPC 02 &lt;SAP&gt;_Despesas ADM e COML (3)_1_Crédito PisCofins_Diferenças outubro CAN- (2)_2-DRE_Mapa variáveis" xfId="28043" xr:uid="{00000000-0005-0000-0000-00008B6D0000}"/>
    <cellStyle name="s_Valuation _BS Csan CPC 02 &lt;SAP&gt;_Despesas ADM e COML (3)_1_Crédito PisCofins_Diferenças outubro CAN- (2)_2-DRE_Variavel" xfId="28044" xr:uid="{00000000-0005-0000-0000-00008C6D0000}"/>
    <cellStyle name="s_Valuation _BS Csan CPC 02 &lt;SAP&gt;_Despesas ADM e COML (3)_1_Crédito PisCofins_Diferenças outubro CAN- (2)_3-Balanço" xfId="28045" xr:uid="{00000000-0005-0000-0000-00008D6D0000}"/>
    <cellStyle name="s_Valuation _BS Csan CPC 02 &lt;SAP&gt;_Despesas ADM e COML (3)_1_Crédito PisCofins_Diferenças outubro CAN- (2)_3-Balanço 2" xfId="28046" xr:uid="{00000000-0005-0000-0000-00008E6D0000}"/>
    <cellStyle name="s_Valuation _BS Csan CPC 02 &lt;SAP&gt;_Despesas ADM e COML (3)_1_Crédito PisCofins_Diferenças outubro CAN- (2)_3-Balanço 2_15-FINANCEIRAS" xfId="28047" xr:uid="{00000000-0005-0000-0000-00008F6D0000}"/>
    <cellStyle name="s_Valuation _BS Csan CPC 02 &lt;SAP&gt;_Despesas ADM e COML (3)_1_Crédito PisCofins_Diferenças outubro CAN- (2)_3-Balanço_1" xfId="28048" xr:uid="{00000000-0005-0000-0000-0000906D0000}"/>
    <cellStyle name="s_Valuation _BS Csan CPC 02 &lt;SAP&gt;_Despesas ADM e COML (3)_1_Crédito PisCofins_Diferenças outubro CAN- (2)_3-Balanço_1_Mapa variáveis" xfId="28049" xr:uid="{00000000-0005-0000-0000-0000916D0000}"/>
    <cellStyle name="s_Valuation _BS Csan CPC 02 &lt;SAP&gt;_Despesas ADM e COML (3)_1_Crédito PisCofins_Diferenças outubro CAN- (2)_3-Balanço_1_Variavel" xfId="28050" xr:uid="{00000000-0005-0000-0000-0000926D0000}"/>
    <cellStyle name="s_Valuation _BS Csan CPC 02 &lt;SAP&gt;_Despesas ADM e COML (3)_1_Crédito PisCofins_Diferenças outubro CAN- (2)_3-Balanço_15-FINANCEIRAS" xfId="28051" xr:uid="{00000000-0005-0000-0000-0000936D0000}"/>
    <cellStyle name="s_Valuation _BS Csan CPC 02 &lt;SAP&gt;_Despesas ADM e COML (3)_1_Crédito PisCofins_Diferenças outubro CAN- (2)_3-Balanço_15-FINANCEIRAS_1" xfId="28052" xr:uid="{00000000-0005-0000-0000-0000946D0000}"/>
    <cellStyle name="s_Valuation _BS Csan CPC 02 &lt;SAP&gt;_Despesas ADM e COML (3)_1_Crédito PisCofins_Diferenças outubro CAN- (2)_3-Balanço_2-DRE" xfId="28053" xr:uid="{00000000-0005-0000-0000-0000956D0000}"/>
    <cellStyle name="s_Valuation _BS Csan CPC 02 &lt;SAP&gt;_Despesas ADM e COML (3)_1_Crédito PisCofins_Diferenças outubro CAN- (2)_3-Balanço_2-DRE 2" xfId="28054" xr:uid="{00000000-0005-0000-0000-0000966D0000}"/>
    <cellStyle name="s_Valuation _BS Csan CPC 02 &lt;SAP&gt;_Despesas ADM e COML (3)_1_Crédito PisCofins_Diferenças outubro CAN- (2)_3-Balanço_2-DRE_3-Balanço" xfId="28055" xr:uid="{00000000-0005-0000-0000-0000976D0000}"/>
    <cellStyle name="s_Valuation _BS Csan CPC 02 &lt;SAP&gt;_Despesas ADM e COML (3)_1_Crédito PisCofins_Diferenças outubro CAN- (2)_3-Balanço_2-DRE_3-Balanço_Mapa variáveis" xfId="28056" xr:uid="{00000000-0005-0000-0000-0000986D0000}"/>
    <cellStyle name="s_Valuation _BS Csan CPC 02 &lt;SAP&gt;_Despesas ADM e COML (3)_1_Crédito PisCofins_Diferenças outubro CAN- (2)_3-Balanço_2-DRE_3-Balanço_Variavel" xfId="28057" xr:uid="{00000000-0005-0000-0000-0000996D0000}"/>
    <cellStyle name="s_Valuation _BS Csan CPC 02 &lt;SAP&gt;_Despesas ADM e COML (3)_1_Crédito PisCofins_Diferenças outubro CAN- (2)_3-Balanço_2-DRE_Dep_Judiciais-Contingências" xfId="28058" xr:uid="{00000000-0005-0000-0000-00009A6D0000}"/>
    <cellStyle name="s_Valuation _BS Csan CPC 02 &lt;SAP&gt;_Despesas ADM e COML (3)_1_Crédito PisCofins_Diferenças outubro CAN- (2)_3-Balanço_2-DRE_DFC Gerencial" xfId="28059" xr:uid="{00000000-0005-0000-0000-00009B6D0000}"/>
    <cellStyle name="s_Valuation _BS Csan CPC 02 &lt;SAP&gt;_Despesas ADM e COML (3)_1_Crédito PisCofins_Diferenças outubro CAN- (2)_3-Balanço_2-DRE_DMPL" xfId="28060" xr:uid="{00000000-0005-0000-0000-00009C6D0000}"/>
    <cellStyle name="s_Valuation _BS Csan CPC 02 &lt;SAP&gt;_Despesas ADM e COML (3)_1_Crédito PisCofins_Diferenças outubro CAN- (2)_3-Balanço_2-DRE_Mapa variáveis" xfId="28061" xr:uid="{00000000-0005-0000-0000-00009D6D0000}"/>
    <cellStyle name="s_Valuation _BS Csan CPC 02 &lt;SAP&gt;_Despesas ADM e COML (3)_1_Crédito PisCofins_Diferenças outubro CAN- (2)_3-Balanço_2-DRE_Variavel" xfId="28062" xr:uid="{00000000-0005-0000-0000-00009E6D0000}"/>
    <cellStyle name="s_Valuation _BS Csan CPC 02 &lt;SAP&gt;_Despesas ADM e COML (3)_1_Crédito PisCofins_Diferenças outubro CAN- (2)_3-Balanço_3-Balanço" xfId="28063" xr:uid="{00000000-0005-0000-0000-00009F6D0000}"/>
    <cellStyle name="s_Valuation _BS Csan CPC 02 &lt;SAP&gt;_Despesas ADM e COML (3)_1_Crédito PisCofins_Diferenças outubro CAN- (2)_3-Balanço_3-Balanço_Mapa variáveis" xfId="28064" xr:uid="{00000000-0005-0000-0000-0000A06D0000}"/>
    <cellStyle name="s_Valuation _BS Csan CPC 02 &lt;SAP&gt;_Despesas ADM e COML (3)_1_Crédito PisCofins_Diferenças outubro CAN- (2)_3-Balanço_3-Balanço_Variavel" xfId="28065" xr:uid="{00000000-0005-0000-0000-0000A16D0000}"/>
    <cellStyle name="s_Valuation _BS Csan CPC 02 &lt;SAP&gt;_Despesas ADM e COML (3)_1_Crédito PisCofins_Diferenças outubro CAN- (2)_3-Balanço_7-Estoque" xfId="28066" xr:uid="{00000000-0005-0000-0000-0000A26D0000}"/>
    <cellStyle name="s_Valuation _BS Csan CPC 02 &lt;SAP&gt;_Despesas ADM e COML (3)_1_Crédito PisCofins_Diferenças outubro CAN- (2)_3-Balanço_Despesas operacionais " xfId="28067" xr:uid="{00000000-0005-0000-0000-0000A36D0000}"/>
    <cellStyle name="s_Valuation _BS Csan CPC 02 &lt;SAP&gt;_Despesas ADM e COML (3)_1_Crédito PisCofins_Diferenças outubro CAN- (2)_3-Balanço_Mapa variáveis" xfId="28068" xr:uid="{00000000-0005-0000-0000-0000A46D0000}"/>
    <cellStyle name="s_Valuation _BS Csan CPC 02 &lt;SAP&gt;_Despesas ADM e COML (3)_1_Crédito PisCofins_Diferenças outubro CAN- (2)_3-Balanço_P&amp;L Raízen Combs" xfId="28069" xr:uid="{00000000-0005-0000-0000-0000A56D0000}"/>
    <cellStyle name="s_Valuation _BS Csan CPC 02 &lt;SAP&gt;_Despesas ADM e COML (3)_1_Crédito PisCofins_Diferenças outubro CAN- (2)_3-Balanço_P&amp;L RUMO" xfId="28070" xr:uid="{00000000-0005-0000-0000-0000A66D0000}"/>
    <cellStyle name="s_Valuation _BS Csan CPC 02 &lt;SAP&gt;_Despesas ADM e COML (3)_1_Crédito PisCofins_Diferenças outubro CAN- (2)_3-Balanço_Variavel" xfId="28071" xr:uid="{00000000-0005-0000-0000-0000A76D0000}"/>
    <cellStyle name="s_Valuation _BS Csan CPC 02 &lt;SAP&gt;_Despesas ADM e COML (3)_1_Crédito PisCofins_Diferenças outubro CAN- (2)_3-Balanço_Working Capital" xfId="28072" xr:uid="{00000000-0005-0000-0000-0000A86D0000}"/>
    <cellStyle name="s_Valuation _BS Csan CPC 02 &lt;SAP&gt;_Despesas ADM e COML (3)_1_Crédito PisCofins_Diferenças outubro CAN- (2)_7-Estoque" xfId="28073" xr:uid="{00000000-0005-0000-0000-0000A96D0000}"/>
    <cellStyle name="s_Valuation _BS Csan CPC 02 &lt;SAP&gt;_Despesas ADM e COML (3)_1_Crédito PisCofins_Diferenças outubro CAN- (2)_Balanço" xfId="28074" xr:uid="{00000000-0005-0000-0000-0000AA6D0000}"/>
    <cellStyle name="s_Valuation _BS Csan CPC 02 &lt;SAP&gt;_Despesas ADM e COML (3)_1_Crédito PisCofins_Diferenças outubro CAN- (2)_Balanço_Despesas operacionais " xfId="28075" xr:uid="{00000000-0005-0000-0000-0000AB6D0000}"/>
    <cellStyle name="s_Valuation _BS Csan CPC 02 &lt;SAP&gt;_Despesas ADM e COML (3)_1_Crédito PisCofins_Diferenças outubro CAN- (2)_Balanço_Working Capital" xfId="28076" xr:uid="{00000000-0005-0000-0000-0000AC6D0000}"/>
    <cellStyle name="s_Valuation _BS Csan CPC 02 &lt;SAP&gt;_Despesas ADM e COML (3)_1_Crédito PisCofins_Diferenças outubro CAN- (2)_Despesas operacionais " xfId="28077" xr:uid="{00000000-0005-0000-0000-0000AD6D0000}"/>
    <cellStyle name="s_Valuation _BS Csan CPC 02 &lt;SAP&gt;_Despesas ADM e COML (3)_1_Crédito PisCofins_Diferenças outubro CAN- (2)_IR Diferido" xfId="28078" xr:uid="{00000000-0005-0000-0000-0000AE6D0000}"/>
    <cellStyle name="s_Valuation _BS Csan CPC 02 &lt;SAP&gt;_Despesas ADM e COML (3)_1_Crédito PisCofins_Diferenças outubro CAN- (2)_Mapa variáveis" xfId="28079" xr:uid="{00000000-0005-0000-0000-0000AF6D0000}"/>
    <cellStyle name="s_Valuation _BS Csan CPC 02 &lt;SAP&gt;_Despesas ADM e COML (3)_1_Crédito PisCofins_Diferenças outubro CAN- (2)_P&amp;L Raízen Combs" xfId="28080" xr:uid="{00000000-0005-0000-0000-0000B06D0000}"/>
    <cellStyle name="s_Valuation _BS Csan CPC 02 &lt;SAP&gt;_Despesas ADM e COML (3)_1_Crédito PisCofins_Diferenças outubro CAN- (2)_P&amp;L RUMO" xfId="28081" xr:uid="{00000000-0005-0000-0000-0000B16D0000}"/>
    <cellStyle name="s_Valuation _BS Csan CPC 02 &lt;SAP&gt;_Despesas ADM e COML (3)_1_Crédito PisCofins_Diferenças outubro CAN- (2)_Variavel" xfId="28082" xr:uid="{00000000-0005-0000-0000-0000B26D0000}"/>
    <cellStyle name="s_Valuation _BS Csan CPC 02 &lt;SAP&gt;_Despesas ADM e COML (3)_1_Crédito PisCofins_Diferenças outubro CAN- (2)_Working Capital" xfId="28083" xr:uid="{00000000-0005-0000-0000-0000B36D0000}"/>
    <cellStyle name="s_Valuation _BS Csan CPC 02 &lt;SAP&gt;_Despesas ADM e COML (3)_1_Crédito PisCofins_IR Diferido" xfId="28084" xr:uid="{00000000-0005-0000-0000-0000B46D0000}"/>
    <cellStyle name="s_Valuation _BS Csan CPC 02 &lt;SAP&gt;_Despesas ADM e COML (3)_1_Crédito PisCofins_Mapa variáveis" xfId="28085" xr:uid="{00000000-0005-0000-0000-0000B56D0000}"/>
    <cellStyle name="s_Valuation _BS Csan CPC 02 &lt;SAP&gt;_Despesas ADM e COML (3)_1_Crédito PisCofins_P&amp;L Raízen Combs" xfId="28086" xr:uid="{00000000-0005-0000-0000-0000B66D0000}"/>
    <cellStyle name="s_Valuation _BS Csan CPC 02 &lt;SAP&gt;_Despesas ADM e COML (3)_1_Crédito PisCofins_P&amp;L RUMO" xfId="28087" xr:uid="{00000000-0005-0000-0000-0000B76D0000}"/>
    <cellStyle name="s_Valuation _BS Csan CPC 02 &lt;SAP&gt;_Despesas ADM e COML (3)_1_Crédito PisCofins_Query C.Custos SF 10-11" xfId="28088" xr:uid="{00000000-0005-0000-0000-0000B86D0000}"/>
    <cellStyle name="s_Valuation _BS Csan CPC 02 &lt;SAP&gt;_Despesas ADM e COML (3)_1_Crédito PisCofins_Query C.Custos SF 10-11 2" xfId="28089" xr:uid="{00000000-0005-0000-0000-0000B96D0000}"/>
    <cellStyle name="s_Valuation _BS Csan CPC 02 &lt;SAP&gt;_Despesas ADM e COML (3)_1_Crédito PisCofins_Query C.Custos SF 10-11 2_15-FINANCEIRAS" xfId="28090" xr:uid="{00000000-0005-0000-0000-0000BA6D0000}"/>
    <cellStyle name="s_Valuation _BS Csan CPC 02 &lt;SAP&gt;_Despesas ADM e COML (3)_1_Crédito PisCofins_Query C.Custos SF 10-11 2_Mapa variáveis" xfId="28091" xr:uid="{00000000-0005-0000-0000-0000BB6D0000}"/>
    <cellStyle name="s_Valuation _BS Csan CPC 02 &lt;SAP&gt;_Despesas ADM e COML (3)_1_Crédito PisCofins_Query C.Custos SF 10-11 2_Variavel" xfId="28092" xr:uid="{00000000-0005-0000-0000-0000BC6D0000}"/>
    <cellStyle name="s_Valuation _BS Csan CPC 02 &lt;SAP&gt;_Despesas ADM e COML (3)_1_Crédito PisCofins_Query C.Custos SF 10-11 3" xfId="28093" xr:uid="{00000000-0005-0000-0000-0000BD6D0000}"/>
    <cellStyle name="s_Valuation _BS Csan CPC 02 &lt;SAP&gt;_Despesas ADM e COML (3)_1_Crédito PisCofins_Query C.Custos SF 10-11_15-FINANCEIRAS" xfId="28094" xr:uid="{00000000-0005-0000-0000-0000BE6D0000}"/>
    <cellStyle name="s_Valuation _BS Csan CPC 02 &lt;SAP&gt;_Despesas ADM e COML (3)_1_Crédito PisCofins_Query C.Custos SF 10-11_15-FINANCEIRAS_1" xfId="28095" xr:uid="{00000000-0005-0000-0000-0000BF6D0000}"/>
    <cellStyle name="s_Valuation _BS Csan CPC 02 &lt;SAP&gt;_Despesas ADM e COML (3)_1_Crédito PisCofins_Query C.Custos SF 10-11_2-DRE" xfId="28096" xr:uid="{00000000-0005-0000-0000-0000C06D0000}"/>
    <cellStyle name="s_Valuation _BS Csan CPC 02 &lt;SAP&gt;_Despesas ADM e COML (3)_1_Crédito PisCofins_Query C.Custos SF 10-11_2-DRE 2" xfId="28097" xr:uid="{00000000-0005-0000-0000-0000C16D0000}"/>
    <cellStyle name="s_Valuation _BS Csan CPC 02 &lt;SAP&gt;_Despesas ADM e COML (3)_1_Crédito PisCofins_Query C.Custos SF 10-11_2-DRE_3-Balanço" xfId="28098" xr:uid="{00000000-0005-0000-0000-0000C26D0000}"/>
    <cellStyle name="s_Valuation _BS Csan CPC 02 &lt;SAP&gt;_Despesas ADM e COML (3)_1_Crédito PisCofins_Query C.Custos SF 10-11_2-DRE_3-Balanço_Mapa variáveis" xfId="28099" xr:uid="{00000000-0005-0000-0000-0000C36D0000}"/>
    <cellStyle name="s_Valuation _BS Csan CPC 02 &lt;SAP&gt;_Despesas ADM e COML (3)_1_Crédito PisCofins_Query C.Custos SF 10-11_2-DRE_3-Balanço_Variavel" xfId="28100" xr:uid="{00000000-0005-0000-0000-0000C46D0000}"/>
    <cellStyle name="s_Valuation _BS Csan CPC 02 &lt;SAP&gt;_Despesas ADM e COML (3)_1_Crédito PisCofins_Query C.Custos SF 10-11_2-DRE_Dep_Judiciais-Contingências" xfId="28101" xr:uid="{00000000-0005-0000-0000-0000C56D0000}"/>
    <cellStyle name="s_Valuation _BS Csan CPC 02 &lt;SAP&gt;_Despesas ADM e COML (3)_1_Crédito PisCofins_Query C.Custos SF 10-11_2-DRE_DFC Gerencial" xfId="28102" xr:uid="{00000000-0005-0000-0000-0000C66D0000}"/>
    <cellStyle name="s_Valuation _BS Csan CPC 02 &lt;SAP&gt;_Despesas ADM e COML (3)_1_Crédito PisCofins_Query C.Custos SF 10-11_2-DRE_DMPL" xfId="28103" xr:uid="{00000000-0005-0000-0000-0000C76D0000}"/>
    <cellStyle name="s_Valuation _BS Csan CPC 02 &lt;SAP&gt;_Despesas ADM e COML (3)_1_Crédito PisCofins_Query C.Custos SF 10-11_2-DRE_Mapa variáveis" xfId="28104" xr:uid="{00000000-0005-0000-0000-0000C86D0000}"/>
    <cellStyle name="s_Valuation _BS Csan CPC 02 &lt;SAP&gt;_Despesas ADM e COML (3)_1_Crédito PisCofins_Query C.Custos SF 10-11_2-DRE_Variavel" xfId="28105" xr:uid="{00000000-0005-0000-0000-0000C96D0000}"/>
    <cellStyle name="s_Valuation _BS Csan CPC 02 &lt;SAP&gt;_Despesas ADM e COML (3)_1_Crédito PisCofins_Query C.Custos SF 10-11_3-Balanço" xfId="28106" xr:uid="{00000000-0005-0000-0000-0000CA6D0000}"/>
    <cellStyle name="s_Valuation _BS Csan CPC 02 &lt;SAP&gt;_Despesas ADM e COML (3)_1_Crédito PisCofins_Query C.Custos SF 10-11_3-Balanço 2" xfId="28107" xr:uid="{00000000-0005-0000-0000-0000CB6D0000}"/>
    <cellStyle name="s_Valuation _BS Csan CPC 02 &lt;SAP&gt;_Despesas ADM e COML (3)_1_Crédito PisCofins_Query C.Custos SF 10-11_3-Balanço 2_15-FINANCEIRAS" xfId="28108" xr:uid="{00000000-0005-0000-0000-0000CC6D0000}"/>
    <cellStyle name="s_Valuation _BS Csan CPC 02 &lt;SAP&gt;_Despesas ADM e COML (3)_1_Crédito PisCofins_Query C.Custos SF 10-11_3-Balanço_1" xfId="28109" xr:uid="{00000000-0005-0000-0000-0000CD6D0000}"/>
    <cellStyle name="s_Valuation _BS Csan CPC 02 &lt;SAP&gt;_Despesas ADM e COML (3)_1_Crédito PisCofins_Query C.Custos SF 10-11_3-Balanço_1_Mapa variáveis" xfId="28110" xr:uid="{00000000-0005-0000-0000-0000CE6D0000}"/>
    <cellStyle name="s_Valuation _BS Csan CPC 02 &lt;SAP&gt;_Despesas ADM e COML (3)_1_Crédito PisCofins_Query C.Custos SF 10-11_3-Balanço_1_Variavel" xfId="28111" xr:uid="{00000000-0005-0000-0000-0000CF6D0000}"/>
    <cellStyle name="s_Valuation _BS Csan CPC 02 &lt;SAP&gt;_Despesas ADM e COML (3)_1_Crédito PisCofins_Query C.Custos SF 10-11_3-Balanço_15-FINANCEIRAS" xfId="28112" xr:uid="{00000000-0005-0000-0000-0000D06D0000}"/>
    <cellStyle name="s_Valuation _BS Csan CPC 02 &lt;SAP&gt;_Despesas ADM e COML (3)_1_Crédito PisCofins_Query C.Custos SF 10-11_3-Balanço_15-FINANCEIRAS_1" xfId="28113" xr:uid="{00000000-0005-0000-0000-0000D16D0000}"/>
    <cellStyle name="s_Valuation _BS Csan CPC 02 &lt;SAP&gt;_Despesas ADM e COML (3)_1_Crédito PisCofins_Query C.Custos SF 10-11_3-Balanço_2-DRE" xfId="28114" xr:uid="{00000000-0005-0000-0000-0000D26D0000}"/>
    <cellStyle name="s_Valuation _BS Csan CPC 02 &lt;SAP&gt;_Despesas ADM e COML (3)_1_Crédito PisCofins_Query C.Custos SF 10-11_3-Balanço_2-DRE 2" xfId="28115" xr:uid="{00000000-0005-0000-0000-0000D36D0000}"/>
    <cellStyle name="s_Valuation _BS Csan CPC 02 &lt;SAP&gt;_Despesas ADM e COML (3)_1_Crédito PisCofins_Query C.Custos SF 10-11_3-Balanço_2-DRE_3-Balanço" xfId="28116" xr:uid="{00000000-0005-0000-0000-0000D46D0000}"/>
    <cellStyle name="s_Valuation _BS Csan CPC 02 &lt;SAP&gt;_Despesas ADM e COML (3)_1_Crédito PisCofins_Query C.Custos SF 10-11_3-Balanço_2-DRE_3-Balanço_Mapa variáveis" xfId="28117" xr:uid="{00000000-0005-0000-0000-0000D56D0000}"/>
    <cellStyle name="s_Valuation _BS Csan CPC 02 &lt;SAP&gt;_Despesas ADM e COML (3)_1_Crédito PisCofins_Query C.Custos SF 10-11_3-Balanço_2-DRE_3-Balanço_Variavel" xfId="28118" xr:uid="{00000000-0005-0000-0000-0000D66D0000}"/>
    <cellStyle name="s_Valuation _BS Csan CPC 02 &lt;SAP&gt;_Despesas ADM e COML (3)_1_Crédito PisCofins_Query C.Custos SF 10-11_3-Balanço_2-DRE_Dep_Judiciais-Contingências" xfId="28119" xr:uid="{00000000-0005-0000-0000-0000D76D0000}"/>
    <cellStyle name="s_Valuation _BS Csan CPC 02 &lt;SAP&gt;_Despesas ADM e COML (3)_1_Crédito PisCofins_Query C.Custos SF 10-11_3-Balanço_2-DRE_DFC Gerencial" xfId="28120" xr:uid="{00000000-0005-0000-0000-0000D86D0000}"/>
    <cellStyle name="s_Valuation _BS Csan CPC 02 &lt;SAP&gt;_Despesas ADM e COML (3)_1_Crédito PisCofins_Query C.Custos SF 10-11_3-Balanço_2-DRE_DMPL" xfId="28121" xr:uid="{00000000-0005-0000-0000-0000D96D0000}"/>
    <cellStyle name="s_Valuation _BS Csan CPC 02 &lt;SAP&gt;_Despesas ADM e COML (3)_1_Crédito PisCofins_Query C.Custos SF 10-11_3-Balanço_2-DRE_Mapa variáveis" xfId="28122" xr:uid="{00000000-0005-0000-0000-0000DA6D0000}"/>
    <cellStyle name="s_Valuation _BS Csan CPC 02 &lt;SAP&gt;_Despesas ADM e COML (3)_1_Crédito PisCofins_Query C.Custos SF 10-11_3-Balanço_2-DRE_Variavel" xfId="28123" xr:uid="{00000000-0005-0000-0000-0000DB6D0000}"/>
    <cellStyle name="s_Valuation _BS Csan CPC 02 &lt;SAP&gt;_Despesas ADM e COML (3)_1_Crédito PisCofins_Query C.Custos SF 10-11_3-Balanço_3-Balanço" xfId="28124" xr:uid="{00000000-0005-0000-0000-0000DC6D0000}"/>
    <cellStyle name="s_Valuation _BS Csan CPC 02 &lt;SAP&gt;_Despesas ADM e COML (3)_1_Crédito PisCofins_Query C.Custos SF 10-11_3-Balanço_3-Balanço_Mapa variáveis" xfId="28125" xr:uid="{00000000-0005-0000-0000-0000DD6D0000}"/>
    <cellStyle name="s_Valuation _BS Csan CPC 02 &lt;SAP&gt;_Despesas ADM e COML (3)_1_Crédito PisCofins_Query C.Custos SF 10-11_3-Balanço_3-Balanço_Variavel" xfId="28126" xr:uid="{00000000-0005-0000-0000-0000DE6D0000}"/>
    <cellStyle name="s_Valuation _BS Csan CPC 02 &lt;SAP&gt;_Despesas ADM e COML (3)_1_Crédito PisCofins_Query C.Custos SF 10-11_3-Balanço_7-Estoque" xfId="28127" xr:uid="{00000000-0005-0000-0000-0000DF6D0000}"/>
    <cellStyle name="s_Valuation _BS Csan CPC 02 &lt;SAP&gt;_Despesas ADM e COML (3)_1_Crédito PisCofins_Query C.Custos SF 10-11_3-Balanço_Despesas operacionais " xfId="28128" xr:uid="{00000000-0005-0000-0000-0000E06D0000}"/>
    <cellStyle name="s_Valuation _BS Csan CPC 02 &lt;SAP&gt;_Despesas ADM e COML (3)_1_Crédito PisCofins_Query C.Custos SF 10-11_3-Balanço_Mapa variáveis" xfId="28129" xr:uid="{00000000-0005-0000-0000-0000E16D0000}"/>
    <cellStyle name="s_Valuation _BS Csan CPC 02 &lt;SAP&gt;_Despesas ADM e COML (3)_1_Crédito PisCofins_Query C.Custos SF 10-11_3-Balanço_P&amp;L Raízen Combs" xfId="28130" xr:uid="{00000000-0005-0000-0000-0000E26D0000}"/>
    <cellStyle name="s_Valuation _BS Csan CPC 02 &lt;SAP&gt;_Despesas ADM e COML (3)_1_Crédito PisCofins_Query C.Custos SF 10-11_3-Balanço_P&amp;L RUMO" xfId="28131" xr:uid="{00000000-0005-0000-0000-0000E36D0000}"/>
    <cellStyle name="s_Valuation _BS Csan CPC 02 &lt;SAP&gt;_Despesas ADM e COML (3)_1_Crédito PisCofins_Query C.Custos SF 10-11_3-Balanço_Variavel" xfId="28132" xr:uid="{00000000-0005-0000-0000-0000E46D0000}"/>
    <cellStyle name="s_Valuation _BS Csan CPC 02 &lt;SAP&gt;_Despesas ADM e COML (3)_1_Crédito PisCofins_Query C.Custos SF 10-11_3-Balanço_Working Capital" xfId="28133" xr:uid="{00000000-0005-0000-0000-0000E56D0000}"/>
    <cellStyle name="s_Valuation _BS Csan CPC 02 &lt;SAP&gt;_Despesas ADM e COML (3)_1_Crédito PisCofins_Query C.Custos SF 10-11_7-Estoque" xfId="28134" xr:uid="{00000000-0005-0000-0000-0000E66D0000}"/>
    <cellStyle name="s_Valuation _BS Csan CPC 02 &lt;SAP&gt;_Despesas ADM e COML (3)_1_Crédito PisCofins_Query C.Custos SF 10-11_Balanço" xfId="28135" xr:uid="{00000000-0005-0000-0000-0000E76D0000}"/>
    <cellStyle name="s_Valuation _BS Csan CPC 02 &lt;SAP&gt;_Despesas ADM e COML (3)_1_Crédito PisCofins_Query C.Custos SF 10-11_Balanço_Despesas operacionais " xfId="28136" xr:uid="{00000000-0005-0000-0000-0000E86D0000}"/>
    <cellStyle name="s_Valuation _BS Csan CPC 02 &lt;SAP&gt;_Despesas ADM e COML (3)_1_Crédito PisCofins_Query C.Custos SF 10-11_Balanço_Working Capital" xfId="28137" xr:uid="{00000000-0005-0000-0000-0000E96D0000}"/>
    <cellStyle name="s_Valuation _BS Csan CPC 02 &lt;SAP&gt;_Despesas ADM e COML (3)_1_Crédito PisCofins_Query C.Custos SF 10-11_Despesas operacionais " xfId="28138" xr:uid="{00000000-0005-0000-0000-0000EA6D0000}"/>
    <cellStyle name="s_Valuation _BS Csan CPC 02 &lt;SAP&gt;_Despesas ADM e COML (3)_1_Crédito PisCofins_Query C.Custos SF 10-11_IR Diferido" xfId="28139" xr:uid="{00000000-0005-0000-0000-0000EB6D0000}"/>
    <cellStyle name="s_Valuation _BS Csan CPC 02 &lt;SAP&gt;_Despesas ADM e COML (3)_1_Crédito PisCofins_Query C.Custos SF 10-11_Mapa variáveis" xfId="28140" xr:uid="{00000000-0005-0000-0000-0000EC6D0000}"/>
    <cellStyle name="s_Valuation _BS Csan CPC 02 &lt;SAP&gt;_Despesas ADM e COML (3)_1_Crédito PisCofins_Query C.Custos SF 10-11_P&amp;L Raízen Combs" xfId="28141" xr:uid="{00000000-0005-0000-0000-0000ED6D0000}"/>
    <cellStyle name="s_Valuation _BS Csan CPC 02 &lt;SAP&gt;_Despesas ADM e COML (3)_1_Crédito PisCofins_Query C.Custos SF 10-11_P&amp;L RUMO" xfId="28142" xr:uid="{00000000-0005-0000-0000-0000EE6D0000}"/>
    <cellStyle name="s_Valuation _BS Csan CPC 02 &lt;SAP&gt;_Despesas ADM e COML (3)_1_Crédito PisCofins_Query C.Custos SF 10-11_Variavel" xfId="28143" xr:uid="{00000000-0005-0000-0000-0000EF6D0000}"/>
    <cellStyle name="s_Valuation _BS Csan CPC 02 &lt;SAP&gt;_Despesas ADM e COML (3)_1_Crédito PisCofins_Query C.Custos SF 10-11_Working Capital" xfId="28144" xr:uid="{00000000-0005-0000-0000-0000F06D0000}"/>
    <cellStyle name="s_Valuation _BS Csan CPC 02 &lt;SAP&gt;_Despesas ADM e COML (3)_1_Crédito PisCofins_Variavel" xfId="28145" xr:uid="{00000000-0005-0000-0000-0000F16D0000}"/>
    <cellStyle name="s_Valuation _BS Csan CPC 02 &lt;SAP&gt;_Despesas ADM e COML (3)_1_Crédito PisCofins_Working Capital" xfId="28146" xr:uid="{00000000-0005-0000-0000-0000F26D0000}"/>
    <cellStyle name="s_Valuation _BS Csan CPC 02 &lt;SAP&gt;_Despesas ADM e COML (3)_1_Despesas operacionais " xfId="28147" xr:uid="{00000000-0005-0000-0000-0000F36D0000}"/>
    <cellStyle name="s_Valuation _BS Csan CPC 02 &lt;SAP&gt;_Despesas ADM e COML (3)_1_FS'11" xfId="28148" xr:uid="{00000000-0005-0000-0000-0000F46D0000}"/>
    <cellStyle name="s_Valuation _BS Csan CPC 02 &lt;SAP&gt;_Despesas ADM e COML (3)_1_FS'11_Mapa variáveis" xfId="28149" xr:uid="{00000000-0005-0000-0000-0000F56D0000}"/>
    <cellStyle name="s_Valuation _BS Csan CPC 02 &lt;SAP&gt;_Despesas ADM e COML (3)_1_FS'11_Variavel" xfId="28150" xr:uid="{00000000-0005-0000-0000-0000F66D0000}"/>
    <cellStyle name="s_Valuation _BS Csan CPC 02 &lt;SAP&gt;_Despesas ADM e COML (3)_1_IR Diferido" xfId="28151" xr:uid="{00000000-0005-0000-0000-0000F76D0000}"/>
    <cellStyle name="s_Valuation _BS Csan CPC 02 &lt;SAP&gt;_Despesas ADM e COML (3)_1_Mapa variáveis" xfId="28152" xr:uid="{00000000-0005-0000-0000-0000F86D0000}"/>
    <cellStyle name="s_Valuation _BS Csan CPC 02 &lt;SAP&gt;_Despesas ADM e COML (3)_1_P&amp;L Raízen Combs" xfId="28153" xr:uid="{00000000-0005-0000-0000-0000F96D0000}"/>
    <cellStyle name="s_Valuation _BS Csan CPC 02 &lt;SAP&gt;_Despesas ADM e COML (3)_1_P&amp;L RUMO" xfId="28154" xr:uid="{00000000-0005-0000-0000-0000FA6D0000}"/>
    <cellStyle name="s_Valuation _BS Csan CPC 02 &lt;SAP&gt;_Despesas ADM e COML (3)_1_Plan1" xfId="28155" xr:uid="{00000000-0005-0000-0000-0000FB6D0000}"/>
    <cellStyle name="s_Valuation _BS Csan CPC 02 &lt;SAP&gt;_Despesas ADM e COML (3)_1_Plan1 2" xfId="28156" xr:uid="{00000000-0005-0000-0000-0000FC6D0000}"/>
    <cellStyle name="s_Valuation _BS Csan CPC 02 &lt;SAP&gt;_Despesas ADM e COML (3)_1_Plan1 2_15-FINANCEIRAS" xfId="28157" xr:uid="{00000000-0005-0000-0000-0000FD6D0000}"/>
    <cellStyle name="s_Valuation _BS Csan CPC 02 &lt;SAP&gt;_Despesas ADM e COML (3)_1_Plan1 2_Mapa variáveis" xfId="28158" xr:uid="{00000000-0005-0000-0000-0000FE6D0000}"/>
    <cellStyle name="s_Valuation _BS Csan CPC 02 &lt;SAP&gt;_Despesas ADM e COML (3)_1_Plan1 2_Variavel" xfId="28159" xr:uid="{00000000-0005-0000-0000-0000FF6D0000}"/>
    <cellStyle name="s_Valuation _BS Csan CPC 02 &lt;SAP&gt;_Despesas ADM e COML (3)_1_Plan1 3" xfId="28160" xr:uid="{00000000-0005-0000-0000-0000006E0000}"/>
    <cellStyle name="s_Valuation _BS Csan CPC 02 &lt;SAP&gt;_Despesas ADM e COML (3)_1_Plan1_15-FINANCEIRAS" xfId="28161" xr:uid="{00000000-0005-0000-0000-0000016E0000}"/>
    <cellStyle name="s_Valuation _BS Csan CPC 02 &lt;SAP&gt;_Despesas ADM e COML (3)_1_Plan1_15-FINANCEIRAS_1" xfId="28162" xr:uid="{00000000-0005-0000-0000-0000026E0000}"/>
    <cellStyle name="s_Valuation _BS Csan CPC 02 &lt;SAP&gt;_Despesas ADM e COML (3)_1_Plan1_2-DRE" xfId="28163" xr:uid="{00000000-0005-0000-0000-0000036E0000}"/>
    <cellStyle name="s_Valuation _BS Csan CPC 02 &lt;SAP&gt;_Despesas ADM e COML (3)_1_Plan1_2-DRE 2" xfId="28164" xr:uid="{00000000-0005-0000-0000-0000046E0000}"/>
    <cellStyle name="s_Valuation _BS Csan CPC 02 &lt;SAP&gt;_Despesas ADM e COML (3)_1_Plan1_2-DRE_3-Balanço" xfId="28165" xr:uid="{00000000-0005-0000-0000-0000056E0000}"/>
    <cellStyle name="s_Valuation _BS Csan CPC 02 &lt;SAP&gt;_Despesas ADM e COML (3)_1_Plan1_2-DRE_3-Balanço_Mapa variáveis" xfId="28166" xr:uid="{00000000-0005-0000-0000-0000066E0000}"/>
    <cellStyle name="s_Valuation _BS Csan CPC 02 &lt;SAP&gt;_Despesas ADM e COML (3)_1_Plan1_2-DRE_3-Balanço_Variavel" xfId="28167" xr:uid="{00000000-0005-0000-0000-0000076E0000}"/>
    <cellStyle name="s_Valuation _BS Csan CPC 02 &lt;SAP&gt;_Despesas ADM e COML (3)_1_Plan1_2-DRE_Dep_Judiciais-Contingências" xfId="28168" xr:uid="{00000000-0005-0000-0000-0000086E0000}"/>
    <cellStyle name="s_Valuation _BS Csan CPC 02 &lt;SAP&gt;_Despesas ADM e COML (3)_1_Plan1_2-DRE_DFC Gerencial" xfId="28169" xr:uid="{00000000-0005-0000-0000-0000096E0000}"/>
    <cellStyle name="s_Valuation _BS Csan CPC 02 &lt;SAP&gt;_Despesas ADM e COML (3)_1_Plan1_2-DRE_DMPL" xfId="28170" xr:uid="{00000000-0005-0000-0000-00000A6E0000}"/>
    <cellStyle name="s_Valuation _BS Csan CPC 02 &lt;SAP&gt;_Despesas ADM e COML (3)_1_Plan1_2-DRE_Mapa variáveis" xfId="28171" xr:uid="{00000000-0005-0000-0000-00000B6E0000}"/>
    <cellStyle name="s_Valuation _BS Csan CPC 02 &lt;SAP&gt;_Despesas ADM e COML (3)_1_Plan1_2-DRE_Variavel" xfId="28172" xr:uid="{00000000-0005-0000-0000-00000C6E0000}"/>
    <cellStyle name="s_Valuation _BS Csan CPC 02 &lt;SAP&gt;_Despesas ADM e COML (3)_1_Plan1_3-Balanço" xfId="28173" xr:uid="{00000000-0005-0000-0000-00000D6E0000}"/>
    <cellStyle name="s_Valuation _BS Csan CPC 02 &lt;SAP&gt;_Despesas ADM e COML (3)_1_Plan1_3-Balanço 2" xfId="28174" xr:uid="{00000000-0005-0000-0000-00000E6E0000}"/>
    <cellStyle name="s_Valuation _BS Csan CPC 02 &lt;SAP&gt;_Despesas ADM e COML (3)_1_Plan1_3-Balanço 2_15-FINANCEIRAS" xfId="28175" xr:uid="{00000000-0005-0000-0000-00000F6E0000}"/>
    <cellStyle name="s_Valuation _BS Csan CPC 02 &lt;SAP&gt;_Despesas ADM e COML (3)_1_Plan1_3-Balanço_1" xfId="28176" xr:uid="{00000000-0005-0000-0000-0000106E0000}"/>
    <cellStyle name="s_Valuation _BS Csan CPC 02 &lt;SAP&gt;_Despesas ADM e COML (3)_1_Plan1_3-Balanço_1_Mapa variáveis" xfId="28177" xr:uid="{00000000-0005-0000-0000-0000116E0000}"/>
    <cellStyle name="s_Valuation _BS Csan CPC 02 &lt;SAP&gt;_Despesas ADM e COML (3)_1_Plan1_3-Balanço_1_Variavel" xfId="28178" xr:uid="{00000000-0005-0000-0000-0000126E0000}"/>
    <cellStyle name="s_Valuation _BS Csan CPC 02 &lt;SAP&gt;_Despesas ADM e COML (3)_1_Plan1_3-Balanço_15-FINANCEIRAS" xfId="28179" xr:uid="{00000000-0005-0000-0000-0000136E0000}"/>
    <cellStyle name="s_Valuation _BS Csan CPC 02 &lt;SAP&gt;_Despesas ADM e COML (3)_1_Plan1_3-Balanço_15-FINANCEIRAS_1" xfId="28180" xr:uid="{00000000-0005-0000-0000-0000146E0000}"/>
    <cellStyle name="s_Valuation _BS Csan CPC 02 &lt;SAP&gt;_Despesas ADM e COML (3)_1_Plan1_3-Balanço_2-DRE" xfId="28181" xr:uid="{00000000-0005-0000-0000-0000156E0000}"/>
    <cellStyle name="s_Valuation _BS Csan CPC 02 &lt;SAP&gt;_Despesas ADM e COML (3)_1_Plan1_3-Balanço_2-DRE 2" xfId="28182" xr:uid="{00000000-0005-0000-0000-0000166E0000}"/>
    <cellStyle name="s_Valuation _BS Csan CPC 02 &lt;SAP&gt;_Despesas ADM e COML (3)_1_Plan1_3-Balanço_2-DRE_3-Balanço" xfId="28183" xr:uid="{00000000-0005-0000-0000-0000176E0000}"/>
    <cellStyle name="s_Valuation _BS Csan CPC 02 &lt;SAP&gt;_Despesas ADM e COML (3)_1_Plan1_3-Balanço_2-DRE_3-Balanço_Mapa variáveis" xfId="28184" xr:uid="{00000000-0005-0000-0000-0000186E0000}"/>
    <cellStyle name="s_Valuation _BS Csan CPC 02 &lt;SAP&gt;_Despesas ADM e COML (3)_1_Plan1_3-Balanço_2-DRE_3-Balanço_Variavel" xfId="28185" xr:uid="{00000000-0005-0000-0000-0000196E0000}"/>
    <cellStyle name="s_Valuation _BS Csan CPC 02 &lt;SAP&gt;_Despesas ADM e COML (3)_1_Plan1_3-Balanço_2-DRE_Dep_Judiciais-Contingências" xfId="28186" xr:uid="{00000000-0005-0000-0000-00001A6E0000}"/>
    <cellStyle name="s_Valuation _BS Csan CPC 02 &lt;SAP&gt;_Despesas ADM e COML (3)_1_Plan1_3-Balanço_2-DRE_DFC Gerencial" xfId="28187" xr:uid="{00000000-0005-0000-0000-00001B6E0000}"/>
    <cellStyle name="s_Valuation _BS Csan CPC 02 &lt;SAP&gt;_Despesas ADM e COML (3)_1_Plan1_3-Balanço_2-DRE_DMPL" xfId="28188" xr:uid="{00000000-0005-0000-0000-00001C6E0000}"/>
    <cellStyle name="s_Valuation _BS Csan CPC 02 &lt;SAP&gt;_Despesas ADM e COML (3)_1_Plan1_3-Balanço_2-DRE_Mapa variáveis" xfId="28189" xr:uid="{00000000-0005-0000-0000-00001D6E0000}"/>
    <cellStyle name="s_Valuation _BS Csan CPC 02 &lt;SAP&gt;_Despesas ADM e COML (3)_1_Plan1_3-Balanço_2-DRE_Variavel" xfId="28190" xr:uid="{00000000-0005-0000-0000-00001E6E0000}"/>
    <cellStyle name="s_Valuation _BS Csan CPC 02 &lt;SAP&gt;_Despesas ADM e COML (3)_1_Plan1_3-Balanço_3-Balanço" xfId="28191" xr:uid="{00000000-0005-0000-0000-00001F6E0000}"/>
    <cellStyle name="s_Valuation _BS Csan CPC 02 &lt;SAP&gt;_Despesas ADM e COML (3)_1_Plan1_3-Balanço_3-Balanço_Mapa variáveis" xfId="28192" xr:uid="{00000000-0005-0000-0000-0000206E0000}"/>
    <cellStyle name="s_Valuation _BS Csan CPC 02 &lt;SAP&gt;_Despesas ADM e COML (3)_1_Plan1_3-Balanço_3-Balanço_Variavel" xfId="28193" xr:uid="{00000000-0005-0000-0000-0000216E0000}"/>
    <cellStyle name="s_Valuation _BS Csan CPC 02 &lt;SAP&gt;_Despesas ADM e COML (3)_1_Plan1_3-Balanço_7-Estoque" xfId="28194" xr:uid="{00000000-0005-0000-0000-0000226E0000}"/>
    <cellStyle name="s_Valuation _BS Csan CPC 02 &lt;SAP&gt;_Despesas ADM e COML (3)_1_Plan1_3-Balanço_Despesas operacionais " xfId="28195" xr:uid="{00000000-0005-0000-0000-0000236E0000}"/>
    <cellStyle name="s_Valuation _BS Csan CPC 02 &lt;SAP&gt;_Despesas ADM e COML (3)_1_Plan1_3-Balanço_Mapa variáveis" xfId="28196" xr:uid="{00000000-0005-0000-0000-0000246E0000}"/>
    <cellStyle name="s_Valuation _BS Csan CPC 02 &lt;SAP&gt;_Despesas ADM e COML (3)_1_Plan1_3-Balanço_P&amp;L Raízen Combs" xfId="28197" xr:uid="{00000000-0005-0000-0000-0000256E0000}"/>
    <cellStyle name="s_Valuation _BS Csan CPC 02 &lt;SAP&gt;_Despesas ADM e COML (3)_1_Plan1_3-Balanço_P&amp;L RUMO" xfId="28198" xr:uid="{00000000-0005-0000-0000-0000266E0000}"/>
    <cellStyle name="s_Valuation _BS Csan CPC 02 &lt;SAP&gt;_Despesas ADM e COML (3)_1_Plan1_3-Balanço_Variavel" xfId="28199" xr:uid="{00000000-0005-0000-0000-0000276E0000}"/>
    <cellStyle name="s_Valuation _BS Csan CPC 02 &lt;SAP&gt;_Despesas ADM e COML (3)_1_Plan1_3-Balanço_Working Capital" xfId="28200" xr:uid="{00000000-0005-0000-0000-0000286E0000}"/>
    <cellStyle name="s_Valuation _BS Csan CPC 02 &lt;SAP&gt;_Despesas ADM e COML (3)_1_Plan1_7-Estoque" xfId="28201" xr:uid="{00000000-0005-0000-0000-0000296E0000}"/>
    <cellStyle name="s_Valuation _BS Csan CPC 02 &lt;SAP&gt;_Despesas ADM e COML (3)_1_Plan1_Balanço" xfId="28202" xr:uid="{00000000-0005-0000-0000-00002A6E0000}"/>
    <cellStyle name="s_Valuation _BS Csan CPC 02 &lt;SAP&gt;_Despesas ADM e COML (3)_1_Plan1_Balanço_Despesas operacionais " xfId="28203" xr:uid="{00000000-0005-0000-0000-00002B6E0000}"/>
    <cellStyle name="s_Valuation _BS Csan CPC 02 &lt;SAP&gt;_Despesas ADM e COML (3)_1_Plan1_Balanço_Working Capital" xfId="28204" xr:uid="{00000000-0005-0000-0000-00002C6E0000}"/>
    <cellStyle name="s_Valuation _BS Csan CPC 02 &lt;SAP&gt;_Despesas ADM e COML (3)_1_Plan1_CCL" xfId="28205" xr:uid="{00000000-0005-0000-0000-00002D6E0000}"/>
    <cellStyle name="s_Valuation _BS Csan CPC 02 &lt;SAP&gt;_Despesas ADM e COML (3)_1_Plan1_CCL 2" xfId="28206" xr:uid="{00000000-0005-0000-0000-00002E6E0000}"/>
    <cellStyle name="s_Valuation _BS Csan CPC 02 &lt;SAP&gt;_Despesas ADM e COML (3)_1_Plan1_CCL 2_15-FINANCEIRAS" xfId="28207" xr:uid="{00000000-0005-0000-0000-00002F6E0000}"/>
    <cellStyle name="s_Valuation _BS Csan CPC 02 &lt;SAP&gt;_Despesas ADM e COML (3)_1_Plan1_CCL 2_Mapa variáveis" xfId="28208" xr:uid="{00000000-0005-0000-0000-0000306E0000}"/>
    <cellStyle name="s_Valuation _BS Csan CPC 02 &lt;SAP&gt;_Despesas ADM e COML (3)_1_Plan1_CCL 2_Variavel" xfId="28209" xr:uid="{00000000-0005-0000-0000-0000316E0000}"/>
    <cellStyle name="s_Valuation _BS Csan CPC 02 &lt;SAP&gt;_Despesas ADM e COML (3)_1_Plan1_CCL 3" xfId="28210" xr:uid="{00000000-0005-0000-0000-0000326E0000}"/>
    <cellStyle name="s_Valuation _BS Csan CPC 02 &lt;SAP&gt;_Despesas ADM e COML (3)_1_Plan1_CCL_15-FINANCEIRAS" xfId="28211" xr:uid="{00000000-0005-0000-0000-0000336E0000}"/>
    <cellStyle name="s_Valuation _BS Csan CPC 02 &lt;SAP&gt;_Despesas ADM e COML (3)_1_Plan1_CCL_15-FINANCEIRAS_1" xfId="28212" xr:uid="{00000000-0005-0000-0000-0000346E0000}"/>
    <cellStyle name="s_Valuation _BS Csan CPC 02 &lt;SAP&gt;_Despesas ADM e COML (3)_1_Plan1_CCL_2-DRE" xfId="28213" xr:uid="{00000000-0005-0000-0000-0000356E0000}"/>
    <cellStyle name="s_Valuation _BS Csan CPC 02 &lt;SAP&gt;_Despesas ADM e COML (3)_1_Plan1_CCL_2-DRE 2" xfId="28214" xr:uid="{00000000-0005-0000-0000-0000366E0000}"/>
    <cellStyle name="s_Valuation _BS Csan CPC 02 &lt;SAP&gt;_Despesas ADM e COML (3)_1_Plan1_CCL_2-DRE_3-Balanço" xfId="28215" xr:uid="{00000000-0005-0000-0000-0000376E0000}"/>
    <cellStyle name="s_Valuation _BS Csan CPC 02 &lt;SAP&gt;_Despesas ADM e COML (3)_1_Plan1_CCL_2-DRE_3-Balanço_Mapa variáveis" xfId="28216" xr:uid="{00000000-0005-0000-0000-0000386E0000}"/>
    <cellStyle name="s_Valuation _BS Csan CPC 02 &lt;SAP&gt;_Despesas ADM e COML (3)_1_Plan1_CCL_2-DRE_3-Balanço_Variavel" xfId="28217" xr:uid="{00000000-0005-0000-0000-0000396E0000}"/>
    <cellStyle name="s_Valuation _BS Csan CPC 02 &lt;SAP&gt;_Despesas ADM e COML (3)_1_Plan1_CCL_2-DRE_Dep_Judiciais-Contingências" xfId="28218" xr:uid="{00000000-0005-0000-0000-00003A6E0000}"/>
    <cellStyle name="s_Valuation _BS Csan CPC 02 &lt;SAP&gt;_Despesas ADM e COML (3)_1_Plan1_CCL_2-DRE_DFC Gerencial" xfId="28219" xr:uid="{00000000-0005-0000-0000-00003B6E0000}"/>
    <cellStyle name="s_Valuation _BS Csan CPC 02 &lt;SAP&gt;_Despesas ADM e COML (3)_1_Plan1_CCL_2-DRE_DMPL" xfId="28220" xr:uid="{00000000-0005-0000-0000-00003C6E0000}"/>
    <cellStyle name="s_Valuation _BS Csan CPC 02 &lt;SAP&gt;_Despesas ADM e COML (3)_1_Plan1_CCL_2-DRE_Mapa variáveis" xfId="28221" xr:uid="{00000000-0005-0000-0000-00003D6E0000}"/>
    <cellStyle name="s_Valuation _BS Csan CPC 02 &lt;SAP&gt;_Despesas ADM e COML (3)_1_Plan1_CCL_2-DRE_Variavel" xfId="28222" xr:uid="{00000000-0005-0000-0000-00003E6E0000}"/>
    <cellStyle name="s_Valuation _BS Csan CPC 02 &lt;SAP&gt;_Despesas ADM e COML (3)_1_Plan1_CCL_3-Balanço" xfId="28223" xr:uid="{00000000-0005-0000-0000-00003F6E0000}"/>
    <cellStyle name="s_Valuation _BS Csan CPC 02 &lt;SAP&gt;_Despesas ADM e COML (3)_1_Plan1_CCL_3-Balanço 2" xfId="28224" xr:uid="{00000000-0005-0000-0000-0000406E0000}"/>
    <cellStyle name="s_Valuation _BS Csan CPC 02 &lt;SAP&gt;_Despesas ADM e COML (3)_1_Plan1_CCL_3-Balanço 2_15-FINANCEIRAS" xfId="28225" xr:uid="{00000000-0005-0000-0000-0000416E0000}"/>
    <cellStyle name="s_Valuation _BS Csan CPC 02 &lt;SAP&gt;_Despesas ADM e COML (3)_1_Plan1_CCL_3-Balanço_1" xfId="28226" xr:uid="{00000000-0005-0000-0000-0000426E0000}"/>
    <cellStyle name="s_Valuation _BS Csan CPC 02 &lt;SAP&gt;_Despesas ADM e COML (3)_1_Plan1_CCL_3-Balanço_1_Mapa variáveis" xfId="28227" xr:uid="{00000000-0005-0000-0000-0000436E0000}"/>
    <cellStyle name="s_Valuation _BS Csan CPC 02 &lt;SAP&gt;_Despesas ADM e COML (3)_1_Plan1_CCL_3-Balanço_1_Variavel" xfId="28228" xr:uid="{00000000-0005-0000-0000-0000446E0000}"/>
    <cellStyle name="s_Valuation _BS Csan CPC 02 &lt;SAP&gt;_Despesas ADM e COML (3)_1_Plan1_CCL_3-Balanço_15-FINANCEIRAS" xfId="28229" xr:uid="{00000000-0005-0000-0000-0000456E0000}"/>
    <cellStyle name="s_Valuation _BS Csan CPC 02 &lt;SAP&gt;_Despesas ADM e COML (3)_1_Plan1_CCL_3-Balanço_15-FINANCEIRAS_1" xfId="28230" xr:uid="{00000000-0005-0000-0000-0000466E0000}"/>
    <cellStyle name="s_Valuation _BS Csan CPC 02 &lt;SAP&gt;_Despesas ADM e COML (3)_1_Plan1_CCL_3-Balanço_2-DRE" xfId="28231" xr:uid="{00000000-0005-0000-0000-0000476E0000}"/>
    <cellStyle name="s_Valuation _BS Csan CPC 02 &lt;SAP&gt;_Despesas ADM e COML (3)_1_Plan1_CCL_3-Balanço_2-DRE 2" xfId="28232" xr:uid="{00000000-0005-0000-0000-0000486E0000}"/>
    <cellStyle name="s_Valuation _BS Csan CPC 02 &lt;SAP&gt;_Despesas ADM e COML (3)_1_Plan1_CCL_3-Balanço_2-DRE_3-Balanço" xfId="28233" xr:uid="{00000000-0005-0000-0000-0000496E0000}"/>
    <cellStyle name="s_Valuation _BS Csan CPC 02 &lt;SAP&gt;_Despesas ADM e COML (3)_1_Plan1_CCL_3-Balanço_2-DRE_3-Balanço_Mapa variáveis" xfId="28234" xr:uid="{00000000-0005-0000-0000-00004A6E0000}"/>
    <cellStyle name="s_Valuation _BS Csan CPC 02 &lt;SAP&gt;_Despesas ADM e COML (3)_1_Plan1_CCL_3-Balanço_2-DRE_3-Balanço_Variavel" xfId="28235" xr:uid="{00000000-0005-0000-0000-00004B6E0000}"/>
    <cellStyle name="s_Valuation _BS Csan CPC 02 &lt;SAP&gt;_Despesas ADM e COML (3)_1_Plan1_CCL_3-Balanço_2-DRE_Dep_Judiciais-Contingências" xfId="28236" xr:uid="{00000000-0005-0000-0000-00004C6E0000}"/>
    <cellStyle name="s_Valuation _BS Csan CPC 02 &lt;SAP&gt;_Despesas ADM e COML (3)_1_Plan1_CCL_3-Balanço_2-DRE_DFC Gerencial" xfId="28237" xr:uid="{00000000-0005-0000-0000-00004D6E0000}"/>
    <cellStyle name="s_Valuation _BS Csan CPC 02 &lt;SAP&gt;_Despesas ADM e COML (3)_1_Plan1_CCL_3-Balanço_2-DRE_DMPL" xfId="28238" xr:uid="{00000000-0005-0000-0000-00004E6E0000}"/>
    <cellStyle name="s_Valuation _BS Csan CPC 02 &lt;SAP&gt;_Despesas ADM e COML (3)_1_Plan1_CCL_3-Balanço_2-DRE_Mapa variáveis" xfId="28239" xr:uid="{00000000-0005-0000-0000-00004F6E0000}"/>
    <cellStyle name="s_Valuation _BS Csan CPC 02 &lt;SAP&gt;_Despesas ADM e COML (3)_1_Plan1_CCL_3-Balanço_2-DRE_Variavel" xfId="28240" xr:uid="{00000000-0005-0000-0000-0000506E0000}"/>
    <cellStyle name="s_Valuation _BS Csan CPC 02 &lt;SAP&gt;_Despesas ADM e COML (3)_1_Plan1_CCL_3-Balanço_3-Balanço" xfId="28241" xr:uid="{00000000-0005-0000-0000-0000516E0000}"/>
    <cellStyle name="s_Valuation _BS Csan CPC 02 &lt;SAP&gt;_Despesas ADM e COML (3)_1_Plan1_CCL_3-Balanço_3-Balanço_Mapa variáveis" xfId="28242" xr:uid="{00000000-0005-0000-0000-0000526E0000}"/>
    <cellStyle name="s_Valuation _BS Csan CPC 02 &lt;SAP&gt;_Despesas ADM e COML (3)_1_Plan1_CCL_3-Balanço_3-Balanço_Variavel" xfId="28243" xr:uid="{00000000-0005-0000-0000-0000536E0000}"/>
    <cellStyle name="s_Valuation _BS Csan CPC 02 &lt;SAP&gt;_Despesas ADM e COML (3)_1_Plan1_CCL_3-Balanço_7-Estoque" xfId="28244" xr:uid="{00000000-0005-0000-0000-0000546E0000}"/>
    <cellStyle name="s_Valuation _BS Csan CPC 02 &lt;SAP&gt;_Despesas ADM e COML (3)_1_Plan1_CCL_3-Balanço_Despesas operacionais " xfId="28245" xr:uid="{00000000-0005-0000-0000-0000556E0000}"/>
    <cellStyle name="s_Valuation _BS Csan CPC 02 &lt;SAP&gt;_Despesas ADM e COML (3)_1_Plan1_CCL_3-Balanço_Mapa variáveis" xfId="28246" xr:uid="{00000000-0005-0000-0000-0000566E0000}"/>
    <cellStyle name="s_Valuation _BS Csan CPC 02 &lt;SAP&gt;_Despesas ADM e COML (3)_1_Plan1_CCL_3-Balanço_P&amp;L Raízen Combs" xfId="28247" xr:uid="{00000000-0005-0000-0000-0000576E0000}"/>
    <cellStyle name="s_Valuation _BS Csan CPC 02 &lt;SAP&gt;_Despesas ADM e COML (3)_1_Plan1_CCL_3-Balanço_P&amp;L RUMO" xfId="28248" xr:uid="{00000000-0005-0000-0000-0000586E0000}"/>
    <cellStyle name="s_Valuation _BS Csan CPC 02 &lt;SAP&gt;_Despesas ADM e COML (3)_1_Plan1_CCL_3-Balanço_Variavel" xfId="28249" xr:uid="{00000000-0005-0000-0000-0000596E0000}"/>
    <cellStyle name="s_Valuation _BS Csan CPC 02 &lt;SAP&gt;_Despesas ADM e COML (3)_1_Plan1_CCL_3-Balanço_Working Capital" xfId="28250" xr:uid="{00000000-0005-0000-0000-00005A6E0000}"/>
    <cellStyle name="s_Valuation _BS Csan CPC 02 &lt;SAP&gt;_Despesas ADM e COML (3)_1_Plan1_CCL_7-Estoque" xfId="28251" xr:uid="{00000000-0005-0000-0000-00005B6E0000}"/>
    <cellStyle name="s_Valuation _BS Csan CPC 02 &lt;SAP&gt;_Despesas ADM e COML (3)_1_Plan1_CCL_Balanço" xfId="28252" xr:uid="{00000000-0005-0000-0000-00005C6E0000}"/>
    <cellStyle name="s_Valuation _BS Csan CPC 02 &lt;SAP&gt;_Despesas ADM e COML (3)_1_Plan1_CCL_Balanço_Despesas operacionais " xfId="28253" xr:uid="{00000000-0005-0000-0000-00005D6E0000}"/>
    <cellStyle name="s_Valuation _BS Csan CPC 02 &lt;SAP&gt;_Despesas ADM e COML (3)_1_Plan1_CCL_Balanço_Working Capital" xfId="28254" xr:uid="{00000000-0005-0000-0000-00005E6E0000}"/>
    <cellStyle name="s_Valuation _BS Csan CPC 02 &lt;SAP&gt;_Despesas ADM e COML (3)_1_Plan1_CCL_Despesas operacionais " xfId="28255" xr:uid="{00000000-0005-0000-0000-00005F6E0000}"/>
    <cellStyle name="s_Valuation _BS Csan CPC 02 &lt;SAP&gt;_Despesas ADM e COML (3)_1_Plan1_CCL_IR Diferido" xfId="28256" xr:uid="{00000000-0005-0000-0000-0000606E0000}"/>
    <cellStyle name="s_Valuation _BS Csan CPC 02 &lt;SAP&gt;_Despesas ADM e COML (3)_1_Plan1_CCL_Mapa variáveis" xfId="28257" xr:uid="{00000000-0005-0000-0000-0000616E0000}"/>
    <cellStyle name="s_Valuation _BS Csan CPC 02 &lt;SAP&gt;_Despesas ADM e COML (3)_1_Plan1_CCL_P&amp;L Raízen Combs" xfId="28258" xr:uid="{00000000-0005-0000-0000-0000626E0000}"/>
    <cellStyle name="s_Valuation _BS Csan CPC 02 &lt;SAP&gt;_Despesas ADM e COML (3)_1_Plan1_CCL_P&amp;L RUMO" xfId="28259" xr:uid="{00000000-0005-0000-0000-0000636E0000}"/>
    <cellStyle name="s_Valuation _BS Csan CPC 02 &lt;SAP&gt;_Despesas ADM e COML (3)_1_Plan1_CCL_Variavel" xfId="28260" xr:uid="{00000000-0005-0000-0000-0000646E0000}"/>
    <cellStyle name="s_Valuation _BS Csan CPC 02 &lt;SAP&gt;_Despesas ADM e COML (3)_1_Plan1_CCL_Working Capital" xfId="28261" xr:uid="{00000000-0005-0000-0000-0000656E0000}"/>
    <cellStyle name="s_Valuation _BS Csan CPC 02 &lt;SAP&gt;_Despesas ADM e COML (3)_1_Plan1_Despesas operacionais " xfId="28262" xr:uid="{00000000-0005-0000-0000-0000666E0000}"/>
    <cellStyle name="s_Valuation _BS Csan CPC 02 &lt;SAP&gt;_Despesas ADM e COML (3)_1_Plan1_Diferenças outubro CAN- (2)" xfId="28263" xr:uid="{00000000-0005-0000-0000-0000676E0000}"/>
    <cellStyle name="s_Valuation _BS Csan CPC 02 &lt;SAP&gt;_Despesas ADM e COML (3)_1_Plan1_Diferenças outubro CAN- (2) 2" xfId="28264" xr:uid="{00000000-0005-0000-0000-0000686E0000}"/>
    <cellStyle name="s_Valuation _BS Csan CPC 02 &lt;SAP&gt;_Despesas ADM e COML (3)_1_Plan1_Diferenças outubro CAN- (2) 2_15-FINANCEIRAS" xfId="28265" xr:uid="{00000000-0005-0000-0000-0000696E0000}"/>
    <cellStyle name="s_Valuation _BS Csan CPC 02 &lt;SAP&gt;_Despesas ADM e COML (3)_1_Plan1_Diferenças outubro CAN- (2) 2_Mapa variáveis" xfId="28266" xr:uid="{00000000-0005-0000-0000-00006A6E0000}"/>
    <cellStyle name="s_Valuation _BS Csan CPC 02 &lt;SAP&gt;_Despesas ADM e COML (3)_1_Plan1_Diferenças outubro CAN- (2) 2_Variavel" xfId="28267" xr:uid="{00000000-0005-0000-0000-00006B6E0000}"/>
    <cellStyle name="s_Valuation _BS Csan CPC 02 &lt;SAP&gt;_Despesas ADM e COML (3)_1_Plan1_Diferenças outubro CAN- (2) 3" xfId="28268" xr:uid="{00000000-0005-0000-0000-00006C6E0000}"/>
    <cellStyle name="s_Valuation _BS Csan CPC 02 &lt;SAP&gt;_Despesas ADM e COML (3)_1_Plan1_Diferenças outubro CAN- (2)_15-FINANCEIRAS" xfId="28269" xr:uid="{00000000-0005-0000-0000-00006D6E0000}"/>
    <cellStyle name="s_Valuation _BS Csan CPC 02 &lt;SAP&gt;_Despesas ADM e COML (3)_1_Plan1_Diferenças outubro CAN- (2)_15-FINANCEIRAS_1" xfId="28270" xr:uid="{00000000-0005-0000-0000-00006E6E0000}"/>
    <cellStyle name="s_Valuation _BS Csan CPC 02 &lt;SAP&gt;_Despesas ADM e COML (3)_1_Plan1_Diferenças outubro CAN- (2)_2-DRE" xfId="28271" xr:uid="{00000000-0005-0000-0000-00006F6E0000}"/>
    <cellStyle name="s_Valuation _BS Csan CPC 02 &lt;SAP&gt;_Despesas ADM e COML (3)_1_Plan1_Diferenças outubro CAN- (2)_2-DRE 2" xfId="28272" xr:uid="{00000000-0005-0000-0000-0000706E0000}"/>
    <cellStyle name="s_Valuation _BS Csan CPC 02 &lt;SAP&gt;_Despesas ADM e COML (3)_1_Plan1_Diferenças outubro CAN- (2)_2-DRE_3-Balanço" xfId="28273" xr:uid="{00000000-0005-0000-0000-0000716E0000}"/>
    <cellStyle name="s_Valuation _BS Csan CPC 02 &lt;SAP&gt;_Despesas ADM e COML (3)_1_Plan1_Diferenças outubro CAN- (2)_2-DRE_3-Balanço_Mapa variáveis" xfId="28274" xr:uid="{00000000-0005-0000-0000-0000726E0000}"/>
    <cellStyle name="s_Valuation _BS Csan CPC 02 &lt;SAP&gt;_Despesas ADM e COML (3)_1_Plan1_Diferenças outubro CAN- (2)_2-DRE_3-Balanço_Variavel" xfId="28275" xr:uid="{00000000-0005-0000-0000-0000736E0000}"/>
    <cellStyle name="s_Valuation _BS Csan CPC 02 &lt;SAP&gt;_Despesas ADM e COML (3)_1_Plan1_Diferenças outubro CAN- (2)_2-DRE_Dep_Judiciais-Contingências" xfId="28276" xr:uid="{00000000-0005-0000-0000-0000746E0000}"/>
    <cellStyle name="s_Valuation _BS Csan CPC 02 &lt;SAP&gt;_Despesas ADM e COML (3)_1_Plan1_Diferenças outubro CAN- (2)_2-DRE_DFC Gerencial" xfId="28277" xr:uid="{00000000-0005-0000-0000-0000756E0000}"/>
    <cellStyle name="s_Valuation _BS Csan CPC 02 &lt;SAP&gt;_Despesas ADM e COML (3)_1_Plan1_Diferenças outubro CAN- (2)_2-DRE_DMPL" xfId="28278" xr:uid="{00000000-0005-0000-0000-0000766E0000}"/>
    <cellStyle name="s_Valuation _BS Csan CPC 02 &lt;SAP&gt;_Despesas ADM e COML (3)_1_Plan1_Diferenças outubro CAN- (2)_2-DRE_Mapa variáveis" xfId="28279" xr:uid="{00000000-0005-0000-0000-0000776E0000}"/>
    <cellStyle name="s_Valuation _BS Csan CPC 02 &lt;SAP&gt;_Despesas ADM e COML (3)_1_Plan1_Diferenças outubro CAN- (2)_2-DRE_Variavel" xfId="28280" xr:uid="{00000000-0005-0000-0000-0000786E0000}"/>
    <cellStyle name="s_Valuation _BS Csan CPC 02 &lt;SAP&gt;_Despesas ADM e COML (3)_1_Plan1_Diferenças outubro CAN- (2)_3-Balanço" xfId="28281" xr:uid="{00000000-0005-0000-0000-0000796E0000}"/>
    <cellStyle name="s_Valuation _BS Csan CPC 02 &lt;SAP&gt;_Despesas ADM e COML (3)_1_Plan1_Diferenças outubro CAN- (2)_3-Balanço 2" xfId="28282" xr:uid="{00000000-0005-0000-0000-00007A6E0000}"/>
    <cellStyle name="s_Valuation _BS Csan CPC 02 &lt;SAP&gt;_Despesas ADM e COML (3)_1_Plan1_Diferenças outubro CAN- (2)_3-Balanço 2_15-FINANCEIRAS" xfId="28283" xr:uid="{00000000-0005-0000-0000-00007B6E0000}"/>
    <cellStyle name="s_Valuation _BS Csan CPC 02 &lt;SAP&gt;_Despesas ADM e COML (3)_1_Plan1_Diferenças outubro CAN- (2)_3-Balanço_1" xfId="28284" xr:uid="{00000000-0005-0000-0000-00007C6E0000}"/>
    <cellStyle name="s_Valuation _BS Csan CPC 02 &lt;SAP&gt;_Despesas ADM e COML (3)_1_Plan1_Diferenças outubro CAN- (2)_3-Balanço_1_Mapa variáveis" xfId="28285" xr:uid="{00000000-0005-0000-0000-00007D6E0000}"/>
    <cellStyle name="s_Valuation _BS Csan CPC 02 &lt;SAP&gt;_Despesas ADM e COML (3)_1_Plan1_Diferenças outubro CAN- (2)_3-Balanço_1_Variavel" xfId="28286" xr:uid="{00000000-0005-0000-0000-00007E6E0000}"/>
    <cellStyle name="s_Valuation _BS Csan CPC 02 &lt;SAP&gt;_Despesas ADM e COML (3)_1_Plan1_Diferenças outubro CAN- (2)_3-Balanço_15-FINANCEIRAS" xfId="28287" xr:uid="{00000000-0005-0000-0000-00007F6E0000}"/>
    <cellStyle name="s_Valuation _BS Csan CPC 02 &lt;SAP&gt;_Despesas ADM e COML (3)_1_Plan1_Diferenças outubro CAN- (2)_3-Balanço_15-FINANCEIRAS_1" xfId="28288" xr:uid="{00000000-0005-0000-0000-0000806E0000}"/>
    <cellStyle name="s_Valuation _BS Csan CPC 02 &lt;SAP&gt;_Despesas ADM e COML (3)_1_Plan1_Diferenças outubro CAN- (2)_3-Balanço_2-DRE" xfId="28289" xr:uid="{00000000-0005-0000-0000-0000816E0000}"/>
    <cellStyle name="s_Valuation _BS Csan CPC 02 &lt;SAP&gt;_Despesas ADM e COML (3)_1_Plan1_Diferenças outubro CAN- (2)_3-Balanço_2-DRE 2" xfId="28290" xr:uid="{00000000-0005-0000-0000-0000826E0000}"/>
    <cellStyle name="s_Valuation _BS Csan CPC 02 &lt;SAP&gt;_Despesas ADM e COML (3)_1_Plan1_Diferenças outubro CAN- (2)_3-Balanço_2-DRE_3-Balanço" xfId="28291" xr:uid="{00000000-0005-0000-0000-0000836E0000}"/>
    <cellStyle name="s_Valuation _BS Csan CPC 02 &lt;SAP&gt;_Despesas ADM e COML (3)_1_Plan1_Diferenças outubro CAN- (2)_3-Balanço_2-DRE_3-Balanço_Mapa variáveis" xfId="28292" xr:uid="{00000000-0005-0000-0000-0000846E0000}"/>
    <cellStyle name="s_Valuation _BS Csan CPC 02 &lt;SAP&gt;_Despesas ADM e COML (3)_1_Plan1_Diferenças outubro CAN- (2)_3-Balanço_2-DRE_3-Balanço_Variavel" xfId="28293" xr:uid="{00000000-0005-0000-0000-0000856E0000}"/>
    <cellStyle name="s_Valuation _BS Csan CPC 02 &lt;SAP&gt;_Despesas ADM e COML (3)_1_Plan1_Diferenças outubro CAN- (2)_3-Balanço_2-DRE_Dep_Judiciais-Contingências" xfId="28294" xr:uid="{00000000-0005-0000-0000-0000866E0000}"/>
    <cellStyle name="s_Valuation _BS Csan CPC 02 &lt;SAP&gt;_Despesas ADM e COML (3)_1_Plan1_Diferenças outubro CAN- (2)_3-Balanço_2-DRE_DFC Gerencial" xfId="28295" xr:uid="{00000000-0005-0000-0000-0000876E0000}"/>
    <cellStyle name="s_Valuation _BS Csan CPC 02 &lt;SAP&gt;_Despesas ADM e COML (3)_1_Plan1_Diferenças outubro CAN- (2)_3-Balanço_2-DRE_DMPL" xfId="28296" xr:uid="{00000000-0005-0000-0000-0000886E0000}"/>
    <cellStyle name="s_Valuation _BS Csan CPC 02 &lt;SAP&gt;_Despesas ADM e COML (3)_1_Plan1_Diferenças outubro CAN- (2)_3-Balanço_2-DRE_Mapa variáveis" xfId="28297" xr:uid="{00000000-0005-0000-0000-0000896E0000}"/>
    <cellStyle name="s_Valuation _BS Csan CPC 02 &lt;SAP&gt;_Despesas ADM e COML (3)_1_Plan1_Diferenças outubro CAN- (2)_3-Balanço_2-DRE_Variavel" xfId="28298" xr:uid="{00000000-0005-0000-0000-00008A6E0000}"/>
    <cellStyle name="s_Valuation _BS Csan CPC 02 &lt;SAP&gt;_Despesas ADM e COML (3)_1_Plan1_Diferenças outubro CAN- (2)_3-Balanço_3-Balanço" xfId="28299" xr:uid="{00000000-0005-0000-0000-00008B6E0000}"/>
    <cellStyle name="s_Valuation _BS Csan CPC 02 &lt;SAP&gt;_Despesas ADM e COML (3)_1_Plan1_Diferenças outubro CAN- (2)_3-Balanço_3-Balanço_Mapa variáveis" xfId="28300" xr:uid="{00000000-0005-0000-0000-00008C6E0000}"/>
    <cellStyle name="s_Valuation _BS Csan CPC 02 &lt;SAP&gt;_Despesas ADM e COML (3)_1_Plan1_Diferenças outubro CAN- (2)_3-Balanço_3-Balanço_Variavel" xfId="28301" xr:uid="{00000000-0005-0000-0000-00008D6E0000}"/>
    <cellStyle name="s_Valuation _BS Csan CPC 02 &lt;SAP&gt;_Despesas ADM e COML (3)_1_Plan1_Diferenças outubro CAN- (2)_3-Balanço_7-Estoque" xfId="28302" xr:uid="{00000000-0005-0000-0000-00008E6E0000}"/>
    <cellStyle name="s_Valuation _BS Csan CPC 02 &lt;SAP&gt;_Despesas ADM e COML (3)_1_Plan1_Diferenças outubro CAN- (2)_3-Balanço_Despesas operacionais " xfId="28303" xr:uid="{00000000-0005-0000-0000-00008F6E0000}"/>
    <cellStyle name="s_Valuation _BS Csan CPC 02 &lt;SAP&gt;_Despesas ADM e COML (3)_1_Plan1_Diferenças outubro CAN- (2)_3-Balanço_Mapa variáveis" xfId="28304" xr:uid="{00000000-0005-0000-0000-0000906E0000}"/>
    <cellStyle name="s_Valuation _BS Csan CPC 02 &lt;SAP&gt;_Despesas ADM e COML (3)_1_Plan1_Diferenças outubro CAN- (2)_3-Balanço_P&amp;L Raízen Combs" xfId="28305" xr:uid="{00000000-0005-0000-0000-0000916E0000}"/>
    <cellStyle name="s_Valuation _BS Csan CPC 02 &lt;SAP&gt;_Despesas ADM e COML (3)_1_Plan1_Diferenças outubro CAN- (2)_3-Balanço_P&amp;L RUMO" xfId="28306" xr:uid="{00000000-0005-0000-0000-0000926E0000}"/>
    <cellStyle name="s_Valuation _BS Csan CPC 02 &lt;SAP&gt;_Despesas ADM e COML (3)_1_Plan1_Diferenças outubro CAN- (2)_3-Balanço_Variavel" xfId="28307" xr:uid="{00000000-0005-0000-0000-0000936E0000}"/>
    <cellStyle name="s_Valuation _BS Csan CPC 02 &lt;SAP&gt;_Despesas ADM e COML (3)_1_Plan1_Diferenças outubro CAN- (2)_3-Balanço_Working Capital" xfId="28308" xr:uid="{00000000-0005-0000-0000-0000946E0000}"/>
    <cellStyle name="s_Valuation _BS Csan CPC 02 &lt;SAP&gt;_Despesas ADM e COML (3)_1_Plan1_Diferenças outubro CAN- (2)_7-Estoque" xfId="28309" xr:uid="{00000000-0005-0000-0000-0000956E0000}"/>
    <cellStyle name="s_Valuation _BS Csan CPC 02 &lt;SAP&gt;_Despesas ADM e COML (3)_1_Plan1_Diferenças outubro CAN- (2)_Balanço" xfId="28310" xr:uid="{00000000-0005-0000-0000-0000966E0000}"/>
    <cellStyle name="s_Valuation _BS Csan CPC 02 &lt;SAP&gt;_Despesas ADM e COML (3)_1_Plan1_Diferenças outubro CAN- (2)_Balanço_Despesas operacionais " xfId="28311" xr:uid="{00000000-0005-0000-0000-0000976E0000}"/>
    <cellStyle name="s_Valuation _BS Csan CPC 02 &lt;SAP&gt;_Despesas ADM e COML (3)_1_Plan1_Diferenças outubro CAN- (2)_Balanço_Working Capital" xfId="28312" xr:uid="{00000000-0005-0000-0000-0000986E0000}"/>
    <cellStyle name="s_Valuation _BS Csan CPC 02 &lt;SAP&gt;_Despesas ADM e COML (3)_1_Plan1_Diferenças outubro CAN- (2)_Despesas operacionais " xfId="28313" xr:uid="{00000000-0005-0000-0000-0000996E0000}"/>
    <cellStyle name="s_Valuation _BS Csan CPC 02 &lt;SAP&gt;_Despesas ADM e COML (3)_1_Plan1_Diferenças outubro CAN- (2)_IR Diferido" xfId="28314" xr:uid="{00000000-0005-0000-0000-00009A6E0000}"/>
    <cellStyle name="s_Valuation _BS Csan CPC 02 &lt;SAP&gt;_Despesas ADM e COML (3)_1_Plan1_Diferenças outubro CAN- (2)_Mapa variáveis" xfId="28315" xr:uid="{00000000-0005-0000-0000-00009B6E0000}"/>
    <cellStyle name="s_Valuation _BS Csan CPC 02 &lt;SAP&gt;_Despesas ADM e COML (3)_1_Plan1_Diferenças outubro CAN- (2)_P&amp;L Raízen Combs" xfId="28316" xr:uid="{00000000-0005-0000-0000-00009C6E0000}"/>
    <cellStyle name="s_Valuation _BS Csan CPC 02 &lt;SAP&gt;_Despesas ADM e COML (3)_1_Plan1_Diferenças outubro CAN- (2)_P&amp;L RUMO" xfId="28317" xr:uid="{00000000-0005-0000-0000-00009D6E0000}"/>
    <cellStyle name="s_Valuation _BS Csan CPC 02 &lt;SAP&gt;_Despesas ADM e COML (3)_1_Plan1_Diferenças outubro CAN- (2)_Variavel" xfId="28318" xr:uid="{00000000-0005-0000-0000-00009E6E0000}"/>
    <cellStyle name="s_Valuation _BS Csan CPC 02 &lt;SAP&gt;_Despesas ADM e COML (3)_1_Plan1_Diferenças outubro CAN- (2)_Working Capital" xfId="28319" xr:uid="{00000000-0005-0000-0000-00009F6E0000}"/>
    <cellStyle name="s_Valuation _BS Csan CPC 02 &lt;SAP&gt;_Despesas ADM e COML (3)_1_Plan1_IR Diferido" xfId="28320" xr:uid="{00000000-0005-0000-0000-0000A06E0000}"/>
    <cellStyle name="s_Valuation _BS Csan CPC 02 &lt;SAP&gt;_Despesas ADM e COML (3)_1_Plan1_Mapa variáveis" xfId="28321" xr:uid="{00000000-0005-0000-0000-0000A16E0000}"/>
    <cellStyle name="s_Valuation _BS Csan CPC 02 &lt;SAP&gt;_Despesas ADM e COML (3)_1_Plan1_P&amp;L Raízen Combs" xfId="28322" xr:uid="{00000000-0005-0000-0000-0000A26E0000}"/>
    <cellStyle name="s_Valuation _BS Csan CPC 02 &lt;SAP&gt;_Despesas ADM e COML (3)_1_Plan1_P&amp;L RUMO" xfId="28323" xr:uid="{00000000-0005-0000-0000-0000A36E0000}"/>
    <cellStyle name="s_Valuation _BS Csan CPC 02 &lt;SAP&gt;_Despesas ADM e COML (3)_1_Plan1_Query C.Custos SF 10-11" xfId="28324" xr:uid="{00000000-0005-0000-0000-0000A46E0000}"/>
    <cellStyle name="s_Valuation _BS Csan CPC 02 &lt;SAP&gt;_Despesas ADM e COML (3)_1_Plan1_Query C.Custos SF 10-11 2" xfId="28325" xr:uid="{00000000-0005-0000-0000-0000A56E0000}"/>
    <cellStyle name="s_Valuation _BS Csan CPC 02 &lt;SAP&gt;_Despesas ADM e COML (3)_1_Plan1_Query C.Custos SF 10-11 2_15-FINANCEIRAS" xfId="28326" xr:uid="{00000000-0005-0000-0000-0000A66E0000}"/>
    <cellStyle name="s_Valuation _BS Csan CPC 02 &lt;SAP&gt;_Despesas ADM e COML (3)_1_Plan1_Query C.Custos SF 10-11 2_Mapa variáveis" xfId="28327" xr:uid="{00000000-0005-0000-0000-0000A76E0000}"/>
    <cellStyle name="s_Valuation _BS Csan CPC 02 &lt;SAP&gt;_Despesas ADM e COML (3)_1_Plan1_Query C.Custos SF 10-11 2_Variavel" xfId="28328" xr:uid="{00000000-0005-0000-0000-0000A86E0000}"/>
    <cellStyle name="s_Valuation _BS Csan CPC 02 &lt;SAP&gt;_Despesas ADM e COML (3)_1_Plan1_Query C.Custos SF 10-11 3" xfId="28329" xr:uid="{00000000-0005-0000-0000-0000A96E0000}"/>
    <cellStyle name="s_Valuation _BS Csan CPC 02 &lt;SAP&gt;_Despesas ADM e COML (3)_1_Plan1_Query C.Custos SF 10-11_15-FINANCEIRAS" xfId="28330" xr:uid="{00000000-0005-0000-0000-0000AA6E0000}"/>
    <cellStyle name="s_Valuation _BS Csan CPC 02 &lt;SAP&gt;_Despesas ADM e COML (3)_1_Plan1_Query C.Custos SF 10-11_15-FINANCEIRAS_1" xfId="28331" xr:uid="{00000000-0005-0000-0000-0000AB6E0000}"/>
    <cellStyle name="s_Valuation _BS Csan CPC 02 &lt;SAP&gt;_Despesas ADM e COML (3)_1_Plan1_Query C.Custos SF 10-11_2-DRE" xfId="28332" xr:uid="{00000000-0005-0000-0000-0000AC6E0000}"/>
    <cellStyle name="s_Valuation _BS Csan CPC 02 &lt;SAP&gt;_Despesas ADM e COML (3)_1_Plan1_Query C.Custos SF 10-11_2-DRE 2" xfId="28333" xr:uid="{00000000-0005-0000-0000-0000AD6E0000}"/>
    <cellStyle name="s_Valuation _BS Csan CPC 02 &lt;SAP&gt;_Despesas ADM e COML (3)_1_Plan1_Query C.Custos SF 10-11_2-DRE_3-Balanço" xfId="28334" xr:uid="{00000000-0005-0000-0000-0000AE6E0000}"/>
    <cellStyle name="s_Valuation _BS Csan CPC 02 &lt;SAP&gt;_Despesas ADM e COML (3)_1_Plan1_Query C.Custos SF 10-11_2-DRE_3-Balanço_Mapa variáveis" xfId="28335" xr:uid="{00000000-0005-0000-0000-0000AF6E0000}"/>
    <cellStyle name="s_Valuation _BS Csan CPC 02 &lt;SAP&gt;_Despesas ADM e COML (3)_1_Plan1_Query C.Custos SF 10-11_2-DRE_3-Balanço_Variavel" xfId="28336" xr:uid="{00000000-0005-0000-0000-0000B06E0000}"/>
    <cellStyle name="s_Valuation _BS Csan CPC 02 &lt;SAP&gt;_Despesas ADM e COML (3)_1_Plan1_Query C.Custos SF 10-11_2-DRE_Dep_Judiciais-Contingências" xfId="28337" xr:uid="{00000000-0005-0000-0000-0000B16E0000}"/>
    <cellStyle name="s_Valuation _BS Csan CPC 02 &lt;SAP&gt;_Despesas ADM e COML (3)_1_Plan1_Query C.Custos SF 10-11_2-DRE_DFC Gerencial" xfId="28338" xr:uid="{00000000-0005-0000-0000-0000B26E0000}"/>
    <cellStyle name="s_Valuation _BS Csan CPC 02 &lt;SAP&gt;_Despesas ADM e COML (3)_1_Plan1_Query C.Custos SF 10-11_2-DRE_DMPL" xfId="28339" xr:uid="{00000000-0005-0000-0000-0000B36E0000}"/>
    <cellStyle name="s_Valuation _BS Csan CPC 02 &lt;SAP&gt;_Despesas ADM e COML (3)_1_Plan1_Query C.Custos SF 10-11_2-DRE_Mapa variáveis" xfId="28340" xr:uid="{00000000-0005-0000-0000-0000B46E0000}"/>
    <cellStyle name="s_Valuation _BS Csan CPC 02 &lt;SAP&gt;_Despesas ADM e COML (3)_1_Plan1_Query C.Custos SF 10-11_2-DRE_Variavel" xfId="28341" xr:uid="{00000000-0005-0000-0000-0000B56E0000}"/>
    <cellStyle name="s_Valuation _BS Csan CPC 02 &lt;SAP&gt;_Despesas ADM e COML (3)_1_Plan1_Query C.Custos SF 10-11_3-Balanço" xfId="28342" xr:uid="{00000000-0005-0000-0000-0000B66E0000}"/>
    <cellStyle name="s_Valuation _BS Csan CPC 02 &lt;SAP&gt;_Despesas ADM e COML (3)_1_Plan1_Query C.Custos SF 10-11_3-Balanço 2" xfId="28343" xr:uid="{00000000-0005-0000-0000-0000B76E0000}"/>
    <cellStyle name="s_Valuation _BS Csan CPC 02 &lt;SAP&gt;_Despesas ADM e COML (3)_1_Plan1_Query C.Custos SF 10-11_3-Balanço 2_15-FINANCEIRAS" xfId="28344" xr:uid="{00000000-0005-0000-0000-0000B86E0000}"/>
    <cellStyle name="s_Valuation _BS Csan CPC 02 &lt;SAP&gt;_Despesas ADM e COML (3)_1_Plan1_Query C.Custos SF 10-11_3-Balanço_1" xfId="28345" xr:uid="{00000000-0005-0000-0000-0000B96E0000}"/>
    <cellStyle name="s_Valuation _BS Csan CPC 02 &lt;SAP&gt;_Despesas ADM e COML (3)_1_Plan1_Query C.Custos SF 10-11_3-Balanço_1_Mapa variáveis" xfId="28346" xr:uid="{00000000-0005-0000-0000-0000BA6E0000}"/>
    <cellStyle name="s_Valuation _BS Csan CPC 02 &lt;SAP&gt;_Despesas ADM e COML (3)_1_Plan1_Query C.Custos SF 10-11_3-Balanço_1_Variavel" xfId="28347" xr:uid="{00000000-0005-0000-0000-0000BB6E0000}"/>
    <cellStyle name="s_Valuation _BS Csan CPC 02 &lt;SAP&gt;_Despesas ADM e COML (3)_1_Plan1_Query C.Custos SF 10-11_3-Balanço_15-FINANCEIRAS" xfId="28348" xr:uid="{00000000-0005-0000-0000-0000BC6E0000}"/>
    <cellStyle name="s_Valuation _BS Csan CPC 02 &lt;SAP&gt;_Despesas ADM e COML (3)_1_Plan1_Query C.Custos SF 10-11_3-Balanço_15-FINANCEIRAS_1" xfId="28349" xr:uid="{00000000-0005-0000-0000-0000BD6E0000}"/>
    <cellStyle name="s_Valuation _BS Csan CPC 02 &lt;SAP&gt;_Despesas ADM e COML (3)_1_Plan1_Query C.Custos SF 10-11_3-Balanço_2-DRE" xfId="28350" xr:uid="{00000000-0005-0000-0000-0000BE6E0000}"/>
    <cellStyle name="s_Valuation _BS Csan CPC 02 &lt;SAP&gt;_Despesas ADM e COML (3)_1_Plan1_Query C.Custos SF 10-11_3-Balanço_2-DRE 2" xfId="28351" xr:uid="{00000000-0005-0000-0000-0000BF6E0000}"/>
    <cellStyle name="s_Valuation _BS Csan CPC 02 &lt;SAP&gt;_Despesas ADM e COML (3)_1_Plan1_Query C.Custos SF 10-11_3-Balanço_2-DRE_3-Balanço" xfId="28352" xr:uid="{00000000-0005-0000-0000-0000C06E0000}"/>
    <cellStyle name="s_Valuation _BS Csan CPC 02 &lt;SAP&gt;_Despesas ADM e COML (3)_1_Plan1_Query C.Custos SF 10-11_3-Balanço_2-DRE_3-Balanço_Mapa variáveis" xfId="28353" xr:uid="{00000000-0005-0000-0000-0000C16E0000}"/>
    <cellStyle name="s_Valuation _BS Csan CPC 02 &lt;SAP&gt;_Despesas ADM e COML (3)_1_Plan1_Query C.Custos SF 10-11_3-Balanço_2-DRE_3-Balanço_Variavel" xfId="28354" xr:uid="{00000000-0005-0000-0000-0000C26E0000}"/>
    <cellStyle name="s_Valuation _BS Csan CPC 02 &lt;SAP&gt;_Despesas ADM e COML (3)_1_Plan1_Query C.Custos SF 10-11_3-Balanço_2-DRE_Dep_Judiciais-Contingências" xfId="28355" xr:uid="{00000000-0005-0000-0000-0000C36E0000}"/>
    <cellStyle name="s_Valuation _BS Csan CPC 02 &lt;SAP&gt;_Despesas ADM e COML (3)_1_Plan1_Query C.Custos SF 10-11_3-Balanço_2-DRE_DFC Gerencial" xfId="28356" xr:uid="{00000000-0005-0000-0000-0000C46E0000}"/>
    <cellStyle name="s_Valuation _BS Csan CPC 02 &lt;SAP&gt;_Despesas ADM e COML (3)_1_Plan1_Query C.Custos SF 10-11_3-Balanço_2-DRE_DMPL" xfId="28357" xr:uid="{00000000-0005-0000-0000-0000C56E0000}"/>
    <cellStyle name="s_Valuation _BS Csan CPC 02 &lt;SAP&gt;_Despesas ADM e COML (3)_1_Plan1_Query C.Custos SF 10-11_3-Balanço_2-DRE_Mapa variáveis" xfId="28358" xr:uid="{00000000-0005-0000-0000-0000C66E0000}"/>
    <cellStyle name="s_Valuation _BS Csan CPC 02 &lt;SAP&gt;_Despesas ADM e COML (3)_1_Plan1_Query C.Custos SF 10-11_3-Balanço_2-DRE_Variavel" xfId="28359" xr:uid="{00000000-0005-0000-0000-0000C76E0000}"/>
    <cellStyle name="s_Valuation _BS Csan CPC 02 &lt;SAP&gt;_Despesas ADM e COML (3)_1_Plan1_Query C.Custos SF 10-11_3-Balanço_3-Balanço" xfId="28360" xr:uid="{00000000-0005-0000-0000-0000C86E0000}"/>
    <cellStyle name="s_Valuation _BS Csan CPC 02 &lt;SAP&gt;_Despesas ADM e COML (3)_1_Plan1_Query C.Custos SF 10-11_3-Balanço_3-Balanço_Mapa variáveis" xfId="28361" xr:uid="{00000000-0005-0000-0000-0000C96E0000}"/>
    <cellStyle name="s_Valuation _BS Csan CPC 02 &lt;SAP&gt;_Despesas ADM e COML (3)_1_Plan1_Query C.Custos SF 10-11_3-Balanço_3-Balanço_Variavel" xfId="28362" xr:uid="{00000000-0005-0000-0000-0000CA6E0000}"/>
    <cellStyle name="s_Valuation _BS Csan CPC 02 &lt;SAP&gt;_Despesas ADM e COML (3)_1_Plan1_Query C.Custos SF 10-11_3-Balanço_7-Estoque" xfId="28363" xr:uid="{00000000-0005-0000-0000-0000CB6E0000}"/>
    <cellStyle name="s_Valuation _BS Csan CPC 02 &lt;SAP&gt;_Despesas ADM e COML (3)_1_Plan1_Query C.Custos SF 10-11_3-Balanço_Despesas operacionais " xfId="28364" xr:uid="{00000000-0005-0000-0000-0000CC6E0000}"/>
    <cellStyle name="s_Valuation _BS Csan CPC 02 &lt;SAP&gt;_Despesas ADM e COML (3)_1_Plan1_Query C.Custos SF 10-11_3-Balanço_Mapa variáveis" xfId="28365" xr:uid="{00000000-0005-0000-0000-0000CD6E0000}"/>
    <cellStyle name="s_Valuation _BS Csan CPC 02 &lt;SAP&gt;_Despesas ADM e COML (3)_1_Plan1_Query C.Custos SF 10-11_3-Balanço_P&amp;L Raízen Combs" xfId="28366" xr:uid="{00000000-0005-0000-0000-0000CE6E0000}"/>
    <cellStyle name="s_Valuation _BS Csan CPC 02 &lt;SAP&gt;_Despesas ADM e COML (3)_1_Plan1_Query C.Custos SF 10-11_3-Balanço_P&amp;L RUMO" xfId="28367" xr:uid="{00000000-0005-0000-0000-0000CF6E0000}"/>
    <cellStyle name="s_Valuation _BS Csan CPC 02 &lt;SAP&gt;_Despesas ADM e COML (3)_1_Plan1_Query C.Custos SF 10-11_3-Balanço_Variavel" xfId="28368" xr:uid="{00000000-0005-0000-0000-0000D06E0000}"/>
    <cellStyle name="s_Valuation _BS Csan CPC 02 &lt;SAP&gt;_Despesas ADM e COML (3)_1_Plan1_Query C.Custos SF 10-11_3-Balanço_Working Capital" xfId="28369" xr:uid="{00000000-0005-0000-0000-0000D16E0000}"/>
    <cellStyle name="s_Valuation _BS Csan CPC 02 &lt;SAP&gt;_Despesas ADM e COML (3)_1_Plan1_Query C.Custos SF 10-11_7-Estoque" xfId="28370" xr:uid="{00000000-0005-0000-0000-0000D26E0000}"/>
    <cellStyle name="s_Valuation _BS Csan CPC 02 &lt;SAP&gt;_Despesas ADM e COML (3)_1_Plan1_Query C.Custos SF 10-11_Balanço" xfId="28371" xr:uid="{00000000-0005-0000-0000-0000D36E0000}"/>
    <cellStyle name="s_Valuation _BS Csan CPC 02 &lt;SAP&gt;_Despesas ADM e COML (3)_1_Plan1_Query C.Custos SF 10-11_Balanço_Despesas operacionais " xfId="28372" xr:uid="{00000000-0005-0000-0000-0000D46E0000}"/>
    <cellStyle name="s_Valuation _BS Csan CPC 02 &lt;SAP&gt;_Despesas ADM e COML (3)_1_Plan1_Query C.Custos SF 10-11_Balanço_Working Capital" xfId="28373" xr:uid="{00000000-0005-0000-0000-0000D56E0000}"/>
    <cellStyle name="s_Valuation _BS Csan CPC 02 &lt;SAP&gt;_Despesas ADM e COML (3)_1_Plan1_Query C.Custos SF 10-11_Despesas operacionais " xfId="28374" xr:uid="{00000000-0005-0000-0000-0000D66E0000}"/>
    <cellStyle name="s_Valuation _BS Csan CPC 02 &lt;SAP&gt;_Despesas ADM e COML (3)_1_Plan1_Query C.Custos SF 10-11_IR Diferido" xfId="28375" xr:uid="{00000000-0005-0000-0000-0000D76E0000}"/>
    <cellStyle name="s_Valuation _BS Csan CPC 02 &lt;SAP&gt;_Despesas ADM e COML (3)_1_Plan1_Query C.Custos SF 10-11_Mapa variáveis" xfId="28376" xr:uid="{00000000-0005-0000-0000-0000D86E0000}"/>
    <cellStyle name="s_Valuation _BS Csan CPC 02 &lt;SAP&gt;_Despesas ADM e COML (3)_1_Plan1_Query C.Custos SF 10-11_P&amp;L Raízen Combs" xfId="28377" xr:uid="{00000000-0005-0000-0000-0000D96E0000}"/>
    <cellStyle name="s_Valuation _BS Csan CPC 02 &lt;SAP&gt;_Despesas ADM e COML (3)_1_Plan1_Query C.Custos SF 10-11_P&amp;L RUMO" xfId="28378" xr:uid="{00000000-0005-0000-0000-0000DA6E0000}"/>
    <cellStyle name="s_Valuation _BS Csan CPC 02 &lt;SAP&gt;_Despesas ADM e COML (3)_1_Plan1_Query C.Custos SF 10-11_Variavel" xfId="28379" xr:uid="{00000000-0005-0000-0000-0000DB6E0000}"/>
    <cellStyle name="s_Valuation _BS Csan CPC 02 &lt;SAP&gt;_Despesas ADM e COML (3)_1_Plan1_Query C.Custos SF 10-11_Working Capital" xfId="28380" xr:uid="{00000000-0005-0000-0000-0000DC6E0000}"/>
    <cellStyle name="s_Valuation _BS Csan CPC 02 &lt;SAP&gt;_Despesas ADM e COML (3)_1_Plan1_Variavel" xfId="28381" xr:uid="{00000000-0005-0000-0000-0000DD6E0000}"/>
    <cellStyle name="s_Valuation _BS Csan CPC 02 &lt;SAP&gt;_Despesas ADM e COML (3)_1_Plan1_Working Capital" xfId="28382" xr:uid="{00000000-0005-0000-0000-0000DE6E0000}"/>
    <cellStyle name="s_Valuation _BS Csan CPC 02 &lt;SAP&gt;_Despesas ADM e COML (3)_1_Query C.Custos SF 10-11" xfId="28383" xr:uid="{00000000-0005-0000-0000-0000DF6E0000}"/>
    <cellStyle name="s_Valuation _BS Csan CPC 02 &lt;SAP&gt;_Despesas ADM e COML (3)_1_Query C.Custos SF 10-11 2" xfId="28384" xr:uid="{00000000-0005-0000-0000-0000E06E0000}"/>
    <cellStyle name="s_Valuation _BS Csan CPC 02 &lt;SAP&gt;_Despesas ADM e COML (3)_1_Query C.Custos SF 10-11 2_15-FINANCEIRAS" xfId="28385" xr:uid="{00000000-0005-0000-0000-0000E16E0000}"/>
    <cellStyle name="s_Valuation _BS Csan CPC 02 &lt;SAP&gt;_Despesas ADM e COML (3)_1_Query C.Custos SF 10-11 2_Mapa variáveis" xfId="28386" xr:uid="{00000000-0005-0000-0000-0000E26E0000}"/>
    <cellStyle name="s_Valuation _BS Csan CPC 02 &lt;SAP&gt;_Despesas ADM e COML (3)_1_Query C.Custos SF 10-11 2_Variavel" xfId="28387" xr:uid="{00000000-0005-0000-0000-0000E36E0000}"/>
    <cellStyle name="s_Valuation _BS Csan CPC 02 &lt;SAP&gt;_Despesas ADM e COML (3)_1_Query C.Custos SF 10-11 3" xfId="28388" xr:uid="{00000000-0005-0000-0000-0000E46E0000}"/>
    <cellStyle name="s_Valuation _BS Csan CPC 02 &lt;SAP&gt;_Despesas ADM e COML (3)_1_Query C.Custos SF 10-11_15-FINANCEIRAS" xfId="28389" xr:uid="{00000000-0005-0000-0000-0000E56E0000}"/>
    <cellStyle name="s_Valuation _BS Csan CPC 02 &lt;SAP&gt;_Despesas ADM e COML (3)_1_Query C.Custos SF 10-11_15-FINANCEIRAS_1" xfId="28390" xr:uid="{00000000-0005-0000-0000-0000E66E0000}"/>
    <cellStyle name="s_Valuation _BS Csan CPC 02 &lt;SAP&gt;_Despesas ADM e COML (3)_1_Query C.Custos SF 10-11_2-DRE" xfId="28391" xr:uid="{00000000-0005-0000-0000-0000E76E0000}"/>
    <cellStyle name="s_Valuation _BS Csan CPC 02 &lt;SAP&gt;_Despesas ADM e COML (3)_1_Query C.Custos SF 10-11_2-DRE 2" xfId="28392" xr:uid="{00000000-0005-0000-0000-0000E86E0000}"/>
    <cellStyle name="s_Valuation _BS Csan CPC 02 &lt;SAP&gt;_Despesas ADM e COML (3)_1_Query C.Custos SF 10-11_2-DRE_3-Balanço" xfId="28393" xr:uid="{00000000-0005-0000-0000-0000E96E0000}"/>
    <cellStyle name="s_Valuation _BS Csan CPC 02 &lt;SAP&gt;_Despesas ADM e COML (3)_1_Query C.Custos SF 10-11_2-DRE_3-Balanço_Mapa variáveis" xfId="28394" xr:uid="{00000000-0005-0000-0000-0000EA6E0000}"/>
    <cellStyle name="s_Valuation _BS Csan CPC 02 &lt;SAP&gt;_Despesas ADM e COML (3)_1_Query C.Custos SF 10-11_2-DRE_3-Balanço_Variavel" xfId="28395" xr:uid="{00000000-0005-0000-0000-0000EB6E0000}"/>
    <cellStyle name="s_Valuation _BS Csan CPC 02 &lt;SAP&gt;_Despesas ADM e COML (3)_1_Query C.Custos SF 10-11_2-DRE_Dep_Judiciais-Contingências" xfId="28396" xr:uid="{00000000-0005-0000-0000-0000EC6E0000}"/>
    <cellStyle name="s_Valuation _BS Csan CPC 02 &lt;SAP&gt;_Despesas ADM e COML (3)_1_Query C.Custos SF 10-11_2-DRE_DFC Gerencial" xfId="28397" xr:uid="{00000000-0005-0000-0000-0000ED6E0000}"/>
    <cellStyle name="s_Valuation _BS Csan CPC 02 &lt;SAP&gt;_Despesas ADM e COML (3)_1_Query C.Custos SF 10-11_2-DRE_DMPL" xfId="28398" xr:uid="{00000000-0005-0000-0000-0000EE6E0000}"/>
    <cellStyle name="s_Valuation _BS Csan CPC 02 &lt;SAP&gt;_Despesas ADM e COML (3)_1_Query C.Custos SF 10-11_2-DRE_Mapa variáveis" xfId="28399" xr:uid="{00000000-0005-0000-0000-0000EF6E0000}"/>
    <cellStyle name="s_Valuation _BS Csan CPC 02 &lt;SAP&gt;_Despesas ADM e COML (3)_1_Query C.Custos SF 10-11_2-DRE_Variavel" xfId="28400" xr:uid="{00000000-0005-0000-0000-0000F06E0000}"/>
    <cellStyle name="s_Valuation _BS Csan CPC 02 &lt;SAP&gt;_Despesas ADM e COML (3)_1_Query C.Custos SF 10-11_3-Balanço" xfId="28401" xr:uid="{00000000-0005-0000-0000-0000F16E0000}"/>
    <cellStyle name="s_Valuation _BS Csan CPC 02 &lt;SAP&gt;_Despesas ADM e COML (3)_1_Query C.Custos SF 10-11_3-Balanço 2" xfId="28402" xr:uid="{00000000-0005-0000-0000-0000F26E0000}"/>
    <cellStyle name="s_Valuation _BS Csan CPC 02 &lt;SAP&gt;_Despesas ADM e COML (3)_1_Query C.Custos SF 10-11_3-Balanço 2_15-FINANCEIRAS" xfId="28403" xr:uid="{00000000-0005-0000-0000-0000F36E0000}"/>
    <cellStyle name="s_Valuation _BS Csan CPC 02 &lt;SAP&gt;_Despesas ADM e COML (3)_1_Query C.Custos SF 10-11_3-Balanço_1" xfId="28404" xr:uid="{00000000-0005-0000-0000-0000F46E0000}"/>
    <cellStyle name="s_Valuation _BS Csan CPC 02 &lt;SAP&gt;_Despesas ADM e COML (3)_1_Query C.Custos SF 10-11_3-Balanço_1_Mapa variáveis" xfId="28405" xr:uid="{00000000-0005-0000-0000-0000F56E0000}"/>
    <cellStyle name="s_Valuation _BS Csan CPC 02 &lt;SAP&gt;_Despesas ADM e COML (3)_1_Query C.Custos SF 10-11_3-Balanço_1_Variavel" xfId="28406" xr:uid="{00000000-0005-0000-0000-0000F66E0000}"/>
    <cellStyle name="s_Valuation _BS Csan CPC 02 &lt;SAP&gt;_Despesas ADM e COML (3)_1_Query C.Custos SF 10-11_3-Balanço_15-FINANCEIRAS" xfId="28407" xr:uid="{00000000-0005-0000-0000-0000F76E0000}"/>
    <cellStyle name="s_Valuation _BS Csan CPC 02 &lt;SAP&gt;_Despesas ADM e COML (3)_1_Query C.Custos SF 10-11_3-Balanço_15-FINANCEIRAS_1" xfId="28408" xr:uid="{00000000-0005-0000-0000-0000F86E0000}"/>
    <cellStyle name="s_Valuation _BS Csan CPC 02 &lt;SAP&gt;_Despesas ADM e COML (3)_1_Query C.Custos SF 10-11_3-Balanço_2-DRE" xfId="28409" xr:uid="{00000000-0005-0000-0000-0000F96E0000}"/>
    <cellStyle name="s_Valuation _BS Csan CPC 02 &lt;SAP&gt;_Despesas ADM e COML (3)_1_Query C.Custos SF 10-11_3-Balanço_2-DRE 2" xfId="28410" xr:uid="{00000000-0005-0000-0000-0000FA6E0000}"/>
    <cellStyle name="s_Valuation _BS Csan CPC 02 &lt;SAP&gt;_Despesas ADM e COML (3)_1_Query C.Custos SF 10-11_3-Balanço_2-DRE_3-Balanço" xfId="28411" xr:uid="{00000000-0005-0000-0000-0000FB6E0000}"/>
    <cellStyle name="s_Valuation _BS Csan CPC 02 &lt;SAP&gt;_Despesas ADM e COML (3)_1_Query C.Custos SF 10-11_3-Balanço_2-DRE_3-Balanço_Mapa variáveis" xfId="28412" xr:uid="{00000000-0005-0000-0000-0000FC6E0000}"/>
    <cellStyle name="s_Valuation _BS Csan CPC 02 &lt;SAP&gt;_Despesas ADM e COML (3)_1_Query C.Custos SF 10-11_3-Balanço_2-DRE_3-Balanço_Variavel" xfId="28413" xr:uid="{00000000-0005-0000-0000-0000FD6E0000}"/>
    <cellStyle name="s_Valuation _BS Csan CPC 02 &lt;SAP&gt;_Despesas ADM e COML (3)_1_Query C.Custos SF 10-11_3-Balanço_2-DRE_Dep_Judiciais-Contingências" xfId="28414" xr:uid="{00000000-0005-0000-0000-0000FE6E0000}"/>
    <cellStyle name="s_Valuation _BS Csan CPC 02 &lt;SAP&gt;_Despesas ADM e COML (3)_1_Query C.Custos SF 10-11_3-Balanço_2-DRE_DFC Gerencial" xfId="28415" xr:uid="{00000000-0005-0000-0000-0000FF6E0000}"/>
    <cellStyle name="s_Valuation _BS Csan CPC 02 &lt;SAP&gt;_Despesas ADM e COML (3)_1_Query C.Custos SF 10-11_3-Balanço_2-DRE_DMPL" xfId="28416" xr:uid="{00000000-0005-0000-0000-0000006F0000}"/>
    <cellStyle name="s_Valuation _BS Csan CPC 02 &lt;SAP&gt;_Despesas ADM e COML (3)_1_Query C.Custos SF 10-11_3-Balanço_2-DRE_Mapa variáveis" xfId="28417" xr:uid="{00000000-0005-0000-0000-0000016F0000}"/>
    <cellStyle name="s_Valuation _BS Csan CPC 02 &lt;SAP&gt;_Despesas ADM e COML (3)_1_Query C.Custos SF 10-11_3-Balanço_2-DRE_Variavel" xfId="28418" xr:uid="{00000000-0005-0000-0000-0000026F0000}"/>
    <cellStyle name="s_Valuation _BS Csan CPC 02 &lt;SAP&gt;_Despesas ADM e COML (3)_1_Query C.Custos SF 10-11_3-Balanço_3-Balanço" xfId="28419" xr:uid="{00000000-0005-0000-0000-0000036F0000}"/>
    <cellStyle name="s_Valuation _BS Csan CPC 02 &lt;SAP&gt;_Despesas ADM e COML (3)_1_Query C.Custos SF 10-11_3-Balanço_3-Balanço_Mapa variáveis" xfId="28420" xr:uid="{00000000-0005-0000-0000-0000046F0000}"/>
    <cellStyle name="s_Valuation _BS Csan CPC 02 &lt;SAP&gt;_Despesas ADM e COML (3)_1_Query C.Custos SF 10-11_3-Balanço_3-Balanço_Variavel" xfId="28421" xr:uid="{00000000-0005-0000-0000-0000056F0000}"/>
    <cellStyle name="s_Valuation _BS Csan CPC 02 &lt;SAP&gt;_Despesas ADM e COML (3)_1_Query C.Custos SF 10-11_3-Balanço_7-Estoque" xfId="28422" xr:uid="{00000000-0005-0000-0000-0000066F0000}"/>
    <cellStyle name="s_Valuation _BS Csan CPC 02 &lt;SAP&gt;_Despesas ADM e COML (3)_1_Query C.Custos SF 10-11_3-Balanço_Despesas operacionais " xfId="28423" xr:uid="{00000000-0005-0000-0000-0000076F0000}"/>
    <cellStyle name="s_Valuation _BS Csan CPC 02 &lt;SAP&gt;_Despesas ADM e COML (3)_1_Query C.Custos SF 10-11_3-Balanço_Mapa variáveis" xfId="28424" xr:uid="{00000000-0005-0000-0000-0000086F0000}"/>
    <cellStyle name="s_Valuation _BS Csan CPC 02 &lt;SAP&gt;_Despesas ADM e COML (3)_1_Query C.Custos SF 10-11_3-Balanço_P&amp;L Raízen Combs" xfId="28425" xr:uid="{00000000-0005-0000-0000-0000096F0000}"/>
    <cellStyle name="s_Valuation _BS Csan CPC 02 &lt;SAP&gt;_Despesas ADM e COML (3)_1_Query C.Custos SF 10-11_3-Balanço_P&amp;L RUMO" xfId="28426" xr:uid="{00000000-0005-0000-0000-00000A6F0000}"/>
    <cellStyle name="s_Valuation _BS Csan CPC 02 &lt;SAP&gt;_Despesas ADM e COML (3)_1_Query C.Custos SF 10-11_3-Balanço_Variavel" xfId="28427" xr:uid="{00000000-0005-0000-0000-00000B6F0000}"/>
    <cellStyle name="s_Valuation _BS Csan CPC 02 &lt;SAP&gt;_Despesas ADM e COML (3)_1_Query C.Custos SF 10-11_3-Balanço_Working Capital" xfId="28428" xr:uid="{00000000-0005-0000-0000-00000C6F0000}"/>
    <cellStyle name="s_Valuation _BS Csan CPC 02 &lt;SAP&gt;_Despesas ADM e COML (3)_1_Query C.Custos SF 10-11_7-Estoque" xfId="28429" xr:uid="{00000000-0005-0000-0000-00000D6F0000}"/>
    <cellStyle name="s_Valuation _BS Csan CPC 02 &lt;SAP&gt;_Despesas ADM e COML (3)_1_Query C.Custos SF 10-11_Balanço" xfId="28430" xr:uid="{00000000-0005-0000-0000-00000E6F0000}"/>
    <cellStyle name="s_Valuation _BS Csan CPC 02 &lt;SAP&gt;_Despesas ADM e COML (3)_1_Query C.Custos SF 10-11_Balanço_Despesas operacionais " xfId="28431" xr:uid="{00000000-0005-0000-0000-00000F6F0000}"/>
    <cellStyle name="s_Valuation _BS Csan CPC 02 &lt;SAP&gt;_Despesas ADM e COML (3)_1_Query C.Custos SF 10-11_Balanço_Working Capital" xfId="28432" xr:uid="{00000000-0005-0000-0000-0000106F0000}"/>
    <cellStyle name="s_Valuation _BS Csan CPC 02 &lt;SAP&gt;_Despesas ADM e COML (3)_1_Query C.Custos SF 10-11_CCL" xfId="28433" xr:uid="{00000000-0005-0000-0000-0000116F0000}"/>
    <cellStyle name="s_Valuation _BS Csan CPC 02 &lt;SAP&gt;_Despesas ADM e COML (3)_1_Query C.Custos SF 10-11_CCL 2" xfId="28434" xr:uid="{00000000-0005-0000-0000-0000126F0000}"/>
    <cellStyle name="s_Valuation _BS Csan CPC 02 &lt;SAP&gt;_Despesas ADM e COML (3)_1_Query C.Custos SF 10-11_CCL 2_15-FINANCEIRAS" xfId="28435" xr:uid="{00000000-0005-0000-0000-0000136F0000}"/>
    <cellStyle name="s_Valuation _BS Csan CPC 02 &lt;SAP&gt;_Despesas ADM e COML (3)_1_Query C.Custos SF 10-11_CCL 2_Mapa variáveis" xfId="28436" xr:uid="{00000000-0005-0000-0000-0000146F0000}"/>
    <cellStyle name="s_Valuation _BS Csan CPC 02 &lt;SAP&gt;_Despesas ADM e COML (3)_1_Query C.Custos SF 10-11_CCL 2_Variavel" xfId="28437" xr:uid="{00000000-0005-0000-0000-0000156F0000}"/>
    <cellStyle name="s_Valuation _BS Csan CPC 02 &lt;SAP&gt;_Despesas ADM e COML (3)_1_Query C.Custos SF 10-11_CCL 3" xfId="28438" xr:uid="{00000000-0005-0000-0000-0000166F0000}"/>
    <cellStyle name="s_Valuation _BS Csan CPC 02 &lt;SAP&gt;_Despesas ADM e COML (3)_1_Query C.Custos SF 10-11_CCL_15-FINANCEIRAS" xfId="28439" xr:uid="{00000000-0005-0000-0000-0000176F0000}"/>
    <cellStyle name="s_Valuation _BS Csan CPC 02 &lt;SAP&gt;_Despesas ADM e COML (3)_1_Query C.Custos SF 10-11_CCL_15-FINANCEIRAS_1" xfId="28440" xr:uid="{00000000-0005-0000-0000-0000186F0000}"/>
    <cellStyle name="s_Valuation _BS Csan CPC 02 &lt;SAP&gt;_Despesas ADM e COML (3)_1_Query C.Custos SF 10-11_CCL_2-DRE" xfId="28441" xr:uid="{00000000-0005-0000-0000-0000196F0000}"/>
    <cellStyle name="s_Valuation _BS Csan CPC 02 &lt;SAP&gt;_Despesas ADM e COML (3)_1_Query C.Custos SF 10-11_CCL_2-DRE 2" xfId="28442" xr:uid="{00000000-0005-0000-0000-00001A6F0000}"/>
    <cellStyle name="s_Valuation _BS Csan CPC 02 &lt;SAP&gt;_Despesas ADM e COML (3)_1_Query C.Custos SF 10-11_CCL_2-DRE_3-Balanço" xfId="28443" xr:uid="{00000000-0005-0000-0000-00001B6F0000}"/>
    <cellStyle name="s_Valuation _BS Csan CPC 02 &lt;SAP&gt;_Despesas ADM e COML (3)_1_Query C.Custos SF 10-11_CCL_2-DRE_3-Balanço_Mapa variáveis" xfId="28444" xr:uid="{00000000-0005-0000-0000-00001C6F0000}"/>
    <cellStyle name="s_Valuation _BS Csan CPC 02 &lt;SAP&gt;_Despesas ADM e COML (3)_1_Query C.Custos SF 10-11_CCL_2-DRE_3-Balanço_Variavel" xfId="28445" xr:uid="{00000000-0005-0000-0000-00001D6F0000}"/>
    <cellStyle name="s_Valuation _BS Csan CPC 02 &lt;SAP&gt;_Despesas ADM e COML (3)_1_Query C.Custos SF 10-11_CCL_2-DRE_Dep_Judiciais-Contingências" xfId="28446" xr:uid="{00000000-0005-0000-0000-00001E6F0000}"/>
    <cellStyle name="s_Valuation _BS Csan CPC 02 &lt;SAP&gt;_Despesas ADM e COML (3)_1_Query C.Custos SF 10-11_CCL_2-DRE_DFC Gerencial" xfId="28447" xr:uid="{00000000-0005-0000-0000-00001F6F0000}"/>
    <cellStyle name="s_Valuation _BS Csan CPC 02 &lt;SAP&gt;_Despesas ADM e COML (3)_1_Query C.Custos SF 10-11_CCL_2-DRE_DMPL" xfId="28448" xr:uid="{00000000-0005-0000-0000-0000206F0000}"/>
    <cellStyle name="s_Valuation _BS Csan CPC 02 &lt;SAP&gt;_Despesas ADM e COML (3)_1_Query C.Custos SF 10-11_CCL_2-DRE_Mapa variáveis" xfId="28449" xr:uid="{00000000-0005-0000-0000-0000216F0000}"/>
    <cellStyle name="s_Valuation _BS Csan CPC 02 &lt;SAP&gt;_Despesas ADM e COML (3)_1_Query C.Custos SF 10-11_CCL_2-DRE_Variavel" xfId="28450" xr:uid="{00000000-0005-0000-0000-0000226F0000}"/>
    <cellStyle name="s_Valuation _BS Csan CPC 02 &lt;SAP&gt;_Despesas ADM e COML (3)_1_Query C.Custos SF 10-11_CCL_3-Balanço" xfId="28451" xr:uid="{00000000-0005-0000-0000-0000236F0000}"/>
    <cellStyle name="s_Valuation _BS Csan CPC 02 &lt;SAP&gt;_Despesas ADM e COML (3)_1_Query C.Custos SF 10-11_CCL_3-Balanço 2" xfId="28452" xr:uid="{00000000-0005-0000-0000-0000246F0000}"/>
    <cellStyle name="s_Valuation _BS Csan CPC 02 &lt;SAP&gt;_Despesas ADM e COML (3)_1_Query C.Custos SF 10-11_CCL_3-Balanço 2_15-FINANCEIRAS" xfId="28453" xr:uid="{00000000-0005-0000-0000-0000256F0000}"/>
    <cellStyle name="s_Valuation _BS Csan CPC 02 &lt;SAP&gt;_Despesas ADM e COML (3)_1_Query C.Custos SF 10-11_CCL_3-Balanço_1" xfId="28454" xr:uid="{00000000-0005-0000-0000-0000266F0000}"/>
    <cellStyle name="s_Valuation _BS Csan CPC 02 &lt;SAP&gt;_Despesas ADM e COML (3)_1_Query C.Custos SF 10-11_CCL_3-Balanço_1_Mapa variáveis" xfId="28455" xr:uid="{00000000-0005-0000-0000-0000276F0000}"/>
    <cellStyle name="s_Valuation _BS Csan CPC 02 &lt;SAP&gt;_Despesas ADM e COML (3)_1_Query C.Custos SF 10-11_CCL_3-Balanço_1_Variavel" xfId="28456" xr:uid="{00000000-0005-0000-0000-0000286F0000}"/>
    <cellStyle name="s_Valuation _BS Csan CPC 02 &lt;SAP&gt;_Despesas ADM e COML (3)_1_Query C.Custos SF 10-11_CCL_3-Balanço_15-FINANCEIRAS" xfId="28457" xr:uid="{00000000-0005-0000-0000-0000296F0000}"/>
    <cellStyle name="s_Valuation _BS Csan CPC 02 &lt;SAP&gt;_Despesas ADM e COML (3)_1_Query C.Custos SF 10-11_CCL_3-Balanço_15-FINANCEIRAS_1" xfId="28458" xr:uid="{00000000-0005-0000-0000-00002A6F0000}"/>
    <cellStyle name="s_Valuation _BS Csan CPC 02 &lt;SAP&gt;_Despesas ADM e COML (3)_1_Query C.Custos SF 10-11_CCL_3-Balanço_2-DRE" xfId="28459" xr:uid="{00000000-0005-0000-0000-00002B6F0000}"/>
    <cellStyle name="s_Valuation _BS Csan CPC 02 &lt;SAP&gt;_Despesas ADM e COML (3)_1_Query C.Custos SF 10-11_CCL_3-Balanço_2-DRE 2" xfId="28460" xr:uid="{00000000-0005-0000-0000-00002C6F0000}"/>
    <cellStyle name="s_Valuation _BS Csan CPC 02 &lt;SAP&gt;_Despesas ADM e COML (3)_1_Query C.Custos SF 10-11_CCL_3-Balanço_2-DRE_3-Balanço" xfId="28461" xr:uid="{00000000-0005-0000-0000-00002D6F0000}"/>
    <cellStyle name="s_Valuation _BS Csan CPC 02 &lt;SAP&gt;_Despesas ADM e COML (3)_1_Query C.Custos SF 10-11_CCL_3-Balanço_2-DRE_3-Balanço_Mapa variáveis" xfId="28462" xr:uid="{00000000-0005-0000-0000-00002E6F0000}"/>
    <cellStyle name="s_Valuation _BS Csan CPC 02 &lt;SAP&gt;_Despesas ADM e COML (3)_1_Query C.Custos SF 10-11_CCL_3-Balanço_2-DRE_3-Balanço_Variavel" xfId="28463" xr:uid="{00000000-0005-0000-0000-00002F6F0000}"/>
    <cellStyle name="s_Valuation _BS Csan CPC 02 &lt;SAP&gt;_Despesas ADM e COML (3)_1_Query C.Custos SF 10-11_CCL_3-Balanço_2-DRE_Dep_Judiciais-Contingências" xfId="28464" xr:uid="{00000000-0005-0000-0000-0000306F0000}"/>
    <cellStyle name="s_Valuation _BS Csan CPC 02 &lt;SAP&gt;_Despesas ADM e COML (3)_1_Query C.Custos SF 10-11_CCL_3-Balanço_2-DRE_DFC Gerencial" xfId="28465" xr:uid="{00000000-0005-0000-0000-0000316F0000}"/>
    <cellStyle name="s_Valuation _BS Csan CPC 02 &lt;SAP&gt;_Despesas ADM e COML (3)_1_Query C.Custos SF 10-11_CCL_3-Balanço_2-DRE_DMPL" xfId="28466" xr:uid="{00000000-0005-0000-0000-0000326F0000}"/>
    <cellStyle name="s_Valuation _BS Csan CPC 02 &lt;SAP&gt;_Despesas ADM e COML (3)_1_Query C.Custos SF 10-11_CCL_3-Balanço_2-DRE_Mapa variáveis" xfId="28467" xr:uid="{00000000-0005-0000-0000-0000336F0000}"/>
    <cellStyle name="s_Valuation _BS Csan CPC 02 &lt;SAP&gt;_Despesas ADM e COML (3)_1_Query C.Custos SF 10-11_CCL_3-Balanço_2-DRE_Variavel" xfId="28468" xr:uid="{00000000-0005-0000-0000-0000346F0000}"/>
    <cellStyle name="s_Valuation _BS Csan CPC 02 &lt;SAP&gt;_Despesas ADM e COML (3)_1_Query C.Custos SF 10-11_CCL_3-Balanço_3-Balanço" xfId="28469" xr:uid="{00000000-0005-0000-0000-0000356F0000}"/>
    <cellStyle name="s_Valuation _BS Csan CPC 02 &lt;SAP&gt;_Despesas ADM e COML (3)_1_Query C.Custos SF 10-11_CCL_3-Balanço_3-Balanço_Mapa variáveis" xfId="28470" xr:uid="{00000000-0005-0000-0000-0000366F0000}"/>
    <cellStyle name="s_Valuation _BS Csan CPC 02 &lt;SAP&gt;_Despesas ADM e COML (3)_1_Query C.Custos SF 10-11_CCL_3-Balanço_3-Balanço_Variavel" xfId="28471" xr:uid="{00000000-0005-0000-0000-0000376F0000}"/>
    <cellStyle name="s_Valuation _BS Csan CPC 02 &lt;SAP&gt;_Despesas ADM e COML (3)_1_Query C.Custos SF 10-11_CCL_3-Balanço_7-Estoque" xfId="28472" xr:uid="{00000000-0005-0000-0000-0000386F0000}"/>
    <cellStyle name="s_Valuation _BS Csan CPC 02 &lt;SAP&gt;_Despesas ADM e COML (3)_1_Query C.Custos SF 10-11_CCL_3-Balanço_Despesas operacionais " xfId="28473" xr:uid="{00000000-0005-0000-0000-0000396F0000}"/>
    <cellStyle name="s_Valuation _BS Csan CPC 02 &lt;SAP&gt;_Despesas ADM e COML (3)_1_Query C.Custos SF 10-11_CCL_3-Balanço_Mapa variáveis" xfId="28474" xr:uid="{00000000-0005-0000-0000-00003A6F0000}"/>
    <cellStyle name="s_Valuation _BS Csan CPC 02 &lt;SAP&gt;_Despesas ADM e COML (3)_1_Query C.Custos SF 10-11_CCL_3-Balanço_P&amp;L Raízen Combs" xfId="28475" xr:uid="{00000000-0005-0000-0000-00003B6F0000}"/>
    <cellStyle name="s_Valuation _BS Csan CPC 02 &lt;SAP&gt;_Despesas ADM e COML (3)_1_Query C.Custos SF 10-11_CCL_3-Balanço_P&amp;L RUMO" xfId="28476" xr:uid="{00000000-0005-0000-0000-00003C6F0000}"/>
    <cellStyle name="s_Valuation _BS Csan CPC 02 &lt;SAP&gt;_Despesas ADM e COML (3)_1_Query C.Custos SF 10-11_CCL_3-Balanço_Variavel" xfId="28477" xr:uid="{00000000-0005-0000-0000-00003D6F0000}"/>
    <cellStyle name="s_Valuation _BS Csan CPC 02 &lt;SAP&gt;_Despesas ADM e COML (3)_1_Query C.Custos SF 10-11_CCL_3-Balanço_Working Capital" xfId="28478" xr:uid="{00000000-0005-0000-0000-00003E6F0000}"/>
    <cellStyle name="s_Valuation _BS Csan CPC 02 &lt;SAP&gt;_Despesas ADM e COML (3)_1_Query C.Custos SF 10-11_CCL_7-Estoque" xfId="28479" xr:uid="{00000000-0005-0000-0000-00003F6F0000}"/>
    <cellStyle name="s_Valuation _BS Csan CPC 02 &lt;SAP&gt;_Despesas ADM e COML (3)_1_Query C.Custos SF 10-11_CCL_Balanço" xfId="28480" xr:uid="{00000000-0005-0000-0000-0000406F0000}"/>
    <cellStyle name="s_Valuation _BS Csan CPC 02 &lt;SAP&gt;_Despesas ADM e COML (3)_1_Query C.Custos SF 10-11_CCL_Balanço_Despesas operacionais " xfId="28481" xr:uid="{00000000-0005-0000-0000-0000416F0000}"/>
    <cellStyle name="s_Valuation _BS Csan CPC 02 &lt;SAP&gt;_Despesas ADM e COML (3)_1_Query C.Custos SF 10-11_CCL_Balanço_Working Capital" xfId="28482" xr:uid="{00000000-0005-0000-0000-0000426F0000}"/>
    <cellStyle name="s_Valuation _BS Csan CPC 02 &lt;SAP&gt;_Despesas ADM e COML (3)_1_Query C.Custos SF 10-11_CCL_Despesas operacionais " xfId="28483" xr:uid="{00000000-0005-0000-0000-0000436F0000}"/>
    <cellStyle name="s_Valuation _BS Csan CPC 02 &lt;SAP&gt;_Despesas ADM e COML (3)_1_Query C.Custos SF 10-11_CCL_IR Diferido" xfId="28484" xr:uid="{00000000-0005-0000-0000-0000446F0000}"/>
    <cellStyle name="s_Valuation _BS Csan CPC 02 &lt;SAP&gt;_Despesas ADM e COML (3)_1_Query C.Custos SF 10-11_CCL_Mapa variáveis" xfId="28485" xr:uid="{00000000-0005-0000-0000-0000456F0000}"/>
    <cellStyle name="s_Valuation _BS Csan CPC 02 &lt;SAP&gt;_Despesas ADM e COML (3)_1_Query C.Custos SF 10-11_CCL_P&amp;L Raízen Combs" xfId="28486" xr:uid="{00000000-0005-0000-0000-0000466F0000}"/>
    <cellStyle name="s_Valuation _BS Csan CPC 02 &lt;SAP&gt;_Despesas ADM e COML (3)_1_Query C.Custos SF 10-11_CCL_P&amp;L RUMO" xfId="28487" xr:uid="{00000000-0005-0000-0000-0000476F0000}"/>
    <cellStyle name="s_Valuation _BS Csan CPC 02 &lt;SAP&gt;_Despesas ADM e COML (3)_1_Query C.Custos SF 10-11_CCL_Variavel" xfId="28488" xr:uid="{00000000-0005-0000-0000-0000486F0000}"/>
    <cellStyle name="s_Valuation _BS Csan CPC 02 &lt;SAP&gt;_Despesas ADM e COML (3)_1_Query C.Custos SF 10-11_CCL_Working Capital" xfId="28489" xr:uid="{00000000-0005-0000-0000-0000496F0000}"/>
    <cellStyle name="s_Valuation _BS Csan CPC 02 &lt;SAP&gt;_Despesas ADM e COML (3)_1_Query C.Custos SF 10-11_Despesas operacionais " xfId="28490" xr:uid="{00000000-0005-0000-0000-00004A6F0000}"/>
    <cellStyle name="s_Valuation _BS Csan CPC 02 &lt;SAP&gt;_Despesas ADM e COML (3)_1_Query C.Custos SF 10-11_Diferenças outubro CAN- (2)" xfId="28491" xr:uid="{00000000-0005-0000-0000-00004B6F0000}"/>
    <cellStyle name="s_Valuation _BS Csan CPC 02 &lt;SAP&gt;_Despesas ADM e COML (3)_1_Query C.Custos SF 10-11_Diferenças outubro CAN- (2) 2" xfId="28492" xr:uid="{00000000-0005-0000-0000-00004C6F0000}"/>
    <cellStyle name="s_Valuation _BS Csan CPC 02 &lt;SAP&gt;_Despesas ADM e COML (3)_1_Query C.Custos SF 10-11_Diferenças outubro CAN- (2) 2_15-FINANCEIRAS" xfId="28493" xr:uid="{00000000-0005-0000-0000-00004D6F0000}"/>
    <cellStyle name="s_Valuation _BS Csan CPC 02 &lt;SAP&gt;_Despesas ADM e COML (3)_1_Query C.Custos SF 10-11_Diferenças outubro CAN- (2) 2_Mapa variáveis" xfId="28494" xr:uid="{00000000-0005-0000-0000-00004E6F0000}"/>
    <cellStyle name="s_Valuation _BS Csan CPC 02 &lt;SAP&gt;_Despesas ADM e COML (3)_1_Query C.Custos SF 10-11_Diferenças outubro CAN- (2) 2_Variavel" xfId="28495" xr:uid="{00000000-0005-0000-0000-00004F6F0000}"/>
    <cellStyle name="s_Valuation _BS Csan CPC 02 &lt;SAP&gt;_Despesas ADM e COML (3)_1_Query C.Custos SF 10-11_Diferenças outubro CAN- (2) 3" xfId="28496" xr:uid="{00000000-0005-0000-0000-0000506F0000}"/>
    <cellStyle name="s_Valuation _BS Csan CPC 02 &lt;SAP&gt;_Despesas ADM e COML (3)_1_Query C.Custos SF 10-11_Diferenças outubro CAN- (2)_15-FINANCEIRAS" xfId="28497" xr:uid="{00000000-0005-0000-0000-0000516F0000}"/>
    <cellStyle name="s_Valuation _BS Csan CPC 02 &lt;SAP&gt;_Despesas ADM e COML (3)_1_Query C.Custos SF 10-11_Diferenças outubro CAN- (2)_15-FINANCEIRAS_1" xfId="28498" xr:uid="{00000000-0005-0000-0000-0000526F0000}"/>
    <cellStyle name="s_Valuation _BS Csan CPC 02 &lt;SAP&gt;_Despesas ADM e COML (3)_1_Query C.Custos SF 10-11_Diferenças outubro CAN- (2)_2-DRE" xfId="28499" xr:uid="{00000000-0005-0000-0000-0000536F0000}"/>
    <cellStyle name="s_Valuation _BS Csan CPC 02 &lt;SAP&gt;_Despesas ADM e COML (3)_1_Query C.Custos SF 10-11_Diferenças outubro CAN- (2)_2-DRE 2" xfId="28500" xr:uid="{00000000-0005-0000-0000-0000546F0000}"/>
    <cellStyle name="s_Valuation _BS Csan CPC 02 &lt;SAP&gt;_Despesas ADM e COML (3)_1_Query C.Custos SF 10-11_Diferenças outubro CAN- (2)_2-DRE_3-Balanço" xfId="28501" xr:uid="{00000000-0005-0000-0000-0000556F0000}"/>
    <cellStyle name="s_Valuation _BS Csan CPC 02 &lt;SAP&gt;_Despesas ADM e COML (3)_1_Query C.Custos SF 10-11_Diferenças outubro CAN- (2)_2-DRE_3-Balanço_Mapa variáveis" xfId="28502" xr:uid="{00000000-0005-0000-0000-0000566F0000}"/>
    <cellStyle name="s_Valuation _BS Csan CPC 02 &lt;SAP&gt;_Despesas ADM e COML (3)_1_Query C.Custos SF 10-11_Diferenças outubro CAN- (2)_2-DRE_3-Balanço_Variavel" xfId="28503" xr:uid="{00000000-0005-0000-0000-0000576F0000}"/>
    <cellStyle name="s_Valuation _BS Csan CPC 02 &lt;SAP&gt;_Despesas ADM e COML (3)_1_Query C.Custos SF 10-11_Diferenças outubro CAN- (2)_2-DRE_Dep_Judiciais-Contingências" xfId="28504" xr:uid="{00000000-0005-0000-0000-0000586F0000}"/>
    <cellStyle name="s_Valuation _BS Csan CPC 02 &lt;SAP&gt;_Despesas ADM e COML (3)_1_Query C.Custos SF 10-11_Diferenças outubro CAN- (2)_2-DRE_DFC Gerencial" xfId="28505" xr:uid="{00000000-0005-0000-0000-0000596F0000}"/>
    <cellStyle name="s_Valuation _BS Csan CPC 02 &lt;SAP&gt;_Despesas ADM e COML (3)_1_Query C.Custos SF 10-11_Diferenças outubro CAN- (2)_2-DRE_DMPL" xfId="28506" xr:uid="{00000000-0005-0000-0000-00005A6F0000}"/>
    <cellStyle name="s_Valuation _BS Csan CPC 02 &lt;SAP&gt;_Despesas ADM e COML (3)_1_Query C.Custos SF 10-11_Diferenças outubro CAN- (2)_2-DRE_Mapa variáveis" xfId="28507" xr:uid="{00000000-0005-0000-0000-00005B6F0000}"/>
    <cellStyle name="s_Valuation _BS Csan CPC 02 &lt;SAP&gt;_Despesas ADM e COML (3)_1_Query C.Custos SF 10-11_Diferenças outubro CAN- (2)_2-DRE_Variavel" xfId="28508" xr:uid="{00000000-0005-0000-0000-00005C6F0000}"/>
    <cellStyle name="s_Valuation _BS Csan CPC 02 &lt;SAP&gt;_Despesas ADM e COML (3)_1_Query C.Custos SF 10-11_Diferenças outubro CAN- (2)_3-Balanço" xfId="28509" xr:uid="{00000000-0005-0000-0000-00005D6F0000}"/>
    <cellStyle name="s_Valuation _BS Csan CPC 02 &lt;SAP&gt;_Despesas ADM e COML (3)_1_Query C.Custos SF 10-11_Diferenças outubro CAN- (2)_3-Balanço 2" xfId="28510" xr:uid="{00000000-0005-0000-0000-00005E6F0000}"/>
    <cellStyle name="s_Valuation _BS Csan CPC 02 &lt;SAP&gt;_Despesas ADM e COML (3)_1_Query C.Custos SF 10-11_Diferenças outubro CAN- (2)_3-Balanço 2_15-FINANCEIRAS" xfId="28511" xr:uid="{00000000-0005-0000-0000-00005F6F0000}"/>
    <cellStyle name="s_Valuation _BS Csan CPC 02 &lt;SAP&gt;_Despesas ADM e COML (3)_1_Query C.Custos SF 10-11_Diferenças outubro CAN- (2)_3-Balanço_1" xfId="28512" xr:uid="{00000000-0005-0000-0000-0000606F0000}"/>
    <cellStyle name="s_Valuation _BS Csan CPC 02 &lt;SAP&gt;_Despesas ADM e COML (3)_1_Query C.Custos SF 10-11_Diferenças outubro CAN- (2)_3-Balanço_1_Mapa variáveis" xfId="28513" xr:uid="{00000000-0005-0000-0000-0000616F0000}"/>
    <cellStyle name="s_Valuation _BS Csan CPC 02 &lt;SAP&gt;_Despesas ADM e COML (3)_1_Query C.Custos SF 10-11_Diferenças outubro CAN- (2)_3-Balanço_1_Variavel" xfId="28514" xr:uid="{00000000-0005-0000-0000-0000626F0000}"/>
    <cellStyle name="s_Valuation _BS Csan CPC 02 &lt;SAP&gt;_Despesas ADM e COML (3)_1_Query C.Custos SF 10-11_Diferenças outubro CAN- (2)_3-Balanço_15-FINANCEIRAS" xfId="28515" xr:uid="{00000000-0005-0000-0000-0000636F0000}"/>
    <cellStyle name="s_Valuation _BS Csan CPC 02 &lt;SAP&gt;_Despesas ADM e COML (3)_1_Query C.Custos SF 10-11_Diferenças outubro CAN- (2)_3-Balanço_15-FINANCEIRAS_1" xfId="28516" xr:uid="{00000000-0005-0000-0000-0000646F0000}"/>
    <cellStyle name="s_Valuation _BS Csan CPC 02 &lt;SAP&gt;_Despesas ADM e COML (3)_1_Query C.Custos SF 10-11_Diferenças outubro CAN- (2)_3-Balanço_2-DRE" xfId="28517" xr:uid="{00000000-0005-0000-0000-0000656F0000}"/>
    <cellStyle name="s_Valuation _BS Csan CPC 02 &lt;SAP&gt;_Despesas ADM e COML (3)_1_Query C.Custos SF 10-11_Diferenças outubro CAN- (2)_3-Balanço_2-DRE 2" xfId="28518" xr:uid="{00000000-0005-0000-0000-0000666F0000}"/>
    <cellStyle name="s_Valuation _BS Csan CPC 02 &lt;SAP&gt;_Despesas ADM e COML (3)_1_Query C.Custos SF 10-11_Diferenças outubro CAN- (2)_3-Balanço_2-DRE_3-Balanço" xfId="28519" xr:uid="{00000000-0005-0000-0000-0000676F0000}"/>
    <cellStyle name="s_Valuation _BS Csan CPC 02 &lt;SAP&gt;_Despesas ADM e COML (3)_1_Query C.Custos SF 10-11_Diferenças outubro CAN- (2)_3-Balanço_2-DRE_3-Balanço_Mapa variáveis" xfId="28520" xr:uid="{00000000-0005-0000-0000-0000686F0000}"/>
    <cellStyle name="s_Valuation _BS Csan CPC 02 &lt;SAP&gt;_Despesas ADM e COML (3)_1_Query C.Custos SF 10-11_Diferenças outubro CAN- (2)_3-Balanço_2-DRE_3-Balanço_Variavel" xfId="28521" xr:uid="{00000000-0005-0000-0000-0000696F0000}"/>
    <cellStyle name="s_Valuation _BS Csan CPC 02 &lt;SAP&gt;_Despesas ADM e COML (3)_1_Query C.Custos SF 10-11_Diferenças outubro CAN- (2)_3-Balanço_2-DRE_Dep_Judiciais-Contingências" xfId="28522" xr:uid="{00000000-0005-0000-0000-00006A6F0000}"/>
    <cellStyle name="s_Valuation _BS Csan CPC 02 &lt;SAP&gt;_Despesas ADM e COML (3)_1_Query C.Custos SF 10-11_Diferenças outubro CAN- (2)_3-Balanço_2-DRE_DFC Gerencial" xfId="28523" xr:uid="{00000000-0005-0000-0000-00006B6F0000}"/>
    <cellStyle name="s_Valuation _BS Csan CPC 02 &lt;SAP&gt;_Despesas ADM e COML (3)_1_Query C.Custos SF 10-11_Diferenças outubro CAN- (2)_3-Balanço_2-DRE_DMPL" xfId="28524" xr:uid="{00000000-0005-0000-0000-00006C6F0000}"/>
    <cellStyle name="s_Valuation _BS Csan CPC 02 &lt;SAP&gt;_Despesas ADM e COML (3)_1_Query C.Custos SF 10-11_Diferenças outubro CAN- (2)_3-Balanço_2-DRE_Mapa variáveis" xfId="28525" xr:uid="{00000000-0005-0000-0000-00006D6F0000}"/>
    <cellStyle name="s_Valuation _BS Csan CPC 02 &lt;SAP&gt;_Despesas ADM e COML (3)_1_Query C.Custos SF 10-11_Diferenças outubro CAN- (2)_3-Balanço_2-DRE_Variavel" xfId="28526" xr:uid="{00000000-0005-0000-0000-00006E6F0000}"/>
    <cellStyle name="s_Valuation _BS Csan CPC 02 &lt;SAP&gt;_Despesas ADM e COML (3)_1_Query C.Custos SF 10-11_Diferenças outubro CAN- (2)_3-Balanço_3-Balanço" xfId="28527" xr:uid="{00000000-0005-0000-0000-00006F6F0000}"/>
    <cellStyle name="s_Valuation _BS Csan CPC 02 &lt;SAP&gt;_Despesas ADM e COML (3)_1_Query C.Custos SF 10-11_Diferenças outubro CAN- (2)_3-Balanço_3-Balanço_Mapa variáveis" xfId="28528" xr:uid="{00000000-0005-0000-0000-0000706F0000}"/>
    <cellStyle name="s_Valuation _BS Csan CPC 02 &lt;SAP&gt;_Despesas ADM e COML (3)_1_Query C.Custos SF 10-11_Diferenças outubro CAN- (2)_3-Balanço_3-Balanço_Variavel" xfId="28529" xr:uid="{00000000-0005-0000-0000-0000716F0000}"/>
    <cellStyle name="s_Valuation _BS Csan CPC 02 &lt;SAP&gt;_Despesas ADM e COML (3)_1_Query C.Custos SF 10-11_Diferenças outubro CAN- (2)_3-Balanço_7-Estoque" xfId="28530" xr:uid="{00000000-0005-0000-0000-0000726F0000}"/>
    <cellStyle name="s_Valuation _BS Csan CPC 02 &lt;SAP&gt;_Despesas ADM e COML (3)_1_Query C.Custos SF 10-11_Diferenças outubro CAN- (2)_3-Balanço_Despesas operacionais " xfId="28531" xr:uid="{00000000-0005-0000-0000-0000736F0000}"/>
    <cellStyle name="s_Valuation _BS Csan CPC 02 &lt;SAP&gt;_Despesas ADM e COML (3)_1_Query C.Custos SF 10-11_Diferenças outubro CAN- (2)_3-Balanço_Mapa variáveis" xfId="28532" xr:uid="{00000000-0005-0000-0000-0000746F0000}"/>
    <cellStyle name="s_Valuation _BS Csan CPC 02 &lt;SAP&gt;_Despesas ADM e COML (3)_1_Query C.Custos SF 10-11_Diferenças outubro CAN- (2)_3-Balanço_P&amp;L Raízen Combs" xfId="28533" xr:uid="{00000000-0005-0000-0000-0000756F0000}"/>
    <cellStyle name="s_Valuation _BS Csan CPC 02 &lt;SAP&gt;_Despesas ADM e COML (3)_1_Query C.Custos SF 10-11_Diferenças outubro CAN- (2)_3-Balanço_P&amp;L RUMO" xfId="28534" xr:uid="{00000000-0005-0000-0000-0000766F0000}"/>
    <cellStyle name="s_Valuation _BS Csan CPC 02 &lt;SAP&gt;_Despesas ADM e COML (3)_1_Query C.Custos SF 10-11_Diferenças outubro CAN- (2)_3-Balanço_Variavel" xfId="28535" xr:uid="{00000000-0005-0000-0000-0000776F0000}"/>
    <cellStyle name="s_Valuation _BS Csan CPC 02 &lt;SAP&gt;_Despesas ADM e COML (3)_1_Query C.Custos SF 10-11_Diferenças outubro CAN- (2)_3-Balanço_Working Capital" xfId="28536" xr:uid="{00000000-0005-0000-0000-0000786F0000}"/>
    <cellStyle name="s_Valuation _BS Csan CPC 02 &lt;SAP&gt;_Despesas ADM e COML (3)_1_Query C.Custos SF 10-11_Diferenças outubro CAN- (2)_7-Estoque" xfId="28537" xr:uid="{00000000-0005-0000-0000-0000796F0000}"/>
    <cellStyle name="s_Valuation _BS Csan CPC 02 &lt;SAP&gt;_Despesas ADM e COML (3)_1_Query C.Custos SF 10-11_Diferenças outubro CAN- (2)_Balanço" xfId="28538" xr:uid="{00000000-0005-0000-0000-00007A6F0000}"/>
    <cellStyle name="s_Valuation _BS Csan CPC 02 &lt;SAP&gt;_Despesas ADM e COML (3)_1_Query C.Custos SF 10-11_Diferenças outubro CAN- (2)_Balanço_Despesas operacionais " xfId="28539" xr:uid="{00000000-0005-0000-0000-00007B6F0000}"/>
    <cellStyle name="s_Valuation _BS Csan CPC 02 &lt;SAP&gt;_Despesas ADM e COML (3)_1_Query C.Custos SF 10-11_Diferenças outubro CAN- (2)_Balanço_Working Capital" xfId="28540" xr:uid="{00000000-0005-0000-0000-00007C6F0000}"/>
    <cellStyle name="s_Valuation _BS Csan CPC 02 &lt;SAP&gt;_Despesas ADM e COML (3)_1_Query C.Custos SF 10-11_Diferenças outubro CAN- (2)_Despesas operacionais " xfId="28541" xr:uid="{00000000-0005-0000-0000-00007D6F0000}"/>
    <cellStyle name="s_Valuation _BS Csan CPC 02 &lt;SAP&gt;_Despesas ADM e COML (3)_1_Query C.Custos SF 10-11_Diferenças outubro CAN- (2)_IR Diferido" xfId="28542" xr:uid="{00000000-0005-0000-0000-00007E6F0000}"/>
    <cellStyle name="s_Valuation _BS Csan CPC 02 &lt;SAP&gt;_Despesas ADM e COML (3)_1_Query C.Custos SF 10-11_Diferenças outubro CAN- (2)_Mapa variáveis" xfId="28543" xr:uid="{00000000-0005-0000-0000-00007F6F0000}"/>
    <cellStyle name="s_Valuation _BS Csan CPC 02 &lt;SAP&gt;_Despesas ADM e COML (3)_1_Query C.Custos SF 10-11_Diferenças outubro CAN- (2)_P&amp;L Raízen Combs" xfId="28544" xr:uid="{00000000-0005-0000-0000-0000806F0000}"/>
    <cellStyle name="s_Valuation _BS Csan CPC 02 &lt;SAP&gt;_Despesas ADM e COML (3)_1_Query C.Custos SF 10-11_Diferenças outubro CAN- (2)_P&amp;L RUMO" xfId="28545" xr:uid="{00000000-0005-0000-0000-0000816F0000}"/>
    <cellStyle name="s_Valuation _BS Csan CPC 02 &lt;SAP&gt;_Despesas ADM e COML (3)_1_Query C.Custos SF 10-11_Diferenças outubro CAN- (2)_Variavel" xfId="28546" xr:uid="{00000000-0005-0000-0000-0000826F0000}"/>
    <cellStyle name="s_Valuation _BS Csan CPC 02 &lt;SAP&gt;_Despesas ADM e COML (3)_1_Query C.Custos SF 10-11_Diferenças outubro CAN- (2)_Working Capital" xfId="28547" xr:uid="{00000000-0005-0000-0000-0000836F0000}"/>
    <cellStyle name="s_Valuation _BS Csan CPC 02 &lt;SAP&gt;_Despesas ADM e COML (3)_1_Query C.Custos SF 10-11_IR Diferido" xfId="28548" xr:uid="{00000000-0005-0000-0000-0000846F0000}"/>
    <cellStyle name="s_Valuation _BS Csan CPC 02 &lt;SAP&gt;_Despesas ADM e COML (3)_1_Query C.Custos SF 10-11_Mapa variáveis" xfId="28549" xr:uid="{00000000-0005-0000-0000-0000856F0000}"/>
    <cellStyle name="s_Valuation _BS Csan CPC 02 &lt;SAP&gt;_Despesas ADM e COML (3)_1_Query C.Custos SF 10-11_P&amp;L Raízen Combs" xfId="28550" xr:uid="{00000000-0005-0000-0000-0000866F0000}"/>
    <cellStyle name="s_Valuation _BS Csan CPC 02 &lt;SAP&gt;_Despesas ADM e COML (3)_1_Query C.Custos SF 10-11_P&amp;L RUMO" xfId="28551" xr:uid="{00000000-0005-0000-0000-0000876F0000}"/>
    <cellStyle name="s_Valuation _BS Csan CPC 02 &lt;SAP&gt;_Despesas ADM e COML (3)_1_Query C.Custos SF 10-11_Query C.Custos SF 10-11" xfId="28552" xr:uid="{00000000-0005-0000-0000-0000886F0000}"/>
    <cellStyle name="s_Valuation _BS Csan CPC 02 &lt;SAP&gt;_Despesas ADM e COML (3)_1_Query C.Custos SF 10-11_Query C.Custos SF 10-11 2" xfId="28553" xr:uid="{00000000-0005-0000-0000-0000896F0000}"/>
    <cellStyle name="s_Valuation _BS Csan CPC 02 &lt;SAP&gt;_Despesas ADM e COML (3)_1_Query C.Custos SF 10-11_Query C.Custos SF 10-11 2_15-FINANCEIRAS" xfId="28554" xr:uid="{00000000-0005-0000-0000-00008A6F0000}"/>
    <cellStyle name="s_Valuation _BS Csan CPC 02 &lt;SAP&gt;_Despesas ADM e COML (3)_1_Query C.Custos SF 10-11_Query C.Custos SF 10-11 2_Mapa variáveis" xfId="28555" xr:uid="{00000000-0005-0000-0000-00008B6F0000}"/>
    <cellStyle name="s_Valuation _BS Csan CPC 02 &lt;SAP&gt;_Despesas ADM e COML (3)_1_Query C.Custos SF 10-11_Query C.Custos SF 10-11 2_Variavel" xfId="28556" xr:uid="{00000000-0005-0000-0000-00008C6F0000}"/>
    <cellStyle name="s_Valuation _BS Csan CPC 02 &lt;SAP&gt;_Despesas ADM e COML (3)_1_Query C.Custos SF 10-11_Query C.Custos SF 10-11 3" xfId="28557" xr:uid="{00000000-0005-0000-0000-00008D6F0000}"/>
    <cellStyle name="s_Valuation _BS Csan CPC 02 &lt;SAP&gt;_Despesas ADM e COML (3)_1_Query C.Custos SF 10-11_Query C.Custos SF 10-11_15-FINANCEIRAS" xfId="28558" xr:uid="{00000000-0005-0000-0000-00008E6F0000}"/>
    <cellStyle name="s_Valuation _BS Csan CPC 02 &lt;SAP&gt;_Despesas ADM e COML (3)_1_Query C.Custos SF 10-11_Query C.Custos SF 10-11_15-FINANCEIRAS_1" xfId="28559" xr:uid="{00000000-0005-0000-0000-00008F6F0000}"/>
    <cellStyle name="s_Valuation _BS Csan CPC 02 &lt;SAP&gt;_Despesas ADM e COML (3)_1_Query C.Custos SF 10-11_Query C.Custos SF 10-11_2-DRE" xfId="28560" xr:uid="{00000000-0005-0000-0000-0000906F0000}"/>
    <cellStyle name="s_Valuation _BS Csan CPC 02 &lt;SAP&gt;_Despesas ADM e COML (3)_1_Query C.Custos SF 10-11_Query C.Custos SF 10-11_2-DRE 2" xfId="28561" xr:uid="{00000000-0005-0000-0000-0000916F0000}"/>
    <cellStyle name="s_Valuation _BS Csan CPC 02 &lt;SAP&gt;_Despesas ADM e COML (3)_1_Query C.Custos SF 10-11_Query C.Custos SF 10-11_2-DRE_3-Balanço" xfId="28562" xr:uid="{00000000-0005-0000-0000-0000926F0000}"/>
    <cellStyle name="s_Valuation _BS Csan CPC 02 &lt;SAP&gt;_Despesas ADM e COML (3)_1_Query C.Custos SF 10-11_Query C.Custos SF 10-11_2-DRE_3-Balanço_Mapa variáveis" xfId="28563" xr:uid="{00000000-0005-0000-0000-0000936F0000}"/>
    <cellStyle name="s_Valuation _BS Csan CPC 02 &lt;SAP&gt;_Despesas ADM e COML (3)_1_Query C.Custos SF 10-11_Query C.Custos SF 10-11_2-DRE_3-Balanço_Variavel" xfId="28564" xr:uid="{00000000-0005-0000-0000-0000946F0000}"/>
    <cellStyle name="s_Valuation _BS Csan CPC 02 &lt;SAP&gt;_Despesas ADM e COML (3)_1_Query C.Custos SF 10-11_Query C.Custos SF 10-11_2-DRE_Dep_Judiciais-Contingências" xfId="28565" xr:uid="{00000000-0005-0000-0000-0000956F0000}"/>
    <cellStyle name="s_Valuation _BS Csan CPC 02 &lt;SAP&gt;_Despesas ADM e COML (3)_1_Query C.Custos SF 10-11_Query C.Custos SF 10-11_2-DRE_DFC Gerencial" xfId="28566" xr:uid="{00000000-0005-0000-0000-0000966F0000}"/>
    <cellStyle name="s_Valuation _BS Csan CPC 02 &lt;SAP&gt;_Despesas ADM e COML (3)_1_Query C.Custos SF 10-11_Query C.Custos SF 10-11_2-DRE_DMPL" xfId="28567" xr:uid="{00000000-0005-0000-0000-0000976F0000}"/>
    <cellStyle name="s_Valuation _BS Csan CPC 02 &lt;SAP&gt;_Despesas ADM e COML (3)_1_Query C.Custos SF 10-11_Query C.Custos SF 10-11_2-DRE_Mapa variáveis" xfId="28568" xr:uid="{00000000-0005-0000-0000-0000986F0000}"/>
    <cellStyle name="s_Valuation _BS Csan CPC 02 &lt;SAP&gt;_Despesas ADM e COML (3)_1_Query C.Custos SF 10-11_Query C.Custos SF 10-11_2-DRE_Variavel" xfId="28569" xr:uid="{00000000-0005-0000-0000-0000996F0000}"/>
    <cellStyle name="s_Valuation _BS Csan CPC 02 &lt;SAP&gt;_Despesas ADM e COML (3)_1_Query C.Custos SF 10-11_Query C.Custos SF 10-11_3-Balanço" xfId="28570" xr:uid="{00000000-0005-0000-0000-00009A6F0000}"/>
    <cellStyle name="s_Valuation _BS Csan CPC 02 &lt;SAP&gt;_Despesas ADM e COML (3)_1_Query C.Custos SF 10-11_Query C.Custos SF 10-11_3-Balanço 2" xfId="28571" xr:uid="{00000000-0005-0000-0000-00009B6F0000}"/>
    <cellStyle name="s_Valuation _BS Csan CPC 02 &lt;SAP&gt;_Despesas ADM e COML (3)_1_Query C.Custos SF 10-11_Query C.Custos SF 10-11_3-Balanço 2_15-FINANCEIRAS" xfId="28572" xr:uid="{00000000-0005-0000-0000-00009C6F0000}"/>
    <cellStyle name="s_Valuation _BS Csan CPC 02 &lt;SAP&gt;_Despesas ADM e COML (3)_1_Query C.Custos SF 10-11_Query C.Custos SF 10-11_3-Balanço_1" xfId="28573" xr:uid="{00000000-0005-0000-0000-00009D6F0000}"/>
    <cellStyle name="s_Valuation _BS Csan CPC 02 &lt;SAP&gt;_Despesas ADM e COML (3)_1_Query C.Custos SF 10-11_Query C.Custos SF 10-11_3-Balanço_1_Mapa variáveis" xfId="28574" xr:uid="{00000000-0005-0000-0000-00009E6F0000}"/>
    <cellStyle name="s_Valuation _BS Csan CPC 02 &lt;SAP&gt;_Despesas ADM e COML (3)_1_Query C.Custos SF 10-11_Query C.Custos SF 10-11_3-Balanço_1_Variavel" xfId="28575" xr:uid="{00000000-0005-0000-0000-00009F6F0000}"/>
    <cellStyle name="s_Valuation _BS Csan CPC 02 &lt;SAP&gt;_Despesas ADM e COML (3)_1_Query C.Custos SF 10-11_Query C.Custos SF 10-11_3-Balanço_15-FINANCEIRAS" xfId="28576" xr:uid="{00000000-0005-0000-0000-0000A06F0000}"/>
    <cellStyle name="s_Valuation _BS Csan CPC 02 &lt;SAP&gt;_Despesas ADM e COML (3)_1_Query C.Custos SF 10-11_Query C.Custos SF 10-11_3-Balanço_15-FINANCEIRAS_1" xfId="28577" xr:uid="{00000000-0005-0000-0000-0000A16F0000}"/>
    <cellStyle name="s_Valuation _BS Csan CPC 02 &lt;SAP&gt;_Despesas ADM e COML (3)_1_Query C.Custos SF 10-11_Query C.Custos SF 10-11_3-Balanço_2-DRE" xfId="28578" xr:uid="{00000000-0005-0000-0000-0000A26F0000}"/>
    <cellStyle name="s_Valuation _BS Csan CPC 02 &lt;SAP&gt;_Despesas ADM e COML (3)_1_Query C.Custos SF 10-11_Query C.Custos SF 10-11_3-Balanço_2-DRE 2" xfId="28579" xr:uid="{00000000-0005-0000-0000-0000A36F0000}"/>
    <cellStyle name="s_Valuation _BS Csan CPC 02 &lt;SAP&gt;_Despesas ADM e COML (3)_1_Query C.Custos SF 10-11_Query C.Custos SF 10-11_3-Balanço_2-DRE_3-Balanço" xfId="28580" xr:uid="{00000000-0005-0000-0000-0000A46F0000}"/>
    <cellStyle name="s_Valuation _BS Csan CPC 02 &lt;SAP&gt;_Despesas ADM e COML (3)_1_Query C.Custos SF 10-11_Query C.Custos SF 10-11_3-Balanço_2-DRE_3-Balanço_Mapa variáveis" xfId="28581" xr:uid="{00000000-0005-0000-0000-0000A56F0000}"/>
    <cellStyle name="s_Valuation _BS Csan CPC 02 &lt;SAP&gt;_Despesas ADM e COML (3)_1_Query C.Custos SF 10-11_Query C.Custos SF 10-11_3-Balanço_2-DRE_3-Balanço_Variavel" xfId="28582" xr:uid="{00000000-0005-0000-0000-0000A66F0000}"/>
    <cellStyle name="s_Valuation _BS Csan CPC 02 &lt;SAP&gt;_Despesas ADM e COML (3)_1_Query C.Custos SF 10-11_Query C.Custos SF 10-11_3-Balanço_2-DRE_Dep_Judiciais-Contingências" xfId="28583" xr:uid="{00000000-0005-0000-0000-0000A76F0000}"/>
    <cellStyle name="s_Valuation _BS Csan CPC 02 &lt;SAP&gt;_Despesas ADM e COML (3)_1_Query C.Custos SF 10-11_Query C.Custos SF 10-11_3-Balanço_2-DRE_DFC Gerencial" xfId="28584" xr:uid="{00000000-0005-0000-0000-0000A86F0000}"/>
    <cellStyle name="s_Valuation _BS Csan CPC 02 &lt;SAP&gt;_Despesas ADM e COML (3)_1_Query C.Custos SF 10-11_Query C.Custos SF 10-11_3-Balanço_2-DRE_DMPL" xfId="28585" xr:uid="{00000000-0005-0000-0000-0000A96F0000}"/>
    <cellStyle name="s_Valuation _BS Csan CPC 02 &lt;SAP&gt;_Despesas ADM e COML (3)_1_Query C.Custos SF 10-11_Query C.Custos SF 10-11_3-Balanço_2-DRE_Mapa variáveis" xfId="28586" xr:uid="{00000000-0005-0000-0000-0000AA6F0000}"/>
    <cellStyle name="s_Valuation _BS Csan CPC 02 &lt;SAP&gt;_Despesas ADM e COML (3)_1_Query C.Custos SF 10-11_Query C.Custos SF 10-11_3-Balanço_2-DRE_Variavel" xfId="28587" xr:uid="{00000000-0005-0000-0000-0000AB6F0000}"/>
    <cellStyle name="s_Valuation _BS Csan CPC 02 &lt;SAP&gt;_Despesas ADM e COML (3)_1_Query C.Custos SF 10-11_Query C.Custos SF 10-11_3-Balanço_3-Balanço" xfId="28588" xr:uid="{00000000-0005-0000-0000-0000AC6F0000}"/>
    <cellStyle name="s_Valuation _BS Csan CPC 02 &lt;SAP&gt;_Despesas ADM e COML (3)_1_Query C.Custos SF 10-11_Query C.Custos SF 10-11_3-Balanço_3-Balanço_Mapa variáveis" xfId="28589" xr:uid="{00000000-0005-0000-0000-0000AD6F0000}"/>
    <cellStyle name="s_Valuation _BS Csan CPC 02 &lt;SAP&gt;_Despesas ADM e COML (3)_1_Query C.Custos SF 10-11_Query C.Custos SF 10-11_3-Balanço_3-Balanço_Variavel" xfId="28590" xr:uid="{00000000-0005-0000-0000-0000AE6F0000}"/>
    <cellStyle name="s_Valuation _BS Csan CPC 02 &lt;SAP&gt;_Despesas ADM e COML (3)_1_Query C.Custos SF 10-11_Query C.Custos SF 10-11_3-Balanço_7-Estoque" xfId="28591" xr:uid="{00000000-0005-0000-0000-0000AF6F0000}"/>
    <cellStyle name="s_Valuation _BS Csan CPC 02 &lt;SAP&gt;_Despesas ADM e COML (3)_1_Query C.Custos SF 10-11_Query C.Custos SF 10-11_3-Balanço_Despesas operacionais " xfId="28592" xr:uid="{00000000-0005-0000-0000-0000B06F0000}"/>
    <cellStyle name="s_Valuation _BS Csan CPC 02 &lt;SAP&gt;_Despesas ADM e COML (3)_1_Query C.Custos SF 10-11_Query C.Custos SF 10-11_3-Balanço_Mapa variáveis" xfId="28593" xr:uid="{00000000-0005-0000-0000-0000B16F0000}"/>
    <cellStyle name="s_Valuation _BS Csan CPC 02 &lt;SAP&gt;_Despesas ADM e COML (3)_1_Query C.Custos SF 10-11_Query C.Custos SF 10-11_3-Balanço_P&amp;L Raízen Combs" xfId="28594" xr:uid="{00000000-0005-0000-0000-0000B26F0000}"/>
    <cellStyle name="s_Valuation _BS Csan CPC 02 &lt;SAP&gt;_Despesas ADM e COML (3)_1_Query C.Custos SF 10-11_Query C.Custos SF 10-11_3-Balanço_P&amp;L RUMO" xfId="28595" xr:uid="{00000000-0005-0000-0000-0000B36F0000}"/>
    <cellStyle name="s_Valuation _BS Csan CPC 02 &lt;SAP&gt;_Despesas ADM e COML (3)_1_Query C.Custos SF 10-11_Query C.Custos SF 10-11_3-Balanço_Variavel" xfId="28596" xr:uid="{00000000-0005-0000-0000-0000B46F0000}"/>
    <cellStyle name="s_Valuation _BS Csan CPC 02 &lt;SAP&gt;_Despesas ADM e COML (3)_1_Query C.Custos SF 10-11_Query C.Custos SF 10-11_3-Balanço_Working Capital" xfId="28597" xr:uid="{00000000-0005-0000-0000-0000B56F0000}"/>
    <cellStyle name="s_Valuation _BS Csan CPC 02 &lt;SAP&gt;_Despesas ADM e COML (3)_1_Query C.Custos SF 10-11_Query C.Custos SF 10-11_7-Estoque" xfId="28598" xr:uid="{00000000-0005-0000-0000-0000B66F0000}"/>
    <cellStyle name="s_Valuation _BS Csan CPC 02 &lt;SAP&gt;_Despesas ADM e COML (3)_1_Query C.Custos SF 10-11_Query C.Custos SF 10-11_Balanço" xfId="28599" xr:uid="{00000000-0005-0000-0000-0000B76F0000}"/>
    <cellStyle name="s_Valuation _BS Csan CPC 02 &lt;SAP&gt;_Despesas ADM e COML (3)_1_Query C.Custos SF 10-11_Query C.Custos SF 10-11_Balanço_Despesas operacionais " xfId="28600" xr:uid="{00000000-0005-0000-0000-0000B86F0000}"/>
    <cellStyle name="s_Valuation _BS Csan CPC 02 &lt;SAP&gt;_Despesas ADM e COML (3)_1_Query C.Custos SF 10-11_Query C.Custos SF 10-11_Balanço_Working Capital" xfId="28601" xr:uid="{00000000-0005-0000-0000-0000B96F0000}"/>
    <cellStyle name="s_Valuation _BS Csan CPC 02 &lt;SAP&gt;_Despesas ADM e COML (3)_1_Query C.Custos SF 10-11_Query C.Custos SF 10-11_Despesas operacionais " xfId="28602" xr:uid="{00000000-0005-0000-0000-0000BA6F0000}"/>
    <cellStyle name="s_Valuation _BS Csan CPC 02 &lt;SAP&gt;_Despesas ADM e COML (3)_1_Query C.Custos SF 10-11_Query C.Custos SF 10-11_IR Diferido" xfId="28603" xr:uid="{00000000-0005-0000-0000-0000BB6F0000}"/>
    <cellStyle name="s_Valuation _BS Csan CPC 02 &lt;SAP&gt;_Despesas ADM e COML (3)_1_Query C.Custos SF 10-11_Query C.Custos SF 10-11_Mapa variáveis" xfId="28604" xr:uid="{00000000-0005-0000-0000-0000BC6F0000}"/>
    <cellStyle name="s_Valuation _BS Csan CPC 02 &lt;SAP&gt;_Despesas ADM e COML (3)_1_Query C.Custos SF 10-11_Query C.Custos SF 10-11_P&amp;L Raízen Combs" xfId="28605" xr:uid="{00000000-0005-0000-0000-0000BD6F0000}"/>
    <cellStyle name="s_Valuation _BS Csan CPC 02 &lt;SAP&gt;_Despesas ADM e COML (3)_1_Query C.Custos SF 10-11_Query C.Custos SF 10-11_P&amp;L RUMO" xfId="28606" xr:uid="{00000000-0005-0000-0000-0000BE6F0000}"/>
    <cellStyle name="s_Valuation _BS Csan CPC 02 &lt;SAP&gt;_Despesas ADM e COML (3)_1_Query C.Custos SF 10-11_Query C.Custos SF 10-11_Variavel" xfId="28607" xr:uid="{00000000-0005-0000-0000-0000BF6F0000}"/>
    <cellStyle name="s_Valuation _BS Csan CPC 02 &lt;SAP&gt;_Despesas ADM e COML (3)_1_Query C.Custos SF 10-11_Query C.Custos SF 10-11_Working Capital" xfId="28608" xr:uid="{00000000-0005-0000-0000-0000C06F0000}"/>
    <cellStyle name="s_Valuation _BS Csan CPC 02 &lt;SAP&gt;_Despesas ADM e COML (3)_1_Query C.Custos SF 10-11_Variavel" xfId="28609" xr:uid="{00000000-0005-0000-0000-0000C16F0000}"/>
    <cellStyle name="s_Valuation _BS Csan CPC 02 &lt;SAP&gt;_Despesas ADM e COML (3)_1_Query C.Custos SF 10-11_Working Capital" xfId="28610" xr:uid="{00000000-0005-0000-0000-0000C26F0000}"/>
    <cellStyle name="s_Valuation _BS Csan CPC 02 &lt;SAP&gt;_Despesas ADM e COML (3)_1_Resumo" xfId="28611" xr:uid="{00000000-0005-0000-0000-0000C36F0000}"/>
    <cellStyle name="s_Valuation _BS Csan CPC 02 &lt;SAP&gt;_Despesas ADM e COML (3)_1_Resumo_Mapa variáveis" xfId="28612" xr:uid="{00000000-0005-0000-0000-0000C46F0000}"/>
    <cellStyle name="s_Valuation _BS Csan CPC 02 &lt;SAP&gt;_Despesas ADM e COML (3)_1_Resumo_Variavel" xfId="28613" xr:uid="{00000000-0005-0000-0000-0000C56F0000}"/>
    <cellStyle name="s_Valuation _BS Csan CPC 02 &lt;SAP&gt;_Despesas ADM e COML (3)_1_Variavel" xfId="28614" xr:uid="{00000000-0005-0000-0000-0000C66F0000}"/>
    <cellStyle name="s_Valuation _BS Csan CPC 02 &lt;SAP&gt;_Despesas ADM e COML (3)_1_Working Capital" xfId="28615" xr:uid="{00000000-0005-0000-0000-0000C76F0000}"/>
    <cellStyle name="s_Valuation _BS Csan CPC 02 &lt;SAP&gt;_Despesas ADM e COML (3)_14-G&amp;A" xfId="28616" xr:uid="{00000000-0005-0000-0000-0000C86F0000}"/>
    <cellStyle name="s_Valuation _BS Csan CPC 02 &lt;SAP&gt;_Despesas ADM e COML (3)_14-G&amp;A 2" xfId="28617" xr:uid="{00000000-0005-0000-0000-0000C96F0000}"/>
    <cellStyle name="s_Valuation _BS Csan CPC 02 &lt;SAP&gt;_Despesas ADM e COML (3)_14-G&amp;A_2-DRE" xfId="28618" xr:uid="{00000000-0005-0000-0000-0000CA6F0000}"/>
    <cellStyle name="s_Valuation _BS Csan CPC 02 &lt;SAP&gt;_Despesas ADM e COML (3)_14-G&amp;A_2-DRE 2" xfId="28619" xr:uid="{00000000-0005-0000-0000-0000CB6F0000}"/>
    <cellStyle name="s_Valuation _BS Csan CPC 02 &lt;SAP&gt;_Despesas ADM e COML (3)_14-G&amp;A_2-DRE_3-Balanço" xfId="28620" xr:uid="{00000000-0005-0000-0000-0000CC6F0000}"/>
    <cellStyle name="s_Valuation _BS Csan CPC 02 &lt;SAP&gt;_Despesas ADM e COML (3)_14-G&amp;A_2-DRE_3-Balanço_Mapa variáveis" xfId="28621" xr:uid="{00000000-0005-0000-0000-0000CD6F0000}"/>
    <cellStyle name="s_Valuation _BS Csan CPC 02 &lt;SAP&gt;_Despesas ADM e COML (3)_14-G&amp;A_2-DRE_3-Balanço_Variavel" xfId="28622" xr:uid="{00000000-0005-0000-0000-0000CE6F0000}"/>
    <cellStyle name="s_Valuation _BS Csan CPC 02 &lt;SAP&gt;_Despesas ADM e COML (3)_14-G&amp;A_2-DRE_Dep_Judiciais-Contingências" xfId="28623" xr:uid="{00000000-0005-0000-0000-0000CF6F0000}"/>
    <cellStyle name="s_Valuation _BS Csan CPC 02 &lt;SAP&gt;_Despesas ADM e COML (3)_14-G&amp;A_2-DRE_DFC Gerencial" xfId="28624" xr:uid="{00000000-0005-0000-0000-0000D06F0000}"/>
    <cellStyle name="s_Valuation _BS Csan CPC 02 &lt;SAP&gt;_Despesas ADM e COML (3)_14-G&amp;A_2-DRE_DMPL" xfId="28625" xr:uid="{00000000-0005-0000-0000-0000D16F0000}"/>
    <cellStyle name="s_Valuation _BS Csan CPC 02 &lt;SAP&gt;_Despesas ADM e COML (3)_14-G&amp;A_2-DRE_Mapa variáveis" xfId="28626" xr:uid="{00000000-0005-0000-0000-0000D26F0000}"/>
    <cellStyle name="s_Valuation _BS Csan CPC 02 &lt;SAP&gt;_Despesas ADM e COML (3)_14-G&amp;A_2-DRE_Variavel" xfId="28627" xr:uid="{00000000-0005-0000-0000-0000D36F0000}"/>
    <cellStyle name="s_Valuation _BS Csan CPC 02 &lt;SAP&gt;_Despesas ADM e COML (3)_14-G&amp;A_3-Balanço" xfId="28628" xr:uid="{00000000-0005-0000-0000-0000D46F0000}"/>
    <cellStyle name="s_Valuation _BS Csan CPC 02 &lt;SAP&gt;_Despesas ADM e COML (3)_14-G&amp;A_3-Balanço_Mapa variáveis" xfId="28629" xr:uid="{00000000-0005-0000-0000-0000D56F0000}"/>
    <cellStyle name="s_Valuation _BS Csan CPC 02 &lt;SAP&gt;_Despesas ADM e COML (3)_14-G&amp;A_3-Balanço_Variavel" xfId="28630" xr:uid="{00000000-0005-0000-0000-0000D66F0000}"/>
    <cellStyle name="s_Valuation _BS Csan CPC 02 &lt;SAP&gt;_Despesas ADM e COML (3)_14-G&amp;A_Dep_Judiciais-Contingências" xfId="28631" xr:uid="{00000000-0005-0000-0000-0000D76F0000}"/>
    <cellStyle name="s_Valuation _BS Csan CPC 02 &lt;SAP&gt;_Despesas ADM e COML (3)_14-G&amp;A_DFC Gerencial" xfId="28632" xr:uid="{00000000-0005-0000-0000-0000D86F0000}"/>
    <cellStyle name="s_Valuation _BS Csan CPC 02 &lt;SAP&gt;_Despesas ADM e COML (3)_14-G&amp;A_DMPL" xfId="28633" xr:uid="{00000000-0005-0000-0000-0000D96F0000}"/>
    <cellStyle name="s_Valuation _BS Csan CPC 02 &lt;SAP&gt;_Despesas ADM e COML (3)_14-G&amp;A_Mapa variáveis" xfId="28634" xr:uid="{00000000-0005-0000-0000-0000DA6F0000}"/>
    <cellStyle name="s_Valuation _BS Csan CPC 02 &lt;SAP&gt;_Despesas ADM e COML (3)_14-G&amp;A_Variavel" xfId="28635" xr:uid="{00000000-0005-0000-0000-0000DB6F0000}"/>
    <cellStyle name="s_Valuation _BS Csan CPC 02 &lt;SAP&gt;_Despesas ADM e COML (3)_15-FINANCEIRAS" xfId="28636" xr:uid="{00000000-0005-0000-0000-0000DC6F0000}"/>
    <cellStyle name="s_Valuation _BS Csan CPC 02 &lt;SAP&gt;_Despesas ADM e COML (3)_15-FINANCEIRAS_1" xfId="28637" xr:uid="{00000000-0005-0000-0000-0000DD6F0000}"/>
    <cellStyle name="s_Valuation _BS Csan CPC 02 &lt;SAP&gt;_Despesas ADM e COML (3)_2-DRE" xfId="28638" xr:uid="{00000000-0005-0000-0000-0000DE6F0000}"/>
    <cellStyle name="s_Valuation _BS Csan CPC 02 &lt;SAP&gt;_Despesas ADM e COML (3)_2-DRE 2" xfId="28639" xr:uid="{00000000-0005-0000-0000-0000DF6F0000}"/>
    <cellStyle name="s_Valuation _BS Csan CPC 02 &lt;SAP&gt;_Despesas ADM e COML (3)_2-DRE_3-Balanço" xfId="28640" xr:uid="{00000000-0005-0000-0000-0000E06F0000}"/>
    <cellStyle name="s_Valuation _BS Csan CPC 02 &lt;SAP&gt;_Despesas ADM e COML (3)_2-DRE_3-Balanço_Mapa variáveis" xfId="28641" xr:uid="{00000000-0005-0000-0000-0000E16F0000}"/>
    <cellStyle name="s_Valuation _BS Csan CPC 02 &lt;SAP&gt;_Despesas ADM e COML (3)_2-DRE_3-Balanço_Variavel" xfId="28642" xr:uid="{00000000-0005-0000-0000-0000E26F0000}"/>
    <cellStyle name="s_Valuation _BS Csan CPC 02 &lt;SAP&gt;_Despesas ADM e COML (3)_2-DRE_Dep_Judiciais-Contingências" xfId="28643" xr:uid="{00000000-0005-0000-0000-0000E36F0000}"/>
    <cellStyle name="s_Valuation _BS Csan CPC 02 &lt;SAP&gt;_Despesas ADM e COML (3)_2-DRE_DFC Gerencial" xfId="28644" xr:uid="{00000000-0005-0000-0000-0000E46F0000}"/>
    <cellStyle name="s_Valuation _BS Csan CPC 02 &lt;SAP&gt;_Despesas ADM e COML (3)_2-DRE_DMPL" xfId="28645" xr:uid="{00000000-0005-0000-0000-0000E56F0000}"/>
    <cellStyle name="s_Valuation _BS Csan CPC 02 &lt;SAP&gt;_Despesas ADM e COML (3)_2-DRE_Mapa variáveis" xfId="28646" xr:uid="{00000000-0005-0000-0000-0000E66F0000}"/>
    <cellStyle name="s_Valuation _BS Csan CPC 02 &lt;SAP&gt;_Despesas ADM e COML (3)_2-DRE_Variavel" xfId="28647" xr:uid="{00000000-0005-0000-0000-0000E76F0000}"/>
    <cellStyle name="s_Valuation _BS Csan CPC 02 &lt;SAP&gt;_Despesas ADM e COML (3)_3-Balanço" xfId="28648" xr:uid="{00000000-0005-0000-0000-0000E86F0000}"/>
    <cellStyle name="s_Valuation _BS Csan CPC 02 &lt;SAP&gt;_Despesas ADM e COML (3)_3-Balanço 2" xfId="28649" xr:uid="{00000000-0005-0000-0000-0000E96F0000}"/>
    <cellStyle name="s_Valuation _BS Csan CPC 02 &lt;SAP&gt;_Despesas ADM e COML (3)_3-Balanço 2_15-FINANCEIRAS" xfId="28650" xr:uid="{00000000-0005-0000-0000-0000EA6F0000}"/>
    <cellStyle name="s_Valuation _BS Csan CPC 02 &lt;SAP&gt;_Despesas ADM e COML (3)_3-Balanço_1" xfId="28651" xr:uid="{00000000-0005-0000-0000-0000EB6F0000}"/>
    <cellStyle name="s_Valuation _BS Csan CPC 02 &lt;SAP&gt;_Despesas ADM e COML (3)_3-Balanço_1_Mapa variáveis" xfId="28652" xr:uid="{00000000-0005-0000-0000-0000EC6F0000}"/>
    <cellStyle name="s_Valuation _BS Csan CPC 02 &lt;SAP&gt;_Despesas ADM e COML (3)_3-Balanço_1_Variavel" xfId="28653" xr:uid="{00000000-0005-0000-0000-0000ED6F0000}"/>
    <cellStyle name="s_Valuation _BS Csan CPC 02 &lt;SAP&gt;_Despesas ADM e COML (3)_3-Balanço_15-FINANCEIRAS" xfId="28654" xr:uid="{00000000-0005-0000-0000-0000EE6F0000}"/>
    <cellStyle name="s_Valuation _BS Csan CPC 02 &lt;SAP&gt;_Despesas ADM e COML (3)_3-Balanço_15-FINANCEIRAS_1" xfId="28655" xr:uid="{00000000-0005-0000-0000-0000EF6F0000}"/>
    <cellStyle name="s_Valuation _BS Csan CPC 02 &lt;SAP&gt;_Despesas ADM e COML (3)_3-Balanço_2-DRE" xfId="28656" xr:uid="{00000000-0005-0000-0000-0000F06F0000}"/>
    <cellStyle name="s_Valuation _BS Csan CPC 02 &lt;SAP&gt;_Despesas ADM e COML (3)_3-Balanço_2-DRE 2" xfId="28657" xr:uid="{00000000-0005-0000-0000-0000F16F0000}"/>
    <cellStyle name="s_Valuation _BS Csan CPC 02 &lt;SAP&gt;_Despesas ADM e COML (3)_3-Balanço_2-DRE_3-Balanço" xfId="28658" xr:uid="{00000000-0005-0000-0000-0000F26F0000}"/>
    <cellStyle name="s_Valuation _BS Csan CPC 02 &lt;SAP&gt;_Despesas ADM e COML (3)_3-Balanço_2-DRE_3-Balanço_Mapa variáveis" xfId="28659" xr:uid="{00000000-0005-0000-0000-0000F36F0000}"/>
    <cellStyle name="s_Valuation _BS Csan CPC 02 &lt;SAP&gt;_Despesas ADM e COML (3)_3-Balanço_2-DRE_3-Balanço_Variavel" xfId="28660" xr:uid="{00000000-0005-0000-0000-0000F46F0000}"/>
    <cellStyle name="s_Valuation _BS Csan CPC 02 &lt;SAP&gt;_Despesas ADM e COML (3)_3-Balanço_2-DRE_Dep_Judiciais-Contingências" xfId="28661" xr:uid="{00000000-0005-0000-0000-0000F56F0000}"/>
    <cellStyle name="s_Valuation _BS Csan CPC 02 &lt;SAP&gt;_Despesas ADM e COML (3)_3-Balanço_2-DRE_DFC Gerencial" xfId="28662" xr:uid="{00000000-0005-0000-0000-0000F66F0000}"/>
    <cellStyle name="s_Valuation _BS Csan CPC 02 &lt;SAP&gt;_Despesas ADM e COML (3)_3-Balanço_2-DRE_DMPL" xfId="28663" xr:uid="{00000000-0005-0000-0000-0000F76F0000}"/>
    <cellStyle name="s_Valuation _BS Csan CPC 02 &lt;SAP&gt;_Despesas ADM e COML (3)_3-Balanço_2-DRE_Mapa variáveis" xfId="28664" xr:uid="{00000000-0005-0000-0000-0000F86F0000}"/>
    <cellStyle name="s_Valuation _BS Csan CPC 02 &lt;SAP&gt;_Despesas ADM e COML (3)_3-Balanço_2-DRE_Variavel" xfId="28665" xr:uid="{00000000-0005-0000-0000-0000F96F0000}"/>
    <cellStyle name="s_Valuation _BS Csan CPC 02 &lt;SAP&gt;_Despesas ADM e COML (3)_3-Balanço_3-Balanço" xfId="28666" xr:uid="{00000000-0005-0000-0000-0000FA6F0000}"/>
    <cellStyle name="s_Valuation _BS Csan CPC 02 &lt;SAP&gt;_Despesas ADM e COML (3)_3-Balanço_3-Balanço_Mapa variáveis" xfId="28667" xr:uid="{00000000-0005-0000-0000-0000FB6F0000}"/>
    <cellStyle name="s_Valuation _BS Csan CPC 02 &lt;SAP&gt;_Despesas ADM e COML (3)_3-Balanço_3-Balanço_Variavel" xfId="28668" xr:uid="{00000000-0005-0000-0000-0000FC6F0000}"/>
    <cellStyle name="s_Valuation _BS Csan CPC 02 &lt;SAP&gt;_Despesas ADM e COML (3)_3-Balanço_7-Estoque" xfId="28669" xr:uid="{00000000-0005-0000-0000-0000FD6F0000}"/>
    <cellStyle name="s_Valuation _BS Csan CPC 02 &lt;SAP&gt;_Despesas ADM e COML (3)_3-Balanço_Despesas operacionais " xfId="28670" xr:uid="{00000000-0005-0000-0000-0000FE6F0000}"/>
    <cellStyle name="s_Valuation _BS Csan CPC 02 &lt;SAP&gt;_Despesas ADM e COML (3)_3-Balanço_Mapa variáveis" xfId="28671" xr:uid="{00000000-0005-0000-0000-0000FF6F0000}"/>
    <cellStyle name="s_Valuation _BS Csan CPC 02 &lt;SAP&gt;_Despesas ADM e COML (3)_3-Balanço_P&amp;L Raízen Combs" xfId="28672" xr:uid="{00000000-0005-0000-0000-000000700000}"/>
    <cellStyle name="s_Valuation _BS Csan CPC 02 &lt;SAP&gt;_Despesas ADM e COML (3)_3-Balanço_P&amp;L RUMO" xfId="28673" xr:uid="{00000000-0005-0000-0000-000001700000}"/>
    <cellStyle name="s_Valuation _BS Csan CPC 02 &lt;SAP&gt;_Despesas ADM e COML (3)_3-Balanço_Variavel" xfId="28674" xr:uid="{00000000-0005-0000-0000-000002700000}"/>
    <cellStyle name="s_Valuation _BS Csan CPC 02 &lt;SAP&gt;_Despesas ADM e COML (3)_3-Balanço_Working Capital" xfId="28675" xr:uid="{00000000-0005-0000-0000-000003700000}"/>
    <cellStyle name="s_Valuation _BS Csan CPC 02 &lt;SAP&gt;_Despesas ADM e COML (3)_7-Estoque" xfId="28676" xr:uid="{00000000-0005-0000-0000-000004700000}"/>
    <cellStyle name="s_Valuation _BS Csan CPC 02 &lt;SAP&gt;_Despesas ADM e COML (3)_Abertura dos Gastos Administrativos e Comercial - 2009" xfId="28677" xr:uid="{00000000-0005-0000-0000-000005700000}"/>
    <cellStyle name="s_Valuation _BS Csan CPC 02 &lt;SAP&gt;_Despesas ADM e COML (3)_Abertura dos Gastos Administrativos e Comercial - 2009_Mapa variáveis" xfId="28678" xr:uid="{00000000-0005-0000-0000-000006700000}"/>
    <cellStyle name="s_Valuation _BS Csan CPC 02 &lt;SAP&gt;_Despesas ADM e COML (3)_Abertura dos Gastos Administrativos e Comercial - 2009_Variavel" xfId="28679" xr:uid="{00000000-0005-0000-0000-000007700000}"/>
    <cellStyle name="s_Valuation _BS Csan CPC 02 &lt;SAP&gt;_Despesas ADM e COML (3)_Balanço" xfId="28680" xr:uid="{00000000-0005-0000-0000-000008700000}"/>
    <cellStyle name="s_Valuation _BS Csan CPC 02 &lt;SAP&gt;_Despesas ADM e COML (3)_Balanço_Despesas operacionais " xfId="28681" xr:uid="{00000000-0005-0000-0000-000009700000}"/>
    <cellStyle name="s_Valuation _BS Csan CPC 02 &lt;SAP&gt;_Despesas ADM e COML (3)_Balanço_Working Capital" xfId="28682" xr:uid="{00000000-0005-0000-0000-00000A700000}"/>
    <cellStyle name="s_Valuation _BS Csan CPC 02 &lt;SAP&gt;_Despesas ADM e COML (3)_Breakdown CPV" xfId="28683" xr:uid="{00000000-0005-0000-0000-00000B700000}"/>
    <cellStyle name="s_Valuation _BS Csan CPC 02 &lt;SAP&gt;_Despesas ADM e COML (3)_Breakdown CPV_Mapa variáveis" xfId="28684" xr:uid="{00000000-0005-0000-0000-00000C700000}"/>
    <cellStyle name="s_Valuation _BS Csan CPC 02 &lt;SAP&gt;_Despesas ADM e COML (3)_Breakdown CPV_Variavel" xfId="28685" xr:uid="{00000000-0005-0000-0000-00000D700000}"/>
    <cellStyle name="s_Valuation _BS Csan CPC 02 &lt;SAP&gt;_Despesas ADM e COML (3)_Crédito PisCofins" xfId="28686" xr:uid="{00000000-0005-0000-0000-00000E700000}"/>
    <cellStyle name="s_Valuation _BS Csan CPC 02 &lt;SAP&gt;_Despesas ADM e COML (3)_Crédito PisCofins 2" xfId="28687" xr:uid="{00000000-0005-0000-0000-00000F700000}"/>
    <cellStyle name="s_Valuation _BS Csan CPC 02 &lt;SAP&gt;_Despesas ADM e COML (3)_Crédito PisCofins 2_15-FINANCEIRAS" xfId="28688" xr:uid="{00000000-0005-0000-0000-000010700000}"/>
    <cellStyle name="s_Valuation _BS Csan CPC 02 &lt;SAP&gt;_Despesas ADM e COML (3)_Crédito PisCofins 2_Mapa variáveis" xfId="28689" xr:uid="{00000000-0005-0000-0000-000011700000}"/>
    <cellStyle name="s_Valuation _BS Csan CPC 02 &lt;SAP&gt;_Despesas ADM e COML (3)_Crédito PisCofins 2_Variavel" xfId="28690" xr:uid="{00000000-0005-0000-0000-000012700000}"/>
    <cellStyle name="s_Valuation _BS Csan CPC 02 &lt;SAP&gt;_Despesas ADM e COML (3)_Crédito PisCofins 3" xfId="28691" xr:uid="{00000000-0005-0000-0000-000013700000}"/>
    <cellStyle name="s_Valuation _BS Csan CPC 02 &lt;SAP&gt;_Despesas ADM e COML (3)_Crédito PisCofins_15-FINANCEIRAS" xfId="28692" xr:uid="{00000000-0005-0000-0000-000014700000}"/>
    <cellStyle name="s_Valuation _BS Csan CPC 02 &lt;SAP&gt;_Despesas ADM e COML (3)_Crédito PisCofins_15-FINANCEIRAS_1" xfId="28693" xr:uid="{00000000-0005-0000-0000-000015700000}"/>
    <cellStyle name="s_Valuation _BS Csan CPC 02 &lt;SAP&gt;_Despesas ADM e COML (3)_Crédito PisCofins_2-DRE" xfId="28694" xr:uid="{00000000-0005-0000-0000-000016700000}"/>
    <cellStyle name="s_Valuation _BS Csan CPC 02 &lt;SAP&gt;_Despesas ADM e COML (3)_Crédito PisCofins_2-DRE 2" xfId="28695" xr:uid="{00000000-0005-0000-0000-000017700000}"/>
    <cellStyle name="s_Valuation _BS Csan CPC 02 &lt;SAP&gt;_Despesas ADM e COML (3)_Crédito PisCofins_2-DRE_3-Balanço" xfId="28696" xr:uid="{00000000-0005-0000-0000-000018700000}"/>
    <cellStyle name="s_Valuation _BS Csan CPC 02 &lt;SAP&gt;_Despesas ADM e COML (3)_Crédito PisCofins_2-DRE_3-Balanço_Mapa variáveis" xfId="28697" xr:uid="{00000000-0005-0000-0000-000019700000}"/>
    <cellStyle name="s_Valuation _BS Csan CPC 02 &lt;SAP&gt;_Despesas ADM e COML (3)_Crédito PisCofins_2-DRE_3-Balanço_Variavel" xfId="28698" xr:uid="{00000000-0005-0000-0000-00001A700000}"/>
    <cellStyle name="s_Valuation _BS Csan CPC 02 &lt;SAP&gt;_Despesas ADM e COML (3)_Crédito PisCofins_2-DRE_Dep_Judiciais-Contingências" xfId="28699" xr:uid="{00000000-0005-0000-0000-00001B700000}"/>
    <cellStyle name="s_Valuation _BS Csan CPC 02 &lt;SAP&gt;_Despesas ADM e COML (3)_Crédito PisCofins_2-DRE_DFC Gerencial" xfId="28700" xr:uid="{00000000-0005-0000-0000-00001C700000}"/>
    <cellStyle name="s_Valuation _BS Csan CPC 02 &lt;SAP&gt;_Despesas ADM e COML (3)_Crédito PisCofins_2-DRE_DMPL" xfId="28701" xr:uid="{00000000-0005-0000-0000-00001D700000}"/>
    <cellStyle name="s_Valuation _BS Csan CPC 02 &lt;SAP&gt;_Despesas ADM e COML (3)_Crédito PisCofins_2-DRE_Mapa variáveis" xfId="28702" xr:uid="{00000000-0005-0000-0000-00001E700000}"/>
    <cellStyle name="s_Valuation _BS Csan CPC 02 &lt;SAP&gt;_Despesas ADM e COML (3)_Crédito PisCofins_2-DRE_Variavel" xfId="28703" xr:uid="{00000000-0005-0000-0000-00001F700000}"/>
    <cellStyle name="s_Valuation _BS Csan CPC 02 &lt;SAP&gt;_Despesas ADM e COML (3)_Crédito PisCofins_3-Balanço" xfId="28704" xr:uid="{00000000-0005-0000-0000-000020700000}"/>
    <cellStyle name="s_Valuation _BS Csan CPC 02 &lt;SAP&gt;_Despesas ADM e COML (3)_Crédito PisCofins_3-Balanço 2" xfId="28705" xr:uid="{00000000-0005-0000-0000-000021700000}"/>
    <cellStyle name="s_Valuation _BS Csan CPC 02 &lt;SAP&gt;_Despesas ADM e COML (3)_Crédito PisCofins_3-Balanço 2_15-FINANCEIRAS" xfId="28706" xr:uid="{00000000-0005-0000-0000-000022700000}"/>
    <cellStyle name="s_Valuation _BS Csan CPC 02 &lt;SAP&gt;_Despesas ADM e COML (3)_Crédito PisCofins_3-Balanço_1" xfId="28707" xr:uid="{00000000-0005-0000-0000-000023700000}"/>
    <cellStyle name="s_Valuation _BS Csan CPC 02 &lt;SAP&gt;_Despesas ADM e COML (3)_Crédito PisCofins_3-Balanço_1_Mapa variáveis" xfId="28708" xr:uid="{00000000-0005-0000-0000-000024700000}"/>
    <cellStyle name="s_Valuation _BS Csan CPC 02 &lt;SAP&gt;_Despesas ADM e COML (3)_Crédito PisCofins_3-Balanço_1_Variavel" xfId="28709" xr:uid="{00000000-0005-0000-0000-000025700000}"/>
    <cellStyle name="s_Valuation _BS Csan CPC 02 &lt;SAP&gt;_Despesas ADM e COML (3)_Crédito PisCofins_3-Balanço_15-FINANCEIRAS" xfId="28710" xr:uid="{00000000-0005-0000-0000-000026700000}"/>
    <cellStyle name="s_Valuation _BS Csan CPC 02 &lt;SAP&gt;_Despesas ADM e COML (3)_Crédito PisCofins_3-Balanço_15-FINANCEIRAS_1" xfId="28711" xr:uid="{00000000-0005-0000-0000-000027700000}"/>
    <cellStyle name="s_Valuation _BS Csan CPC 02 &lt;SAP&gt;_Despesas ADM e COML (3)_Crédito PisCofins_3-Balanço_2-DRE" xfId="28712" xr:uid="{00000000-0005-0000-0000-000028700000}"/>
    <cellStyle name="s_Valuation _BS Csan CPC 02 &lt;SAP&gt;_Despesas ADM e COML (3)_Crédito PisCofins_3-Balanço_2-DRE 2" xfId="28713" xr:uid="{00000000-0005-0000-0000-000029700000}"/>
    <cellStyle name="s_Valuation _BS Csan CPC 02 &lt;SAP&gt;_Despesas ADM e COML (3)_Crédito PisCofins_3-Balanço_2-DRE_3-Balanço" xfId="28714" xr:uid="{00000000-0005-0000-0000-00002A700000}"/>
    <cellStyle name="s_Valuation _BS Csan CPC 02 &lt;SAP&gt;_Despesas ADM e COML (3)_Crédito PisCofins_3-Balanço_2-DRE_3-Balanço_Mapa variáveis" xfId="28715" xr:uid="{00000000-0005-0000-0000-00002B700000}"/>
    <cellStyle name="s_Valuation _BS Csan CPC 02 &lt;SAP&gt;_Despesas ADM e COML (3)_Crédito PisCofins_3-Balanço_2-DRE_3-Balanço_Variavel" xfId="28716" xr:uid="{00000000-0005-0000-0000-00002C700000}"/>
    <cellStyle name="s_Valuation _BS Csan CPC 02 &lt;SAP&gt;_Despesas ADM e COML (3)_Crédito PisCofins_3-Balanço_2-DRE_Dep_Judiciais-Contingências" xfId="28717" xr:uid="{00000000-0005-0000-0000-00002D700000}"/>
    <cellStyle name="s_Valuation _BS Csan CPC 02 &lt;SAP&gt;_Despesas ADM e COML (3)_Crédito PisCofins_3-Balanço_2-DRE_DFC Gerencial" xfId="28718" xr:uid="{00000000-0005-0000-0000-00002E700000}"/>
    <cellStyle name="s_Valuation _BS Csan CPC 02 &lt;SAP&gt;_Despesas ADM e COML (3)_Crédito PisCofins_3-Balanço_2-DRE_DMPL" xfId="28719" xr:uid="{00000000-0005-0000-0000-00002F700000}"/>
    <cellStyle name="s_Valuation _BS Csan CPC 02 &lt;SAP&gt;_Despesas ADM e COML (3)_Crédito PisCofins_3-Balanço_2-DRE_Mapa variáveis" xfId="28720" xr:uid="{00000000-0005-0000-0000-000030700000}"/>
    <cellStyle name="s_Valuation _BS Csan CPC 02 &lt;SAP&gt;_Despesas ADM e COML (3)_Crédito PisCofins_3-Balanço_2-DRE_Variavel" xfId="28721" xr:uid="{00000000-0005-0000-0000-000031700000}"/>
    <cellStyle name="s_Valuation _BS Csan CPC 02 &lt;SAP&gt;_Despesas ADM e COML (3)_Crédito PisCofins_3-Balanço_3-Balanço" xfId="28722" xr:uid="{00000000-0005-0000-0000-000032700000}"/>
    <cellStyle name="s_Valuation _BS Csan CPC 02 &lt;SAP&gt;_Despesas ADM e COML (3)_Crédito PisCofins_3-Balanço_3-Balanço_Mapa variáveis" xfId="28723" xr:uid="{00000000-0005-0000-0000-000033700000}"/>
    <cellStyle name="s_Valuation _BS Csan CPC 02 &lt;SAP&gt;_Despesas ADM e COML (3)_Crédito PisCofins_3-Balanço_3-Balanço_Variavel" xfId="28724" xr:uid="{00000000-0005-0000-0000-000034700000}"/>
    <cellStyle name="s_Valuation _BS Csan CPC 02 &lt;SAP&gt;_Despesas ADM e COML (3)_Crédito PisCofins_3-Balanço_7-Estoque" xfId="28725" xr:uid="{00000000-0005-0000-0000-000035700000}"/>
    <cellStyle name="s_Valuation _BS Csan CPC 02 &lt;SAP&gt;_Despesas ADM e COML (3)_Crédito PisCofins_3-Balanço_Despesas operacionais " xfId="28726" xr:uid="{00000000-0005-0000-0000-000036700000}"/>
    <cellStyle name="s_Valuation _BS Csan CPC 02 &lt;SAP&gt;_Despesas ADM e COML (3)_Crédito PisCofins_3-Balanço_Mapa variáveis" xfId="28727" xr:uid="{00000000-0005-0000-0000-000037700000}"/>
    <cellStyle name="s_Valuation _BS Csan CPC 02 &lt;SAP&gt;_Despesas ADM e COML (3)_Crédito PisCofins_3-Balanço_P&amp;L Raízen Combs" xfId="28728" xr:uid="{00000000-0005-0000-0000-000038700000}"/>
    <cellStyle name="s_Valuation _BS Csan CPC 02 &lt;SAP&gt;_Despesas ADM e COML (3)_Crédito PisCofins_3-Balanço_P&amp;L RUMO" xfId="28729" xr:uid="{00000000-0005-0000-0000-000039700000}"/>
    <cellStyle name="s_Valuation _BS Csan CPC 02 &lt;SAP&gt;_Despesas ADM e COML (3)_Crédito PisCofins_3-Balanço_Variavel" xfId="28730" xr:uid="{00000000-0005-0000-0000-00003A700000}"/>
    <cellStyle name="s_Valuation _BS Csan CPC 02 &lt;SAP&gt;_Despesas ADM e COML (3)_Crédito PisCofins_3-Balanço_Working Capital" xfId="28731" xr:uid="{00000000-0005-0000-0000-00003B700000}"/>
    <cellStyle name="s_Valuation _BS Csan CPC 02 &lt;SAP&gt;_Despesas ADM e COML (3)_Crédito PisCofins_7-Estoque" xfId="28732" xr:uid="{00000000-0005-0000-0000-00003C700000}"/>
    <cellStyle name="s_Valuation _BS Csan CPC 02 &lt;SAP&gt;_Despesas ADM e COML (3)_Crédito PisCofins_Balanço" xfId="28733" xr:uid="{00000000-0005-0000-0000-00003D700000}"/>
    <cellStyle name="s_Valuation _BS Csan CPC 02 &lt;SAP&gt;_Despesas ADM e COML (3)_Crédito PisCofins_Balanço_Despesas operacionais " xfId="28734" xr:uid="{00000000-0005-0000-0000-00003E700000}"/>
    <cellStyle name="s_Valuation _BS Csan CPC 02 &lt;SAP&gt;_Despesas ADM e COML (3)_Crédito PisCofins_Balanço_Working Capital" xfId="28735" xr:uid="{00000000-0005-0000-0000-00003F700000}"/>
    <cellStyle name="s_Valuation _BS Csan CPC 02 &lt;SAP&gt;_Despesas ADM e COML (3)_Crédito PisCofins_CCL" xfId="28736" xr:uid="{00000000-0005-0000-0000-000040700000}"/>
    <cellStyle name="s_Valuation _BS Csan CPC 02 &lt;SAP&gt;_Despesas ADM e COML (3)_Crédito PisCofins_CCL 2" xfId="28737" xr:uid="{00000000-0005-0000-0000-000041700000}"/>
    <cellStyle name="s_Valuation _BS Csan CPC 02 &lt;SAP&gt;_Despesas ADM e COML (3)_Crédito PisCofins_CCL 2_15-FINANCEIRAS" xfId="28738" xr:uid="{00000000-0005-0000-0000-000042700000}"/>
    <cellStyle name="s_Valuation _BS Csan CPC 02 &lt;SAP&gt;_Despesas ADM e COML (3)_Crédito PisCofins_CCL 2_Mapa variáveis" xfId="28739" xr:uid="{00000000-0005-0000-0000-000043700000}"/>
    <cellStyle name="s_Valuation _BS Csan CPC 02 &lt;SAP&gt;_Despesas ADM e COML (3)_Crédito PisCofins_CCL 2_Variavel" xfId="28740" xr:uid="{00000000-0005-0000-0000-000044700000}"/>
    <cellStyle name="s_Valuation _BS Csan CPC 02 &lt;SAP&gt;_Despesas ADM e COML (3)_Crédito PisCofins_CCL 3" xfId="28741" xr:uid="{00000000-0005-0000-0000-000045700000}"/>
    <cellStyle name="s_Valuation _BS Csan CPC 02 &lt;SAP&gt;_Despesas ADM e COML (3)_Crédito PisCofins_CCL_15-FINANCEIRAS" xfId="28742" xr:uid="{00000000-0005-0000-0000-000046700000}"/>
    <cellStyle name="s_Valuation _BS Csan CPC 02 &lt;SAP&gt;_Despesas ADM e COML (3)_Crédito PisCofins_CCL_15-FINANCEIRAS_1" xfId="28743" xr:uid="{00000000-0005-0000-0000-000047700000}"/>
    <cellStyle name="s_Valuation _BS Csan CPC 02 &lt;SAP&gt;_Despesas ADM e COML (3)_Crédito PisCofins_CCL_2-DRE" xfId="28744" xr:uid="{00000000-0005-0000-0000-000048700000}"/>
    <cellStyle name="s_Valuation _BS Csan CPC 02 &lt;SAP&gt;_Despesas ADM e COML (3)_Crédito PisCofins_CCL_2-DRE 2" xfId="28745" xr:uid="{00000000-0005-0000-0000-000049700000}"/>
    <cellStyle name="s_Valuation _BS Csan CPC 02 &lt;SAP&gt;_Despesas ADM e COML (3)_Crédito PisCofins_CCL_2-DRE_3-Balanço" xfId="28746" xr:uid="{00000000-0005-0000-0000-00004A700000}"/>
    <cellStyle name="s_Valuation _BS Csan CPC 02 &lt;SAP&gt;_Despesas ADM e COML (3)_Crédito PisCofins_CCL_2-DRE_3-Balanço_Mapa variáveis" xfId="28747" xr:uid="{00000000-0005-0000-0000-00004B700000}"/>
    <cellStyle name="s_Valuation _BS Csan CPC 02 &lt;SAP&gt;_Despesas ADM e COML (3)_Crédito PisCofins_CCL_2-DRE_3-Balanço_Variavel" xfId="28748" xr:uid="{00000000-0005-0000-0000-00004C700000}"/>
    <cellStyle name="s_Valuation _BS Csan CPC 02 &lt;SAP&gt;_Despesas ADM e COML (3)_Crédito PisCofins_CCL_2-DRE_Dep_Judiciais-Contingências" xfId="28749" xr:uid="{00000000-0005-0000-0000-00004D700000}"/>
    <cellStyle name="s_Valuation _BS Csan CPC 02 &lt;SAP&gt;_Despesas ADM e COML (3)_Crédito PisCofins_CCL_2-DRE_DFC Gerencial" xfId="28750" xr:uid="{00000000-0005-0000-0000-00004E700000}"/>
    <cellStyle name="s_Valuation _BS Csan CPC 02 &lt;SAP&gt;_Despesas ADM e COML (3)_Crédito PisCofins_CCL_2-DRE_DMPL" xfId="28751" xr:uid="{00000000-0005-0000-0000-00004F700000}"/>
    <cellStyle name="s_Valuation _BS Csan CPC 02 &lt;SAP&gt;_Despesas ADM e COML (3)_Crédito PisCofins_CCL_2-DRE_Mapa variáveis" xfId="28752" xr:uid="{00000000-0005-0000-0000-000050700000}"/>
    <cellStyle name="s_Valuation _BS Csan CPC 02 &lt;SAP&gt;_Despesas ADM e COML (3)_Crédito PisCofins_CCL_2-DRE_Variavel" xfId="28753" xr:uid="{00000000-0005-0000-0000-000051700000}"/>
    <cellStyle name="s_Valuation _BS Csan CPC 02 &lt;SAP&gt;_Despesas ADM e COML (3)_Crédito PisCofins_CCL_3-Balanço" xfId="28754" xr:uid="{00000000-0005-0000-0000-000052700000}"/>
    <cellStyle name="s_Valuation _BS Csan CPC 02 &lt;SAP&gt;_Despesas ADM e COML (3)_Crédito PisCofins_CCL_3-Balanço 2" xfId="28755" xr:uid="{00000000-0005-0000-0000-000053700000}"/>
    <cellStyle name="s_Valuation _BS Csan CPC 02 &lt;SAP&gt;_Despesas ADM e COML (3)_Crédito PisCofins_CCL_3-Balanço 2_15-FINANCEIRAS" xfId="28756" xr:uid="{00000000-0005-0000-0000-000054700000}"/>
    <cellStyle name="s_Valuation _BS Csan CPC 02 &lt;SAP&gt;_Despesas ADM e COML (3)_Crédito PisCofins_CCL_3-Balanço_1" xfId="28757" xr:uid="{00000000-0005-0000-0000-000055700000}"/>
    <cellStyle name="s_Valuation _BS Csan CPC 02 &lt;SAP&gt;_Despesas ADM e COML (3)_Crédito PisCofins_CCL_3-Balanço_1_Mapa variáveis" xfId="28758" xr:uid="{00000000-0005-0000-0000-000056700000}"/>
    <cellStyle name="s_Valuation _BS Csan CPC 02 &lt;SAP&gt;_Despesas ADM e COML (3)_Crédito PisCofins_CCL_3-Balanço_1_Variavel" xfId="28759" xr:uid="{00000000-0005-0000-0000-000057700000}"/>
    <cellStyle name="s_Valuation _BS Csan CPC 02 &lt;SAP&gt;_Despesas ADM e COML (3)_Crédito PisCofins_CCL_3-Balanço_15-FINANCEIRAS" xfId="28760" xr:uid="{00000000-0005-0000-0000-000058700000}"/>
    <cellStyle name="s_Valuation _BS Csan CPC 02 &lt;SAP&gt;_Despesas ADM e COML (3)_Crédito PisCofins_CCL_3-Balanço_15-FINANCEIRAS_1" xfId="28761" xr:uid="{00000000-0005-0000-0000-000059700000}"/>
    <cellStyle name="s_Valuation _BS Csan CPC 02 &lt;SAP&gt;_Despesas ADM e COML (3)_Crédito PisCofins_CCL_3-Balanço_2-DRE" xfId="28762" xr:uid="{00000000-0005-0000-0000-00005A700000}"/>
    <cellStyle name="s_Valuation _BS Csan CPC 02 &lt;SAP&gt;_Despesas ADM e COML (3)_Crédito PisCofins_CCL_3-Balanço_2-DRE 2" xfId="28763" xr:uid="{00000000-0005-0000-0000-00005B700000}"/>
    <cellStyle name="s_Valuation _BS Csan CPC 02 &lt;SAP&gt;_Despesas ADM e COML (3)_Crédito PisCofins_CCL_3-Balanço_2-DRE_3-Balanço" xfId="28764" xr:uid="{00000000-0005-0000-0000-00005C700000}"/>
    <cellStyle name="s_Valuation _BS Csan CPC 02 &lt;SAP&gt;_Despesas ADM e COML (3)_Crédito PisCofins_CCL_3-Balanço_2-DRE_3-Balanço_Mapa variáveis" xfId="28765" xr:uid="{00000000-0005-0000-0000-00005D700000}"/>
    <cellStyle name="s_Valuation _BS Csan CPC 02 &lt;SAP&gt;_Despesas ADM e COML (3)_Crédito PisCofins_CCL_3-Balanço_2-DRE_3-Balanço_Variavel" xfId="28766" xr:uid="{00000000-0005-0000-0000-00005E700000}"/>
    <cellStyle name="s_Valuation _BS Csan CPC 02 &lt;SAP&gt;_Despesas ADM e COML (3)_Crédito PisCofins_CCL_3-Balanço_2-DRE_Dep_Judiciais-Contingências" xfId="28767" xr:uid="{00000000-0005-0000-0000-00005F700000}"/>
    <cellStyle name="s_Valuation _BS Csan CPC 02 &lt;SAP&gt;_Despesas ADM e COML (3)_Crédito PisCofins_CCL_3-Balanço_2-DRE_DFC Gerencial" xfId="28768" xr:uid="{00000000-0005-0000-0000-000060700000}"/>
    <cellStyle name="s_Valuation _BS Csan CPC 02 &lt;SAP&gt;_Despesas ADM e COML (3)_Crédito PisCofins_CCL_3-Balanço_2-DRE_DMPL" xfId="28769" xr:uid="{00000000-0005-0000-0000-000061700000}"/>
    <cellStyle name="s_Valuation _BS Csan CPC 02 &lt;SAP&gt;_Despesas ADM e COML (3)_Crédito PisCofins_CCL_3-Balanço_2-DRE_Mapa variáveis" xfId="28770" xr:uid="{00000000-0005-0000-0000-000062700000}"/>
    <cellStyle name="s_Valuation _BS Csan CPC 02 &lt;SAP&gt;_Despesas ADM e COML (3)_Crédito PisCofins_CCL_3-Balanço_2-DRE_Variavel" xfId="28771" xr:uid="{00000000-0005-0000-0000-000063700000}"/>
    <cellStyle name="s_Valuation _BS Csan CPC 02 &lt;SAP&gt;_Despesas ADM e COML (3)_Crédito PisCofins_CCL_3-Balanço_3-Balanço" xfId="28772" xr:uid="{00000000-0005-0000-0000-000064700000}"/>
    <cellStyle name="s_Valuation _BS Csan CPC 02 &lt;SAP&gt;_Despesas ADM e COML (3)_Crédito PisCofins_CCL_3-Balanço_3-Balanço_Mapa variáveis" xfId="28773" xr:uid="{00000000-0005-0000-0000-000065700000}"/>
    <cellStyle name="s_Valuation _BS Csan CPC 02 &lt;SAP&gt;_Despesas ADM e COML (3)_Crédito PisCofins_CCL_3-Balanço_3-Balanço_Variavel" xfId="28774" xr:uid="{00000000-0005-0000-0000-000066700000}"/>
    <cellStyle name="s_Valuation _BS Csan CPC 02 &lt;SAP&gt;_Despesas ADM e COML (3)_Crédito PisCofins_CCL_3-Balanço_7-Estoque" xfId="28775" xr:uid="{00000000-0005-0000-0000-000067700000}"/>
    <cellStyle name="s_Valuation _BS Csan CPC 02 &lt;SAP&gt;_Despesas ADM e COML (3)_Crédito PisCofins_CCL_3-Balanço_Despesas operacionais " xfId="28776" xr:uid="{00000000-0005-0000-0000-000068700000}"/>
    <cellStyle name="s_Valuation _BS Csan CPC 02 &lt;SAP&gt;_Despesas ADM e COML (3)_Crédito PisCofins_CCL_3-Balanço_Mapa variáveis" xfId="28777" xr:uid="{00000000-0005-0000-0000-000069700000}"/>
    <cellStyle name="s_Valuation _BS Csan CPC 02 &lt;SAP&gt;_Despesas ADM e COML (3)_Crédito PisCofins_CCL_3-Balanço_P&amp;L Raízen Combs" xfId="28778" xr:uid="{00000000-0005-0000-0000-00006A700000}"/>
    <cellStyle name="s_Valuation _BS Csan CPC 02 &lt;SAP&gt;_Despesas ADM e COML (3)_Crédito PisCofins_CCL_3-Balanço_P&amp;L RUMO" xfId="28779" xr:uid="{00000000-0005-0000-0000-00006B700000}"/>
    <cellStyle name="s_Valuation _BS Csan CPC 02 &lt;SAP&gt;_Despesas ADM e COML (3)_Crédito PisCofins_CCL_3-Balanço_Variavel" xfId="28780" xr:uid="{00000000-0005-0000-0000-00006C700000}"/>
    <cellStyle name="s_Valuation _BS Csan CPC 02 &lt;SAP&gt;_Despesas ADM e COML (3)_Crédito PisCofins_CCL_3-Balanço_Working Capital" xfId="28781" xr:uid="{00000000-0005-0000-0000-00006D700000}"/>
    <cellStyle name="s_Valuation _BS Csan CPC 02 &lt;SAP&gt;_Despesas ADM e COML (3)_Crédito PisCofins_CCL_7-Estoque" xfId="28782" xr:uid="{00000000-0005-0000-0000-00006E700000}"/>
    <cellStyle name="s_Valuation _BS Csan CPC 02 &lt;SAP&gt;_Despesas ADM e COML (3)_Crédito PisCofins_CCL_Balanço" xfId="28783" xr:uid="{00000000-0005-0000-0000-00006F700000}"/>
    <cellStyle name="s_Valuation _BS Csan CPC 02 &lt;SAP&gt;_Despesas ADM e COML (3)_Crédito PisCofins_CCL_Balanço_Despesas operacionais " xfId="28784" xr:uid="{00000000-0005-0000-0000-000070700000}"/>
    <cellStyle name="s_Valuation _BS Csan CPC 02 &lt;SAP&gt;_Despesas ADM e COML (3)_Crédito PisCofins_CCL_Balanço_Working Capital" xfId="28785" xr:uid="{00000000-0005-0000-0000-000071700000}"/>
    <cellStyle name="s_Valuation _BS Csan CPC 02 &lt;SAP&gt;_Despesas ADM e COML (3)_Crédito PisCofins_CCL_Despesas operacionais " xfId="28786" xr:uid="{00000000-0005-0000-0000-000072700000}"/>
    <cellStyle name="s_Valuation _BS Csan CPC 02 &lt;SAP&gt;_Despesas ADM e COML (3)_Crédito PisCofins_CCL_IR Diferido" xfId="28787" xr:uid="{00000000-0005-0000-0000-000073700000}"/>
    <cellStyle name="s_Valuation _BS Csan CPC 02 &lt;SAP&gt;_Despesas ADM e COML (3)_Crédito PisCofins_CCL_Mapa variáveis" xfId="28788" xr:uid="{00000000-0005-0000-0000-000074700000}"/>
    <cellStyle name="s_Valuation _BS Csan CPC 02 &lt;SAP&gt;_Despesas ADM e COML (3)_Crédito PisCofins_CCL_P&amp;L Raízen Combs" xfId="28789" xr:uid="{00000000-0005-0000-0000-000075700000}"/>
    <cellStyle name="s_Valuation _BS Csan CPC 02 &lt;SAP&gt;_Despesas ADM e COML (3)_Crédito PisCofins_CCL_P&amp;L RUMO" xfId="28790" xr:uid="{00000000-0005-0000-0000-000076700000}"/>
    <cellStyle name="s_Valuation _BS Csan CPC 02 &lt;SAP&gt;_Despesas ADM e COML (3)_Crédito PisCofins_CCL_Variavel" xfId="28791" xr:uid="{00000000-0005-0000-0000-000077700000}"/>
    <cellStyle name="s_Valuation _BS Csan CPC 02 &lt;SAP&gt;_Despesas ADM e COML (3)_Crédito PisCofins_CCL_Working Capital" xfId="28792" xr:uid="{00000000-0005-0000-0000-000078700000}"/>
    <cellStyle name="s_Valuation _BS Csan CPC 02 &lt;SAP&gt;_Despesas ADM e COML (3)_Crédito PisCofins_Despesas operacionais " xfId="28793" xr:uid="{00000000-0005-0000-0000-000079700000}"/>
    <cellStyle name="s_Valuation _BS Csan CPC 02 &lt;SAP&gt;_Despesas ADM e COML (3)_Crédito PisCofins_Diferenças outubro CAN- (2)" xfId="28794" xr:uid="{00000000-0005-0000-0000-00007A700000}"/>
    <cellStyle name="s_Valuation _BS Csan CPC 02 &lt;SAP&gt;_Despesas ADM e COML (3)_Crédito PisCofins_Diferenças outubro CAN- (2) 2" xfId="28795" xr:uid="{00000000-0005-0000-0000-00007B700000}"/>
    <cellStyle name="s_Valuation _BS Csan CPC 02 &lt;SAP&gt;_Despesas ADM e COML (3)_Crédito PisCofins_Diferenças outubro CAN- (2) 2_15-FINANCEIRAS" xfId="28796" xr:uid="{00000000-0005-0000-0000-00007C700000}"/>
    <cellStyle name="s_Valuation _BS Csan CPC 02 &lt;SAP&gt;_Despesas ADM e COML (3)_Crédito PisCofins_Diferenças outubro CAN- (2) 2_Mapa variáveis" xfId="28797" xr:uid="{00000000-0005-0000-0000-00007D700000}"/>
    <cellStyle name="s_Valuation _BS Csan CPC 02 &lt;SAP&gt;_Despesas ADM e COML (3)_Crédito PisCofins_Diferenças outubro CAN- (2) 2_Variavel" xfId="28798" xr:uid="{00000000-0005-0000-0000-00007E700000}"/>
    <cellStyle name="s_Valuation _BS Csan CPC 02 &lt;SAP&gt;_Despesas ADM e COML (3)_Crédito PisCofins_Diferenças outubro CAN- (2) 3" xfId="28799" xr:uid="{00000000-0005-0000-0000-00007F700000}"/>
    <cellStyle name="s_Valuation _BS Csan CPC 02 &lt;SAP&gt;_Despesas ADM e COML (3)_Crédito PisCofins_Diferenças outubro CAN- (2)_15-FINANCEIRAS" xfId="28800" xr:uid="{00000000-0005-0000-0000-000080700000}"/>
    <cellStyle name="s_Valuation _BS Csan CPC 02 &lt;SAP&gt;_Despesas ADM e COML (3)_Crédito PisCofins_Diferenças outubro CAN- (2)_15-FINANCEIRAS_1" xfId="28801" xr:uid="{00000000-0005-0000-0000-000081700000}"/>
    <cellStyle name="s_Valuation _BS Csan CPC 02 &lt;SAP&gt;_Despesas ADM e COML (3)_Crédito PisCofins_Diferenças outubro CAN- (2)_2-DRE" xfId="28802" xr:uid="{00000000-0005-0000-0000-000082700000}"/>
    <cellStyle name="s_Valuation _BS Csan CPC 02 &lt;SAP&gt;_Despesas ADM e COML (3)_Crédito PisCofins_Diferenças outubro CAN- (2)_2-DRE 2" xfId="28803" xr:uid="{00000000-0005-0000-0000-000083700000}"/>
    <cellStyle name="s_Valuation _BS Csan CPC 02 &lt;SAP&gt;_Despesas ADM e COML (3)_Crédito PisCofins_Diferenças outubro CAN- (2)_2-DRE_3-Balanço" xfId="28804" xr:uid="{00000000-0005-0000-0000-000084700000}"/>
    <cellStyle name="s_Valuation _BS Csan CPC 02 &lt;SAP&gt;_Despesas ADM e COML (3)_Crédito PisCofins_Diferenças outubro CAN- (2)_2-DRE_3-Balanço_Mapa variáveis" xfId="28805" xr:uid="{00000000-0005-0000-0000-000085700000}"/>
    <cellStyle name="s_Valuation _BS Csan CPC 02 &lt;SAP&gt;_Despesas ADM e COML (3)_Crédito PisCofins_Diferenças outubro CAN- (2)_2-DRE_3-Balanço_Variavel" xfId="28806" xr:uid="{00000000-0005-0000-0000-000086700000}"/>
    <cellStyle name="s_Valuation _BS Csan CPC 02 &lt;SAP&gt;_Despesas ADM e COML (3)_Crédito PisCofins_Diferenças outubro CAN- (2)_2-DRE_Dep_Judiciais-Contingências" xfId="28807" xr:uid="{00000000-0005-0000-0000-000087700000}"/>
    <cellStyle name="s_Valuation _BS Csan CPC 02 &lt;SAP&gt;_Despesas ADM e COML (3)_Crédito PisCofins_Diferenças outubro CAN- (2)_2-DRE_DFC Gerencial" xfId="28808" xr:uid="{00000000-0005-0000-0000-000088700000}"/>
    <cellStyle name="s_Valuation _BS Csan CPC 02 &lt;SAP&gt;_Despesas ADM e COML (3)_Crédito PisCofins_Diferenças outubro CAN- (2)_2-DRE_DMPL" xfId="28809" xr:uid="{00000000-0005-0000-0000-000089700000}"/>
    <cellStyle name="s_Valuation _BS Csan CPC 02 &lt;SAP&gt;_Despesas ADM e COML (3)_Crédito PisCofins_Diferenças outubro CAN- (2)_2-DRE_Mapa variáveis" xfId="28810" xr:uid="{00000000-0005-0000-0000-00008A700000}"/>
    <cellStyle name="s_Valuation _BS Csan CPC 02 &lt;SAP&gt;_Despesas ADM e COML (3)_Crédito PisCofins_Diferenças outubro CAN- (2)_2-DRE_Variavel" xfId="28811" xr:uid="{00000000-0005-0000-0000-00008B700000}"/>
    <cellStyle name="s_Valuation _BS Csan CPC 02 &lt;SAP&gt;_Despesas ADM e COML (3)_Crédito PisCofins_Diferenças outubro CAN- (2)_3-Balanço" xfId="28812" xr:uid="{00000000-0005-0000-0000-00008C700000}"/>
    <cellStyle name="s_Valuation _BS Csan CPC 02 &lt;SAP&gt;_Despesas ADM e COML (3)_Crédito PisCofins_Diferenças outubro CAN- (2)_3-Balanço 2" xfId="28813" xr:uid="{00000000-0005-0000-0000-00008D700000}"/>
    <cellStyle name="s_Valuation _BS Csan CPC 02 &lt;SAP&gt;_Despesas ADM e COML (3)_Crédito PisCofins_Diferenças outubro CAN- (2)_3-Balanço 2_15-FINANCEIRAS" xfId="28814" xr:uid="{00000000-0005-0000-0000-00008E700000}"/>
    <cellStyle name="s_Valuation _BS Csan CPC 02 &lt;SAP&gt;_Despesas ADM e COML (3)_Crédito PisCofins_Diferenças outubro CAN- (2)_3-Balanço_1" xfId="28815" xr:uid="{00000000-0005-0000-0000-00008F700000}"/>
    <cellStyle name="s_Valuation _BS Csan CPC 02 &lt;SAP&gt;_Despesas ADM e COML (3)_Crédito PisCofins_Diferenças outubro CAN- (2)_3-Balanço_1_Mapa variáveis" xfId="28816" xr:uid="{00000000-0005-0000-0000-000090700000}"/>
    <cellStyle name="s_Valuation _BS Csan CPC 02 &lt;SAP&gt;_Despesas ADM e COML (3)_Crédito PisCofins_Diferenças outubro CAN- (2)_3-Balanço_1_Variavel" xfId="28817" xr:uid="{00000000-0005-0000-0000-000091700000}"/>
    <cellStyle name="s_Valuation _BS Csan CPC 02 &lt;SAP&gt;_Despesas ADM e COML (3)_Crédito PisCofins_Diferenças outubro CAN- (2)_3-Balanço_15-FINANCEIRAS" xfId="28818" xr:uid="{00000000-0005-0000-0000-000092700000}"/>
    <cellStyle name="s_Valuation _BS Csan CPC 02 &lt;SAP&gt;_Despesas ADM e COML (3)_Crédito PisCofins_Diferenças outubro CAN- (2)_3-Balanço_15-FINANCEIRAS_1" xfId="28819" xr:uid="{00000000-0005-0000-0000-000093700000}"/>
    <cellStyle name="s_Valuation _BS Csan CPC 02 &lt;SAP&gt;_Despesas ADM e COML (3)_Crédito PisCofins_Diferenças outubro CAN- (2)_3-Balanço_2-DRE" xfId="28820" xr:uid="{00000000-0005-0000-0000-000094700000}"/>
    <cellStyle name="s_Valuation _BS Csan CPC 02 &lt;SAP&gt;_Despesas ADM e COML (3)_Crédito PisCofins_Diferenças outubro CAN- (2)_3-Balanço_2-DRE 2" xfId="28821" xr:uid="{00000000-0005-0000-0000-000095700000}"/>
    <cellStyle name="s_Valuation _BS Csan CPC 02 &lt;SAP&gt;_Despesas ADM e COML (3)_Crédito PisCofins_Diferenças outubro CAN- (2)_3-Balanço_2-DRE_3-Balanço" xfId="28822" xr:uid="{00000000-0005-0000-0000-000096700000}"/>
    <cellStyle name="s_Valuation _BS Csan CPC 02 &lt;SAP&gt;_Despesas ADM e COML (3)_Crédito PisCofins_Diferenças outubro CAN- (2)_3-Balanço_2-DRE_3-Balanço_Mapa variáveis" xfId="28823" xr:uid="{00000000-0005-0000-0000-000097700000}"/>
    <cellStyle name="s_Valuation _BS Csan CPC 02 &lt;SAP&gt;_Despesas ADM e COML (3)_Crédito PisCofins_Diferenças outubro CAN- (2)_3-Balanço_2-DRE_3-Balanço_Variavel" xfId="28824" xr:uid="{00000000-0005-0000-0000-000098700000}"/>
    <cellStyle name="s_Valuation _BS Csan CPC 02 &lt;SAP&gt;_Despesas ADM e COML (3)_Crédito PisCofins_Diferenças outubro CAN- (2)_3-Balanço_2-DRE_Dep_Judiciais-Contingências" xfId="28825" xr:uid="{00000000-0005-0000-0000-000099700000}"/>
    <cellStyle name="s_Valuation _BS Csan CPC 02 &lt;SAP&gt;_Despesas ADM e COML (3)_Crédito PisCofins_Diferenças outubro CAN- (2)_3-Balanço_2-DRE_DFC Gerencial" xfId="28826" xr:uid="{00000000-0005-0000-0000-00009A700000}"/>
    <cellStyle name="s_Valuation _BS Csan CPC 02 &lt;SAP&gt;_Despesas ADM e COML (3)_Crédito PisCofins_Diferenças outubro CAN- (2)_3-Balanço_2-DRE_DMPL" xfId="28827" xr:uid="{00000000-0005-0000-0000-00009B700000}"/>
    <cellStyle name="s_Valuation _BS Csan CPC 02 &lt;SAP&gt;_Despesas ADM e COML (3)_Crédito PisCofins_Diferenças outubro CAN- (2)_3-Balanço_2-DRE_Mapa variáveis" xfId="28828" xr:uid="{00000000-0005-0000-0000-00009C700000}"/>
    <cellStyle name="s_Valuation _BS Csan CPC 02 &lt;SAP&gt;_Despesas ADM e COML (3)_Crédito PisCofins_Diferenças outubro CAN- (2)_3-Balanço_2-DRE_Variavel" xfId="28829" xr:uid="{00000000-0005-0000-0000-00009D700000}"/>
    <cellStyle name="s_Valuation _BS Csan CPC 02 &lt;SAP&gt;_Despesas ADM e COML (3)_Crédito PisCofins_Diferenças outubro CAN- (2)_3-Balanço_3-Balanço" xfId="28830" xr:uid="{00000000-0005-0000-0000-00009E700000}"/>
    <cellStyle name="s_Valuation _BS Csan CPC 02 &lt;SAP&gt;_Despesas ADM e COML (3)_Crédito PisCofins_Diferenças outubro CAN- (2)_3-Balanço_3-Balanço_Mapa variáveis" xfId="28831" xr:uid="{00000000-0005-0000-0000-00009F700000}"/>
    <cellStyle name="s_Valuation _BS Csan CPC 02 &lt;SAP&gt;_Despesas ADM e COML (3)_Crédito PisCofins_Diferenças outubro CAN- (2)_3-Balanço_3-Balanço_Variavel" xfId="28832" xr:uid="{00000000-0005-0000-0000-0000A0700000}"/>
    <cellStyle name="s_Valuation _BS Csan CPC 02 &lt;SAP&gt;_Despesas ADM e COML (3)_Crédito PisCofins_Diferenças outubro CAN- (2)_3-Balanço_7-Estoque" xfId="28833" xr:uid="{00000000-0005-0000-0000-0000A1700000}"/>
    <cellStyle name="s_Valuation _BS Csan CPC 02 &lt;SAP&gt;_Despesas ADM e COML (3)_Crédito PisCofins_Diferenças outubro CAN- (2)_3-Balanço_Despesas operacionais " xfId="28834" xr:uid="{00000000-0005-0000-0000-0000A2700000}"/>
    <cellStyle name="s_Valuation _BS Csan CPC 02 &lt;SAP&gt;_Despesas ADM e COML (3)_Crédito PisCofins_Diferenças outubro CAN- (2)_3-Balanço_Mapa variáveis" xfId="28835" xr:uid="{00000000-0005-0000-0000-0000A3700000}"/>
    <cellStyle name="s_Valuation _BS Csan CPC 02 &lt;SAP&gt;_Despesas ADM e COML (3)_Crédito PisCofins_Diferenças outubro CAN- (2)_3-Balanço_P&amp;L Raízen Combs" xfId="28836" xr:uid="{00000000-0005-0000-0000-0000A4700000}"/>
    <cellStyle name="s_Valuation _BS Csan CPC 02 &lt;SAP&gt;_Despesas ADM e COML (3)_Crédito PisCofins_Diferenças outubro CAN- (2)_3-Balanço_P&amp;L RUMO" xfId="28837" xr:uid="{00000000-0005-0000-0000-0000A5700000}"/>
    <cellStyle name="s_Valuation _BS Csan CPC 02 &lt;SAP&gt;_Despesas ADM e COML (3)_Crédito PisCofins_Diferenças outubro CAN- (2)_3-Balanço_Variavel" xfId="28838" xr:uid="{00000000-0005-0000-0000-0000A6700000}"/>
    <cellStyle name="s_Valuation _BS Csan CPC 02 &lt;SAP&gt;_Despesas ADM e COML (3)_Crédito PisCofins_Diferenças outubro CAN- (2)_3-Balanço_Working Capital" xfId="28839" xr:uid="{00000000-0005-0000-0000-0000A7700000}"/>
    <cellStyle name="s_Valuation _BS Csan CPC 02 &lt;SAP&gt;_Despesas ADM e COML (3)_Crédito PisCofins_Diferenças outubro CAN- (2)_7-Estoque" xfId="28840" xr:uid="{00000000-0005-0000-0000-0000A8700000}"/>
    <cellStyle name="s_Valuation _BS Csan CPC 02 &lt;SAP&gt;_Despesas ADM e COML (3)_Crédito PisCofins_Diferenças outubro CAN- (2)_Balanço" xfId="28841" xr:uid="{00000000-0005-0000-0000-0000A9700000}"/>
    <cellStyle name="s_Valuation _BS Csan CPC 02 &lt;SAP&gt;_Despesas ADM e COML (3)_Crédito PisCofins_Diferenças outubro CAN- (2)_Balanço_Despesas operacionais " xfId="28842" xr:uid="{00000000-0005-0000-0000-0000AA700000}"/>
    <cellStyle name="s_Valuation _BS Csan CPC 02 &lt;SAP&gt;_Despesas ADM e COML (3)_Crédito PisCofins_Diferenças outubro CAN- (2)_Balanço_Working Capital" xfId="28843" xr:uid="{00000000-0005-0000-0000-0000AB700000}"/>
    <cellStyle name="s_Valuation _BS Csan CPC 02 &lt;SAP&gt;_Despesas ADM e COML (3)_Crédito PisCofins_Diferenças outubro CAN- (2)_Despesas operacionais " xfId="28844" xr:uid="{00000000-0005-0000-0000-0000AC700000}"/>
    <cellStyle name="s_Valuation _BS Csan CPC 02 &lt;SAP&gt;_Despesas ADM e COML (3)_Crédito PisCofins_Diferenças outubro CAN- (2)_IR Diferido" xfId="28845" xr:uid="{00000000-0005-0000-0000-0000AD700000}"/>
    <cellStyle name="s_Valuation _BS Csan CPC 02 &lt;SAP&gt;_Despesas ADM e COML (3)_Crédito PisCofins_Diferenças outubro CAN- (2)_Mapa variáveis" xfId="28846" xr:uid="{00000000-0005-0000-0000-0000AE700000}"/>
    <cellStyle name="s_Valuation _BS Csan CPC 02 &lt;SAP&gt;_Despesas ADM e COML (3)_Crédito PisCofins_Diferenças outubro CAN- (2)_P&amp;L Raízen Combs" xfId="28847" xr:uid="{00000000-0005-0000-0000-0000AF700000}"/>
    <cellStyle name="s_Valuation _BS Csan CPC 02 &lt;SAP&gt;_Despesas ADM e COML (3)_Crédito PisCofins_Diferenças outubro CAN- (2)_P&amp;L RUMO" xfId="28848" xr:uid="{00000000-0005-0000-0000-0000B0700000}"/>
    <cellStyle name="s_Valuation _BS Csan CPC 02 &lt;SAP&gt;_Despesas ADM e COML (3)_Crédito PisCofins_Diferenças outubro CAN- (2)_Variavel" xfId="28849" xr:uid="{00000000-0005-0000-0000-0000B1700000}"/>
    <cellStyle name="s_Valuation _BS Csan CPC 02 &lt;SAP&gt;_Despesas ADM e COML (3)_Crédito PisCofins_Diferenças outubro CAN- (2)_Working Capital" xfId="28850" xr:uid="{00000000-0005-0000-0000-0000B2700000}"/>
    <cellStyle name="s_Valuation _BS Csan CPC 02 &lt;SAP&gt;_Despesas ADM e COML (3)_Crédito PisCofins_IR Diferido" xfId="28851" xr:uid="{00000000-0005-0000-0000-0000B3700000}"/>
    <cellStyle name="s_Valuation _BS Csan CPC 02 &lt;SAP&gt;_Despesas ADM e COML (3)_Crédito PisCofins_Mapa variáveis" xfId="28852" xr:uid="{00000000-0005-0000-0000-0000B4700000}"/>
    <cellStyle name="s_Valuation _BS Csan CPC 02 &lt;SAP&gt;_Despesas ADM e COML (3)_Crédito PisCofins_P&amp;L Raízen Combs" xfId="28853" xr:uid="{00000000-0005-0000-0000-0000B5700000}"/>
    <cellStyle name="s_Valuation _BS Csan CPC 02 &lt;SAP&gt;_Despesas ADM e COML (3)_Crédito PisCofins_P&amp;L RUMO" xfId="28854" xr:uid="{00000000-0005-0000-0000-0000B6700000}"/>
    <cellStyle name="s_Valuation _BS Csan CPC 02 &lt;SAP&gt;_Despesas ADM e COML (3)_Crédito PisCofins_Query C.Custos SF 10-11" xfId="28855" xr:uid="{00000000-0005-0000-0000-0000B7700000}"/>
    <cellStyle name="s_Valuation _BS Csan CPC 02 &lt;SAP&gt;_Despesas ADM e COML (3)_Crédito PisCofins_Query C.Custos SF 10-11 2" xfId="28856" xr:uid="{00000000-0005-0000-0000-0000B8700000}"/>
    <cellStyle name="s_Valuation _BS Csan CPC 02 &lt;SAP&gt;_Despesas ADM e COML (3)_Crédito PisCofins_Query C.Custos SF 10-11 2_15-FINANCEIRAS" xfId="28857" xr:uid="{00000000-0005-0000-0000-0000B9700000}"/>
    <cellStyle name="s_Valuation _BS Csan CPC 02 &lt;SAP&gt;_Despesas ADM e COML (3)_Crédito PisCofins_Query C.Custos SF 10-11 2_Mapa variáveis" xfId="28858" xr:uid="{00000000-0005-0000-0000-0000BA700000}"/>
    <cellStyle name="s_Valuation _BS Csan CPC 02 &lt;SAP&gt;_Despesas ADM e COML (3)_Crédito PisCofins_Query C.Custos SF 10-11 2_Variavel" xfId="28859" xr:uid="{00000000-0005-0000-0000-0000BB700000}"/>
    <cellStyle name="s_Valuation _BS Csan CPC 02 &lt;SAP&gt;_Despesas ADM e COML (3)_Crédito PisCofins_Query C.Custos SF 10-11 3" xfId="28860" xr:uid="{00000000-0005-0000-0000-0000BC700000}"/>
    <cellStyle name="s_Valuation _BS Csan CPC 02 &lt;SAP&gt;_Despesas ADM e COML (3)_Crédito PisCofins_Query C.Custos SF 10-11_15-FINANCEIRAS" xfId="28861" xr:uid="{00000000-0005-0000-0000-0000BD700000}"/>
    <cellStyle name="s_Valuation _BS Csan CPC 02 &lt;SAP&gt;_Despesas ADM e COML (3)_Crédito PisCofins_Query C.Custos SF 10-11_15-FINANCEIRAS_1" xfId="28862" xr:uid="{00000000-0005-0000-0000-0000BE700000}"/>
    <cellStyle name="s_Valuation _BS Csan CPC 02 &lt;SAP&gt;_Despesas ADM e COML (3)_Crédito PisCofins_Query C.Custos SF 10-11_2-DRE" xfId="28863" xr:uid="{00000000-0005-0000-0000-0000BF700000}"/>
    <cellStyle name="s_Valuation _BS Csan CPC 02 &lt;SAP&gt;_Despesas ADM e COML (3)_Crédito PisCofins_Query C.Custos SF 10-11_2-DRE 2" xfId="28864" xr:uid="{00000000-0005-0000-0000-0000C0700000}"/>
    <cellStyle name="s_Valuation _BS Csan CPC 02 &lt;SAP&gt;_Despesas ADM e COML (3)_Crédito PisCofins_Query C.Custos SF 10-11_2-DRE_3-Balanço" xfId="28865" xr:uid="{00000000-0005-0000-0000-0000C1700000}"/>
    <cellStyle name="s_Valuation _BS Csan CPC 02 &lt;SAP&gt;_Despesas ADM e COML (3)_Crédito PisCofins_Query C.Custos SF 10-11_2-DRE_3-Balanço_Mapa variáveis" xfId="28866" xr:uid="{00000000-0005-0000-0000-0000C2700000}"/>
    <cellStyle name="s_Valuation _BS Csan CPC 02 &lt;SAP&gt;_Despesas ADM e COML (3)_Crédito PisCofins_Query C.Custos SF 10-11_2-DRE_3-Balanço_Variavel" xfId="28867" xr:uid="{00000000-0005-0000-0000-0000C3700000}"/>
    <cellStyle name="s_Valuation _BS Csan CPC 02 &lt;SAP&gt;_Despesas ADM e COML (3)_Crédito PisCofins_Query C.Custos SF 10-11_2-DRE_Dep_Judiciais-Contingências" xfId="28868" xr:uid="{00000000-0005-0000-0000-0000C4700000}"/>
    <cellStyle name="s_Valuation _BS Csan CPC 02 &lt;SAP&gt;_Despesas ADM e COML (3)_Crédito PisCofins_Query C.Custos SF 10-11_2-DRE_DFC Gerencial" xfId="28869" xr:uid="{00000000-0005-0000-0000-0000C5700000}"/>
    <cellStyle name="s_Valuation _BS Csan CPC 02 &lt;SAP&gt;_Despesas ADM e COML (3)_Crédito PisCofins_Query C.Custos SF 10-11_2-DRE_DMPL" xfId="28870" xr:uid="{00000000-0005-0000-0000-0000C6700000}"/>
    <cellStyle name="s_Valuation _BS Csan CPC 02 &lt;SAP&gt;_Despesas ADM e COML (3)_Crédito PisCofins_Query C.Custos SF 10-11_2-DRE_Mapa variáveis" xfId="28871" xr:uid="{00000000-0005-0000-0000-0000C7700000}"/>
    <cellStyle name="s_Valuation _BS Csan CPC 02 &lt;SAP&gt;_Despesas ADM e COML (3)_Crédito PisCofins_Query C.Custos SF 10-11_2-DRE_Variavel" xfId="28872" xr:uid="{00000000-0005-0000-0000-0000C8700000}"/>
    <cellStyle name="s_Valuation _BS Csan CPC 02 &lt;SAP&gt;_Despesas ADM e COML (3)_Crédito PisCofins_Query C.Custos SF 10-11_3-Balanço" xfId="28873" xr:uid="{00000000-0005-0000-0000-0000C9700000}"/>
    <cellStyle name="s_Valuation _BS Csan CPC 02 &lt;SAP&gt;_Despesas ADM e COML (3)_Crédito PisCofins_Query C.Custos SF 10-11_3-Balanço 2" xfId="28874" xr:uid="{00000000-0005-0000-0000-0000CA700000}"/>
    <cellStyle name="s_Valuation _BS Csan CPC 02 &lt;SAP&gt;_Despesas ADM e COML (3)_Crédito PisCofins_Query C.Custos SF 10-11_3-Balanço 2_15-FINANCEIRAS" xfId="28875" xr:uid="{00000000-0005-0000-0000-0000CB700000}"/>
    <cellStyle name="s_Valuation _BS Csan CPC 02 &lt;SAP&gt;_Despesas ADM e COML (3)_Crédito PisCofins_Query C.Custos SF 10-11_3-Balanço_1" xfId="28876" xr:uid="{00000000-0005-0000-0000-0000CC700000}"/>
    <cellStyle name="s_Valuation _BS Csan CPC 02 &lt;SAP&gt;_Despesas ADM e COML (3)_Crédito PisCofins_Query C.Custos SF 10-11_3-Balanço_1_Mapa variáveis" xfId="28877" xr:uid="{00000000-0005-0000-0000-0000CD700000}"/>
    <cellStyle name="s_Valuation _BS Csan CPC 02 &lt;SAP&gt;_Despesas ADM e COML (3)_Crédito PisCofins_Query C.Custos SF 10-11_3-Balanço_1_Variavel" xfId="28878" xr:uid="{00000000-0005-0000-0000-0000CE700000}"/>
    <cellStyle name="s_Valuation _BS Csan CPC 02 &lt;SAP&gt;_Despesas ADM e COML (3)_Crédito PisCofins_Query C.Custos SF 10-11_3-Balanço_15-FINANCEIRAS" xfId="28879" xr:uid="{00000000-0005-0000-0000-0000CF700000}"/>
    <cellStyle name="s_Valuation _BS Csan CPC 02 &lt;SAP&gt;_Despesas ADM e COML (3)_Crédito PisCofins_Query C.Custos SF 10-11_3-Balanço_15-FINANCEIRAS_1" xfId="28880" xr:uid="{00000000-0005-0000-0000-0000D0700000}"/>
    <cellStyle name="s_Valuation _BS Csan CPC 02 &lt;SAP&gt;_Despesas ADM e COML (3)_Crédito PisCofins_Query C.Custos SF 10-11_3-Balanço_2-DRE" xfId="28881" xr:uid="{00000000-0005-0000-0000-0000D1700000}"/>
    <cellStyle name="s_Valuation _BS Csan CPC 02 &lt;SAP&gt;_Despesas ADM e COML (3)_Crédito PisCofins_Query C.Custos SF 10-11_3-Balanço_2-DRE 2" xfId="28882" xr:uid="{00000000-0005-0000-0000-0000D2700000}"/>
    <cellStyle name="s_Valuation _BS Csan CPC 02 &lt;SAP&gt;_Despesas ADM e COML (3)_Crédito PisCofins_Query C.Custos SF 10-11_3-Balanço_2-DRE_3-Balanço" xfId="28883" xr:uid="{00000000-0005-0000-0000-0000D3700000}"/>
    <cellStyle name="s_Valuation _BS Csan CPC 02 &lt;SAP&gt;_Despesas ADM e COML (3)_Crédito PisCofins_Query C.Custos SF 10-11_3-Balanço_2-DRE_3-Balanço_Mapa variáveis" xfId="28884" xr:uid="{00000000-0005-0000-0000-0000D4700000}"/>
    <cellStyle name="s_Valuation _BS Csan CPC 02 &lt;SAP&gt;_Despesas ADM e COML (3)_Crédito PisCofins_Query C.Custos SF 10-11_3-Balanço_2-DRE_3-Balanço_Variavel" xfId="28885" xr:uid="{00000000-0005-0000-0000-0000D5700000}"/>
    <cellStyle name="s_Valuation _BS Csan CPC 02 &lt;SAP&gt;_Despesas ADM e COML (3)_Crédito PisCofins_Query C.Custos SF 10-11_3-Balanço_2-DRE_Dep_Judiciais-Contingências" xfId="28886" xr:uid="{00000000-0005-0000-0000-0000D6700000}"/>
    <cellStyle name="s_Valuation _BS Csan CPC 02 &lt;SAP&gt;_Despesas ADM e COML (3)_Crédito PisCofins_Query C.Custos SF 10-11_3-Balanço_2-DRE_DFC Gerencial" xfId="28887" xr:uid="{00000000-0005-0000-0000-0000D7700000}"/>
    <cellStyle name="s_Valuation _BS Csan CPC 02 &lt;SAP&gt;_Despesas ADM e COML (3)_Crédito PisCofins_Query C.Custos SF 10-11_3-Balanço_2-DRE_DMPL" xfId="28888" xr:uid="{00000000-0005-0000-0000-0000D8700000}"/>
    <cellStyle name="s_Valuation _BS Csan CPC 02 &lt;SAP&gt;_Despesas ADM e COML (3)_Crédito PisCofins_Query C.Custos SF 10-11_3-Balanço_2-DRE_Mapa variáveis" xfId="28889" xr:uid="{00000000-0005-0000-0000-0000D9700000}"/>
    <cellStyle name="s_Valuation _BS Csan CPC 02 &lt;SAP&gt;_Despesas ADM e COML (3)_Crédito PisCofins_Query C.Custos SF 10-11_3-Balanço_2-DRE_Variavel" xfId="28890" xr:uid="{00000000-0005-0000-0000-0000DA700000}"/>
    <cellStyle name="s_Valuation _BS Csan CPC 02 &lt;SAP&gt;_Despesas ADM e COML (3)_Crédito PisCofins_Query C.Custos SF 10-11_3-Balanço_3-Balanço" xfId="28891" xr:uid="{00000000-0005-0000-0000-0000DB700000}"/>
    <cellStyle name="s_Valuation _BS Csan CPC 02 &lt;SAP&gt;_Despesas ADM e COML (3)_Crédito PisCofins_Query C.Custos SF 10-11_3-Balanço_3-Balanço_Mapa variáveis" xfId="28892" xr:uid="{00000000-0005-0000-0000-0000DC700000}"/>
    <cellStyle name="s_Valuation _BS Csan CPC 02 &lt;SAP&gt;_Despesas ADM e COML (3)_Crédito PisCofins_Query C.Custos SF 10-11_3-Balanço_3-Balanço_Variavel" xfId="28893" xr:uid="{00000000-0005-0000-0000-0000DD700000}"/>
    <cellStyle name="s_Valuation _BS Csan CPC 02 &lt;SAP&gt;_Despesas ADM e COML (3)_Crédito PisCofins_Query C.Custos SF 10-11_3-Balanço_7-Estoque" xfId="28894" xr:uid="{00000000-0005-0000-0000-0000DE700000}"/>
    <cellStyle name="s_Valuation _BS Csan CPC 02 &lt;SAP&gt;_Despesas ADM e COML (3)_Crédito PisCofins_Query C.Custos SF 10-11_3-Balanço_Despesas operacionais " xfId="28895" xr:uid="{00000000-0005-0000-0000-0000DF700000}"/>
    <cellStyle name="s_Valuation _BS Csan CPC 02 &lt;SAP&gt;_Despesas ADM e COML (3)_Crédito PisCofins_Query C.Custos SF 10-11_3-Balanço_Mapa variáveis" xfId="28896" xr:uid="{00000000-0005-0000-0000-0000E0700000}"/>
    <cellStyle name="s_Valuation _BS Csan CPC 02 &lt;SAP&gt;_Despesas ADM e COML (3)_Crédito PisCofins_Query C.Custos SF 10-11_3-Balanço_P&amp;L Raízen Combs" xfId="28897" xr:uid="{00000000-0005-0000-0000-0000E1700000}"/>
    <cellStyle name="s_Valuation _BS Csan CPC 02 &lt;SAP&gt;_Despesas ADM e COML (3)_Crédito PisCofins_Query C.Custos SF 10-11_3-Balanço_P&amp;L RUMO" xfId="28898" xr:uid="{00000000-0005-0000-0000-0000E2700000}"/>
    <cellStyle name="s_Valuation _BS Csan CPC 02 &lt;SAP&gt;_Despesas ADM e COML (3)_Crédito PisCofins_Query C.Custos SF 10-11_3-Balanço_Variavel" xfId="28899" xr:uid="{00000000-0005-0000-0000-0000E3700000}"/>
    <cellStyle name="s_Valuation _BS Csan CPC 02 &lt;SAP&gt;_Despesas ADM e COML (3)_Crédito PisCofins_Query C.Custos SF 10-11_3-Balanço_Working Capital" xfId="28900" xr:uid="{00000000-0005-0000-0000-0000E4700000}"/>
    <cellStyle name="s_Valuation _BS Csan CPC 02 &lt;SAP&gt;_Despesas ADM e COML (3)_Crédito PisCofins_Query C.Custos SF 10-11_7-Estoque" xfId="28901" xr:uid="{00000000-0005-0000-0000-0000E5700000}"/>
    <cellStyle name="s_Valuation _BS Csan CPC 02 &lt;SAP&gt;_Despesas ADM e COML (3)_Crédito PisCofins_Query C.Custos SF 10-11_Balanço" xfId="28902" xr:uid="{00000000-0005-0000-0000-0000E6700000}"/>
    <cellStyle name="s_Valuation _BS Csan CPC 02 &lt;SAP&gt;_Despesas ADM e COML (3)_Crédito PisCofins_Query C.Custos SF 10-11_Balanço_Despesas operacionais " xfId="28903" xr:uid="{00000000-0005-0000-0000-0000E7700000}"/>
    <cellStyle name="s_Valuation _BS Csan CPC 02 &lt;SAP&gt;_Despesas ADM e COML (3)_Crédito PisCofins_Query C.Custos SF 10-11_Balanço_Working Capital" xfId="28904" xr:uid="{00000000-0005-0000-0000-0000E8700000}"/>
    <cellStyle name="s_Valuation _BS Csan CPC 02 &lt;SAP&gt;_Despesas ADM e COML (3)_Crédito PisCofins_Query C.Custos SF 10-11_Despesas operacionais " xfId="28905" xr:uid="{00000000-0005-0000-0000-0000E9700000}"/>
    <cellStyle name="s_Valuation _BS Csan CPC 02 &lt;SAP&gt;_Despesas ADM e COML (3)_Crédito PisCofins_Query C.Custos SF 10-11_IR Diferido" xfId="28906" xr:uid="{00000000-0005-0000-0000-0000EA700000}"/>
    <cellStyle name="s_Valuation _BS Csan CPC 02 &lt;SAP&gt;_Despesas ADM e COML (3)_Crédito PisCofins_Query C.Custos SF 10-11_Mapa variáveis" xfId="28907" xr:uid="{00000000-0005-0000-0000-0000EB700000}"/>
    <cellStyle name="s_Valuation _BS Csan CPC 02 &lt;SAP&gt;_Despesas ADM e COML (3)_Crédito PisCofins_Query C.Custos SF 10-11_P&amp;L Raízen Combs" xfId="28908" xr:uid="{00000000-0005-0000-0000-0000EC700000}"/>
    <cellStyle name="s_Valuation _BS Csan CPC 02 &lt;SAP&gt;_Despesas ADM e COML (3)_Crédito PisCofins_Query C.Custos SF 10-11_P&amp;L RUMO" xfId="28909" xr:uid="{00000000-0005-0000-0000-0000ED700000}"/>
    <cellStyle name="s_Valuation _BS Csan CPC 02 &lt;SAP&gt;_Despesas ADM e COML (3)_Crédito PisCofins_Query C.Custos SF 10-11_Variavel" xfId="28910" xr:uid="{00000000-0005-0000-0000-0000EE700000}"/>
    <cellStyle name="s_Valuation _BS Csan CPC 02 &lt;SAP&gt;_Despesas ADM e COML (3)_Crédito PisCofins_Query C.Custos SF 10-11_Working Capital" xfId="28911" xr:uid="{00000000-0005-0000-0000-0000EF700000}"/>
    <cellStyle name="s_Valuation _BS Csan CPC 02 &lt;SAP&gt;_Despesas ADM e COML (3)_Crédito PisCofins_Variavel" xfId="28912" xr:uid="{00000000-0005-0000-0000-0000F0700000}"/>
    <cellStyle name="s_Valuation _BS Csan CPC 02 &lt;SAP&gt;_Despesas ADM e COML (3)_Crédito PisCofins_Working Capital" xfId="28913" xr:uid="{00000000-0005-0000-0000-0000F1700000}"/>
    <cellStyle name="s_Valuation _BS Csan CPC 02 &lt;SAP&gt;_Despesas ADM e COML (3)_Despesas operacionais " xfId="28914" xr:uid="{00000000-0005-0000-0000-0000F2700000}"/>
    <cellStyle name="s_Valuation _BS Csan CPC 02 &lt;SAP&gt;_Despesas ADM e COML (3)_FS'11" xfId="28915" xr:uid="{00000000-0005-0000-0000-0000F3700000}"/>
    <cellStyle name="s_Valuation _BS Csan CPC 02 &lt;SAP&gt;_Despesas ADM e COML (3)_FS'11_Mapa variáveis" xfId="28916" xr:uid="{00000000-0005-0000-0000-0000F4700000}"/>
    <cellStyle name="s_Valuation _BS Csan CPC 02 &lt;SAP&gt;_Despesas ADM e COML (3)_FS'11_Variavel" xfId="28917" xr:uid="{00000000-0005-0000-0000-0000F5700000}"/>
    <cellStyle name="s_Valuation _BS Csan CPC 02 &lt;SAP&gt;_Despesas ADM e COML (3)_IR Diferido" xfId="28918" xr:uid="{00000000-0005-0000-0000-0000F6700000}"/>
    <cellStyle name="s_Valuation _BS Csan CPC 02 &lt;SAP&gt;_Despesas ADM e COML (3)_Mapa variáveis" xfId="28919" xr:uid="{00000000-0005-0000-0000-0000F7700000}"/>
    <cellStyle name="s_Valuation _BS Csan CPC 02 &lt;SAP&gt;_Despesas ADM e COML (3)_P&amp;L Raízen Combs" xfId="28920" xr:uid="{00000000-0005-0000-0000-0000F8700000}"/>
    <cellStyle name="s_Valuation _BS Csan CPC 02 &lt;SAP&gt;_Despesas ADM e COML (3)_P&amp;L RUMO" xfId="28921" xr:uid="{00000000-0005-0000-0000-0000F9700000}"/>
    <cellStyle name="s_Valuation _BS Csan CPC 02 &lt;SAP&gt;_Despesas ADM e COML (3)_Plan1" xfId="28922" xr:uid="{00000000-0005-0000-0000-0000FA700000}"/>
    <cellStyle name="s_Valuation _BS Csan CPC 02 &lt;SAP&gt;_Despesas ADM e COML (3)_Plan1 2" xfId="28923" xr:uid="{00000000-0005-0000-0000-0000FB700000}"/>
    <cellStyle name="s_Valuation _BS Csan CPC 02 &lt;SAP&gt;_Despesas ADM e COML (3)_Plan1 2_15-FINANCEIRAS" xfId="28924" xr:uid="{00000000-0005-0000-0000-0000FC700000}"/>
    <cellStyle name="s_Valuation _BS Csan CPC 02 &lt;SAP&gt;_Despesas ADM e COML (3)_Plan1 2_Mapa variáveis" xfId="28925" xr:uid="{00000000-0005-0000-0000-0000FD700000}"/>
    <cellStyle name="s_Valuation _BS Csan CPC 02 &lt;SAP&gt;_Despesas ADM e COML (3)_Plan1 2_Variavel" xfId="28926" xr:uid="{00000000-0005-0000-0000-0000FE700000}"/>
    <cellStyle name="s_Valuation _BS Csan CPC 02 &lt;SAP&gt;_Despesas ADM e COML (3)_Plan1 3" xfId="28927" xr:uid="{00000000-0005-0000-0000-0000FF700000}"/>
    <cellStyle name="s_Valuation _BS Csan CPC 02 &lt;SAP&gt;_Despesas ADM e COML (3)_Plan1_15-FINANCEIRAS" xfId="28928" xr:uid="{00000000-0005-0000-0000-000000710000}"/>
    <cellStyle name="s_Valuation _BS Csan CPC 02 &lt;SAP&gt;_Despesas ADM e COML (3)_Plan1_15-FINANCEIRAS_1" xfId="28929" xr:uid="{00000000-0005-0000-0000-000001710000}"/>
    <cellStyle name="s_Valuation _BS Csan CPC 02 &lt;SAP&gt;_Despesas ADM e COML (3)_Plan1_2-DRE" xfId="28930" xr:uid="{00000000-0005-0000-0000-000002710000}"/>
    <cellStyle name="s_Valuation _BS Csan CPC 02 &lt;SAP&gt;_Despesas ADM e COML (3)_Plan1_2-DRE 2" xfId="28931" xr:uid="{00000000-0005-0000-0000-000003710000}"/>
    <cellStyle name="s_Valuation _BS Csan CPC 02 &lt;SAP&gt;_Despesas ADM e COML (3)_Plan1_2-DRE_3-Balanço" xfId="28932" xr:uid="{00000000-0005-0000-0000-000004710000}"/>
    <cellStyle name="s_Valuation _BS Csan CPC 02 &lt;SAP&gt;_Despesas ADM e COML (3)_Plan1_2-DRE_3-Balanço_Mapa variáveis" xfId="28933" xr:uid="{00000000-0005-0000-0000-000005710000}"/>
    <cellStyle name="s_Valuation _BS Csan CPC 02 &lt;SAP&gt;_Despesas ADM e COML (3)_Plan1_2-DRE_3-Balanço_Variavel" xfId="28934" xr:uid="{00000000-0005-0000-0000-000006710000}"/>
    <cellStyle name="s_Valuation _BS Csan CPC 02 &lt;SAP&gt;_Despesas ADM e COML (3)_Plan1_2-DRE_Dep_Judiciais-Contingências" xfId="28935" xr:uid="{00000000-0005-0000-0000-000007710000}"/>
    <cellStyle name="s_Valuation _BS Csan CPC 02 &lt;SAP&gt;_Despesas ADM e COML (3)_Plan1_2-DRE_DFC Gerencial" xfId="28936" xr:uid="{00000000-0005-0000-0000-000008710000}"/>
    <cellStyle name="s_Valuation _BS Csan CPC 02 &lt;SAP&gt;_Despesas ADM e COML (3)_Plan1_2-DRE_DMPL" xfId="28937" xr:uid="{00000000-0005-0000-0000-000009710000}"/>
    <cellStyle name="s_Valuation _BS Csan CPC 02 &lt;SAP&gt;_Despesas ADM e COML (3)_Plan1_2-DRE_Mapa variáveis" xfId="28938" xr:uid="{00000000-0005-0000-0000-00000A710000}"/>
    <cellStyle name="s_Valuation _BS Csan CPC 02 &lt;SAP&gt;_Despesas ADM e COML (3)_Plan1_2-DRE_Variavel" xfId="28939" xr:uid="{00000000-0005-0000-0000-00000B710000}"/>
    <cellStyle name="s_Valuation _BS Csan CPC 02 &lt;SAP&gt;_Despesas ADM e COML (3)_Plan1_3-Balanço" xfId="28940" xr:uid="{00000000-0005-0000-0000-00000C710000}"/>
    <cellStyle name="s_Valuation _BS Csan CPC 02 &lt;SAP&gt;_Despesas ADM e COML (3)_Plan1_3-Balanço 2" xfId="28941" xr:uid="{00000000-0005-0000-0000-00000D710000}"/>
    <cellStyle name="s_Valuation _BS Csan CPC 02 &lt;SAP&gt;_Despesas ADM e COML (3)_Plan1_3-Balanço 2_15-FINANCEIRAS" xfId="28942" xr:uid="{00000000-0005-0000-0000-00000E710000}"/>
    <cellStyle name="s_Valuation _BS Csan CPC 02 &lt;SAP&gt;_Despesas ADM e COML (3)_Plan1_3-Balanço_1" xfId="28943" xr:uid="{00000000-0005-0000-0000-00000F710000}"/>
    <cellStyle name="s_Valuation _BS Csan CPC 02 &lt;SAP&gt;_Despesas ADM e COML (3)_Plan1_3-Balanço_1_Mapa variáveis" xfId="28944" xr:uid="{00000000-0005-0000-0000-000010710000}"/>
    <cellStyle name="s_Valuation _BS Csan CPC 02 &lt;SAP&gt;_Despesas ADM e COML (3)_Plan1_3-Balanço_1_Variavel" xfId="28945" xr:uid="{00000000-0005-0000-0000-000011710000}"/>
    <cellStyle name="s_Valuation _BS Csan CPC 02 &lt;SAP&gt;_Despesas ADM e COML (3)_Plan1_3-Balanço_15-FINANCEIRAS" xfId="28946" xr:uid="{00000000-0005-0000-0000-000012710000}"/>
    <cellStyle name="s_Valuation _BS Csan CPC 02 &lt;SAP&gt;_Despesas ADM e COML (3)_Plan1_3-Balanço_15-FINANCEIRAS_1" xfId="28947" xr:uid="{00000000-0005-0000-0000-000013710000}"/>
    <cellStyle name="s_Valuation _BS Csan CPC 02 &lt;SAP&gt;_Despesas ADM e COML (3)_Plan1_3-Balanço_2-DRE" xfId="28948" xr:uid="{00000000-0005-0000-0000-000014710000}"/>
    <cellStyle name="s_Valuation _BS Csan CPC 02 &lt;SAP&gt;_Despesas ADM e COML (3)_Plan1_3-Balanço_2-DRE 2" xfId="28949" xr:uid="{00000000-0005-0000-0000-000015710000}"/>
    <cellStyle name="s_Valuation _BS Csan CPC 02 &lt;SAP&gt;_Despesas ADM e COML (3)_Plan1_3-Balanço_2-DRE_3-Balanço" xfId="28950" xr:uid="{00000000-0005-0000-0000-000016710000}"/>
    <cellStyle name="s_Valuation _BS Csan CPC 02 &lt;SAP&gt;_Despesas ADM e COML (3)_Plan1_3-Balanço_2-DRE_3-Balanço_Mapa variáveis" xfId="28951" xr:uid="{00000000-0005-0000-0000-000017710000}"/>
    <cellStyle name="s_Valuation _BS Csan CPC 02 &lt;SAP&gt;_Despesas ADM e COML (3)_Plan1_3-Balanço_2-DRE_3-Balanço_Variavel" xfId="28952" xr:uid="{00000000-0005-0000-0000-000018710000}"/>
    <cellStyle name="s_Valuation _BS Csan CPC 02 &lt;SAP&gt;_Despesas ADM e COML (3)_Plan1_3-Balanço_2-DRE_Dep_Judiciais-Contingências" xfId="28953" xr:uid="{00000000-0005-0000-0000-000019710000}"/>
    <cellStyle name="s_Valuation _BS Csan CPC 02 &lt;SAP&gt;_Despesas ADM e COML (3)_Plan1_3-Balanço_2-DRE_DFC Gerencial" xfId="28954" xr:uid="{00000000-0005-0000-0000-00001A710000}"/>
    <cellStyle name="s_Valuation _BS Csan CPC 02 &lt;SAP&gt;_Despesas ADM e COML (3)_Plan1_3-Balanço_2-DRE_DMPL" xfId="28955" xr:uid="{00000000-0005-0000-0000-00001B710000}"/>
    <cellStyle name="s_Valuation _BS Csan CPC 02 &lt;SAP&gt;_Despesas ADM e COML (3)_Plan1_3-Balanço_2-DRE_Mapa variáveis" xfId="28956" xr:uid="{00000000-0005-0000-0000-00001C710000}"/>
    <cellStyle name="s_Valuation _BS Csan CPC 02 &lt;SAP&gt;_Despesas ADM e COML (3)_Plan1_3-Balanço_2-DRE_Variavel" xfId="28957" xr:uid="{00000000-0005-0000-0000-00001D710000}"/>
    <cellStyle name="s_Valuation _BS Csan CPC 02 &lt;SAP&gt;_Despesas ADM e COML (3)_Plan1_3-Balanço_3-Balanço" xfId="28958" xr:uid="{00000000-0005-0000-0000-00001E710000}"/>
    <cellStyle name="s_Valuation _BS Csan CPC 02 &lt;SAP&gt;_Despesas ADM e COML (3)_Plan1_3-Balanço_3-Balanço_Mapa variáveis" xfId="28959" xr:uid="{00000000-0005-0000-0000-00001F710000}"/>
    <cellStyle name="s_Valuation _BS Csan CPC 02 &lt;SAP&gt;_Despesas ADM e COML (3)_Plan1_3-Balanço_3-Balanço_Variavel" xfId="28960" xr:uid="{00000000-0005-0000-0000-000020710000}"/>
    <cellStyle name="s_Valuation _BS Csan CPC 02 &lt;SAP&gt;_Despesas ADM e COML (3)_Plan1_3-Balanço_7-Estoque" xfId="28961" xr:uid="{00000000-0005-0000-0000-000021710000}"/>
    <cellStyle name="s_Valuation _BS Csan CPC 02 &lt;SAP&gt;_Despesas ADM e COML (3)_Plan1_3-Balanço_Despesas operacionais " xfId="28962" xr:uid="{00000000-0005-0000-0000-000022710000}"/>
    <cellStyle name="s_Valuation _BS Csan CPC 02 &lt;SAP&gt;_Despesas ADM e COML (3)_Plan1_3-Balanço_Mapa variáveis" xfId="28963" xr:uid="{00000000-0005-0000-0000-000023710000}"/>
    <cellStyle name="s_Valuation _BS Csan CPC 02 &lt;SAP&gt;_Despesas ADM e COML (3)_Plan1_3-Balanço_P&amp;L Raízen Combs" xfId="28964" xr:uid="{00000000-0005-0000-0000-000024710000}"/>
    <cellStyle name="s_Valuation _BS Csan CPC 02 &lt;SAP&gt;_Despesas ADM e COML (3)_Plan1_3-Balanço_P&amp;L RUMO" xfId="28965" xr:uid="{00000000-0005-0000-0000-000025710000}"/>
    <cellStyle name="s_Valuation _BS Csan CPC 02 &lt;SAP&gt;_Despesas ADM e COML (3)_Plan1_3-Balanço_Variavel" xfId="28966" xr:uid="{00000000-0005-0000-0000-000026710000}"/>
    <cellStyle name="s_Valuation _BS Csan CPC 02 &lt;SAP&gt;_Despesas ADM e COML (3)_Plan1_3-Balanço_Working Capital" xfId="28967" xr:uid="{00000000-0005-0000-0000-000027710000}"/>
    <cellStyle name="s_Valuation _BS Csan CPC 02 &lt;SAP&gt;_Despesas ADM e COML (3)_Plan1_7-Estoque" xfId="28968" xr:uid="{00000000-0005-0000-0000-000028710000}"/>
    <cellStyle name="s_Valuation _BS Csan CPC 02 &lt;SAP&gt;_Despesas ADM e COML (3)_Plan1_Balanço" xfId="28969" xr:uid="{00000000-0005-0000-0000-000029710000}"/>
    <cellStyle name="s_Valuation _BS Csan CPC 02 &lt;SAP&gt;_Despesas ADM e COML (3)_Plan1_Balanço_Despesas operacionais " xfId="28970" xr:uid="{00000000-0005-0000-0000-00002A710000}"/>
    <cellStyle name="s_Valuation _BS Csan CPC 02 &lt;SAP&gt;_Despesas ADM e COML (3)_Plan1_Balanço_Working Capital" xfId="28971" xr:uid="{00000000-0005-0000-0000-00002B710000}"/>
    <cellStyle name="s_Valuation _BS Csan CPC 02 &lt;SAP&gt;_Despesas ADM e COML (3)_Plan1_CCL" xfId="28972" xr:uid="{00000000-0005-0000-0000-00002C710000}"/>
    <cellStyle name="s_Valuation _BS Csan CPC 02 &lt;SAP&gt;_Despesas ADM e COML (3)_Plan1_CCL 2" xfId="28973" xr:uid="{00000000-0005-0000-0000-00002D710000}"/>
    <cellStyle name="s_Valuation _BS Csan CPC 02 &lt;SAP&gt;_Despesas ADM e COML (3)_Plan1_CCL 2_15-FINANCEIRAS" xfId="28974" xr:uid="{00000000-0005-0000-0000-00002E710000}"/>
    <cellStyle name="s_Valuation _BS Csan CPC 02 &lt;SAP&gt;_Despesas ADM e COML (3)_Plan1_CCL 2_Mapa variáveis" xfId="28975" xr:uid="{00000000-0005-0000-0000-00002F710000}"/>
    <cellStyle name="s_Valuation _BS Csan CPC 02 &lt;SAP&gt;_Despesas ADM e COML (3)_Plan1_CCL 2_Variavel" xfId="28976" xr:uid="{00000000-0005-0000-0000-000030710000}"/>
    <cellStyle name="s_Valuation _BS Csan CPC 02 &lt;SAP&gt;_Despesas ADM e COML (3)_Plan1_CCL 3" xfId="28977" xr:uid="{00000000-0005-0000-0000-000031710000}"/>
    <cellStyle name="s_Valuation _BS Csan CPC 02 &lt;SAP&gt;_Despesas ADM e COML (3)_Plan1_CCL_15-FINANCEIRAS" xfId="28978" xr:uid="{00000000-0005-0000-0000-000032710000}"/>
    <cellStyle name="s_Valuation _BS Csan CPC 02 &lt;SAP&gt;_Despesas ADM e COML (3)_Plan1_CCL_15-FINANCEIRAS_1" xfId="28979" xr:uid="{00000000-0005-0000-0000-000033710000}"/>
    <cellStyle name="s_Valuation _BS Csan CPC 02 &lt;SAP&gt;_Despesas ADM e COML (3)_Plan1_CCL_2-DRE" xfId="28980" xr:uid="{00000000-0005-0000-0000-000034710000}"/>
    <cellStyle name="s_Valuation _BS Csan CPC 02 &lt;SAP&gt;_Despesas ADM e COML (3)_Plan1_CCL_2-DRE 2" xfId="28981" xr:uid="{00000000-0005-0000-0000-000035710000}"/>
    <cellStyle name="s_Valuation _BS Csan CPC 02 &lt;SAP&gt;_Despesas ADM e COML (3)_Plan1_CCL_2-DRE_3-Balanço" xfId="28982" xr:uid="{00000000-0005-0000-0000-000036710000}"/>
    <cellStyle name="s_Valuation _BS Csan CPC 02 &lt;SAP&gt;_Despesas ADM e COML (3)_Plan1_CCL_2-DRE_3-Balanço_Mapa variáveis" xfId="28983" xr:uid="{00000000-0005-0000-0000-000037710000}"/>
    <cellStyle name="s_Valuation _BS Csan CPC 02 &lt;SAP&gt;_Despesas ADM e COML (3)_Plan1_CCL_2-DRE_3-Balanço_Variavel" xfId="28984" xr:uid="{00000000-0005-0000-0000-000038710000}"/>
    <cellStyle name="s_Valuation _BS Csan CPC 02 &lt;SAP&gt;_Despesas ADM e COML (3)_Plan1_CCL_2-DRE_Dep_Judiciais-Contingências" xfId="28985" xr:uid="{00000000-0005-0000-0000-000039710000}"/>
    <cellStyle name="s_Valuation _BS Csan CPC 02 &lt;SAP&gt;_Despesas ADM e COML (3)_Plan1_CCL_2-DRE_DFC Gerencial" xfId="28986" xr:uid="{00000000-0005-0000-0000-00003A710000}"/>
    <cellStyle name="s_Valuation _BS Csan CPC 02 &lt;SAP&gt;_Despesas ADM e COML (3)_Plan1_CCL_2-DRE_DMPL" xfId="28987" xr:uid="{00000000-0005-0000-0000-00003B710000}"/>
    <cellStyle name="s_Valuation _BS Csan CPC 02 &lt;SAP&gt;_Despesas ADM e COML (3)_Plan1_CCL_2-DRE_Mapa variáveis" xfId="28988" xr:uid="{00000000-0005-0000-0000-00003C710000}"/>
    <cellStyle name="s_Valuation _BS Csan CPC 02 &lt;SAP&gt;_Despesas ADM e COML (3)_Plan1_CCL_2-DRE_Variavel" xfId="28989" xr:uid="{00000000-0005-0000-0000-00003D710000}"/>
    <cellStyle name="s_Valuation _BS Csan CPC 02 &lt;SAP&gt;_Despesas ADM e COML (3)_Plan1_CCL_3-Balanço" xfId="28990" xr:uid="{00000000-0005-0000-0000-00003E710000}"/>
    <cellStyle name="s_Valuation _BS Csan CPC 02 &lt;SAP&gt;_Despesas ADM e COML (3)_Plan1_CCL_3-Balanço 2" xfId="28991" xr:uid="{00000000-0005-0000-0000-00003F710000}"/>
    <cellStyle name="s_Valuation _BS Csan CPC 02 &lt;SAP&gt;_Despesas ADM e COML (3)_Plan1_CCL_3-Balanço 2_15-FINANCEIRAS" xfId="28992" xr:uid="{00000000-0005-0000-0000-000040710000}"/>
    <cellStyle name="s_Valuation _BS Csan CPC 02 &lt;SAP&gt;_Despesas ADM e COML (3)_Plan1_CCL_3-Balanço_1" xfId="28993" xr:uid="{00000000-0005-0000-0000-000041710000}"/>
    <cellStyle name="s_Valuation _BS Csan CPC 02 &lt;SAP&gt;_Despesas ADM e COML (3)_Plan1_CCL_3-Balanço_1_Mapa variáveis" xfId="28994" xr:uid="{00000000-0005-0000-0000-000042710000}"/>
    <cellStyle name="s_Valuation _BS Csan CPC 02 &lt;SAP&gt;_Despesas ADM e COML (3)_Plan1_CCL_3-Balanço_1_Variavel" xfId="28995" xr:uid="{00000000-0005-0000-0000-000043710000}"/>
    <cellStyle name="s_Valuation _BS Csan CPC 02 &lt;SAP&gt;_Despesas ADM e COML (3)_Plan1_CCL_3-Balanço_15-FINANCEIRAS" xfId="28996" xr:uid="{00000000-0005-0000-0000-000044710000}"/>
    <cellStyle name="s_Valuation _BS Csan CPC 02 &lt;SAP&gt;_Despesas ADM e COML (3)_Plan1_CCL_3-Balanço_15-FINANCEIRAS_1" xfId="28997" xr:uid="{00000000-0005-0000-0000-000045710000}"/>
    <cellStyle name="s_Valuation _BS Csan CPC 02 &lt;SAP&gt;_Despesas ADM e COML (3)_Plan1_CCL_3-Balanço_2-DRE" xfId="28998" xr:uid="{00000000-0005-0000-0000-000046710000}"/>
    <cellStyle name="s_Valuation _BS Csan CPC 02 &lt;SAP&gt;_Despesas ADM e COML (3)_Plan1_CCL_3-Balanço_2-DRE 2" xfId="28999" xr:uid="{00000000-0005-0000-0000-000047710000}"/>
    <cellStyle name="s_Valuation _BS Csan CPC 02 &lt;SAP&gt;_Despesas ADM e COML (3)_Plan1_CCL_3-Balanço_2-DRE_3-Balanço" xfId="29000" xr:uid="{00000000-0005-0000-0000-000048710000}"/>
    <cellStyle name="s_Valuation _BS Csan CPC 02 &lt;SAP&gt;_Despesas ADM e COML (3)_Plan1_CCL_3-Balanço_2-DRE_3-Balanço_Mapa variáveis" xfId="29001" xr:uid="{00000000-0005-0000-0000-000049710000}"/>
    <cellStyle name="s_Valuation _BS Csan CPC 02 &lt;SAP&gt;_Despesas ADM e COML (3)_Plan1_CCL_3-Balanço_2-DRE_3-Balanço_Variavel" xfId="29002" xr:uid="{00000000-0005-0000-0000-00004A710000}"/>
    <cellStyle name="s_Valuation _BS Csan CPC 02 &lt;SAP&gt;_Despesas ADM e COML (3)_Plan1_CCL_3-Balanço_2-DRE_Dep_Judiciais-Contingências" xfId="29003" xr:uid="{00000000-0005-0000-0000-00004B710000}"/>
    <cellStyle name="s_Valuation _BS Csan CPC 02 &lt;SAP&gt;_Despesas ADM e COML (3)_Plan1_CCL_3-Balanço_2-DRE_DFC Gerencial" xfId="29004" xr:uid="{00000000-0005-0000-0000-00004C710000}"/>
    <cellStyle name="s_Valuation _BS Csan CPC 02 &lt;SAP&gt;_Despesas ADM e COML (3)_Plan1_CCL_3-Balanço_2-DRE_DMPL" xfId="29005" xr:uid="{00000000-0005-0000-0000-00004D710000}"/>
    <cellStyle name="s_Valuation _BS Csan CPC 02 &lt;SAP&gt;_Despesas ADM e COML (3)_Plan1_CCL_3-Balanço_2-DRE_Mapa variáveis" xfId="29006" xr:uid="{00000000-0005-0000-0000-00004E710000}"/>
    <cellStyle name="s_Valuation _BS Csan CPC 02 &lt;SAP&gt;_Despesas ADM e COML (3)_Plan1_CCL_3-Balanço_2-DRE_Variavel" xfId="29007" xr:uid="{00000000-0005-0000-0000-00004F710000}"/>
    <cellStyle name="s_Valuation _BS Csan CPC 02 &lt;SAP&gt;_Despesas ADM e COML (3)_Plan1_CCL_3-Balanço_3-Balanço" xfId="29008" xr:uid="{00000000-0005-0000-0000-000050710000}"/>
    <cellStyle name="s_Valuation _BS Csan CPC 02 &lt;SAP&gt;_Despesas ADM e COML (3)_Plan1_CCL_3-Balanço_3-Balanço_Mapa variáveis" xfId="29009" xr:uid="{00000000-0005-0000-0000-000051710000}"/>
    <cellStyle name="s_Valuation _BS Csan CPC 02 &lt;SAP&gt;_Despesas ADM e COML (3)_Plan1_CCL_3-Balanço_3-Balanço_Variavel" xfId="29010" xr:uid="{00000000-0005-0000-0000-000052710000}"/>
    <cellStyle name="s_Valuation _BS Csan CPC 02 &lt;SAP&gt;_Despesas ADM e COML (3)_Plan1_CCL_3-Balanço_7-Estoque" xfId="29011" xr:uid="{00000000-0005-0000-0000-000053710000}"/>
    <cellStyle name="s_Valuation _BS Csan CPC 02 &lt;SAP&gt;_Despesas ADM e COML (3)_Plan1_CCL_3-Balanço_Despesas operacionais " xfId="29012" xr:uid="{00000000-0005-0000-0000-000054710000}"/>
    <cellStyle name="s_Valuation _BS Csan CPC 02 &lt;SAP&gt;_Despesas ADM e COML (3)_Plan1_CCL_3-Balanço_Mapa variáveis" xfId="29013" xr:uid="{00000000-0005-0000-0000-000055710000}"/>
    <cellStyle name="s_Valuation _BS Csan CPC 02 &lt;SAP&gt;_Despesas ADM e COML (3)_Plan1_CCL_3-Balanço_P&amp;L Raízen Combs" xfId="29014" xr:uid="{00000000-0005-0000-0000-000056710000}"/>
    <cellStyle name="s_Valuation _BS Csan CPC 02 &lt;SAP&gt;_Despesas ADM e COML (3)_Plan1_CCL_3-Balanço_P&amp;L RUMO" xfId="29015" xr:uid="{00000000-0005-0000-0000-000057710000}"/>
    <cellStyle name="s_Valuation _BS Csan CPC 02 &lt;SAP&gt;_Despesas ADM e COML (3)_Plan1_CCL_3-Balanço_Variavel" xfId="29016" xr:uid="{00000000-0005-0000-0000-000058710000}"/>
    <cellStyle name="s_Valuation _BS Csan CPC 02 &lt;SAP&gt;_Despesas ADM e COML (3)_Plan1_CCL_3-Balanço_Working Capital" xfId="29017" xr:uid="{00000000-0005-0000-0000-000059710000}"/>
    <cellStyle name="s_Valuation _BS Csan CPC 02 &lt;SAP&gt;_Despesas ADM e COML (3)_Plan1_CCL_7-Estoque" xfId="29018" xr:uid="{00000000-0005-0000-0000-00005A710000}"/>
    <cellStyle name="s_Valuation _BS Csan CPC 02 &lt;SAP&gt;_Despesas ADM e COML (3)_Plan1_CCL_Balanço" xfId="29019" xr:uid="{00000000-0005-0000-0000-00005B710000}"/>
    <cellStyle name="s_Valuation _BS Csan CPC 02 &lt;SAP&gt;_Despesas ADM e COML (3)_Plan1_CCL_Balanço_Despesas operacionais " xfId="29020" xr:uid="{00000000-0005-0000-0000-00005C710000}"/>
    <cellStyle name="s_Valuation _BS Csan CPC 02 &lt;SAP&gt;_Despesas ADM e COML (3)_Plan1_CCL_Balanço_Working Capital" xfId="29021" xr:uid="{00000000-0005-0000-0000-00005D710000}"/>
    <cellStyle name="s_Valuation _BS Csan CPC 02 &lt;SAP&gt;_Despesas ADM e COML (3)_Plan1_CCL_Despesas operacionais " xfId="29022" xr:uid="{00000000-0005-0000-0000-00005E710000}"/>
    <cellStyle name="s_Valuation _BS Csan CPC 02 &lt;SAP&gt;_Despesas ADM e COML (3)_Plan1_CCL_IR Diferido" xfId="29023" xr:uid="{00000000-0005-0000-0000-00005F710000}"/>
    <cellStyle name="s_Valuation _BS Csan CPC 02 &lt;SAP&gt;_Despesas ADM e COML (3)_Plan1_CCL_Mapa variáveis" xfId="29024" xr:uid="{00000000-0005-0000-0000-000060710000}"/>
    <cellStyle name="s_Valuation _BS Csan CPC 02 &lt;SAP&gt;_Despesas ADM e COML (3)_Plan1_CCL_P&amp;L Raízen Combs" xfId="29025" xr:uid="{00000000-0005-0000-0000-000061710000}"/>
    <cellStyle name="s_Valuation _BS Csan CPC 02 &lt;SAP&gt;_Despesas ADM e COML (3)_Plan1_CCL_P&amp;L RUMO" xfId="29026" xr:uid="{00000000-0005-0000-0000-000062710000}"/>
    <cellStyle name="s_Valuation _BS Csan CPC 02 &lt;SAP&gt;_Despesas ADM e COML (3)_Plan1_CCL_Variavel" xfId="29027" xr:uid="{00000000-0005-0000-0000-000063710000}"/>
    <cellStyle name="s_Valuation _BS Csan CPC 02 &lt;SAP&gt;_Despesas ADM e COML (3)_Plan1_CCL_Working Capital" xfId="29028" xr:uid="{00000000-0005-0000-0000-000064710000}"/>
    <cellStyle name="s_Valuation _BS Csan CPC 02 &lt;SAP&gt;_Despesas ADM e COML (3)_Plan1_Despesas operacionais " xfId="29029" xr:uid="{00000000-0005-0000-0000-000065710000}"/>
    <cellStyle name="s_Valuation _BS Csan CPC 02 &lt;SAP&gt;_Despesas ADM e COML (3)_Plan1_Diferenças outubro CAN- (2)" xfId="29030" xr:uid="{00000000-0005-0000-0000-000066710000}"/>
    <cellStyle name="s_Valuation _BS Csan CPC 02 &lt;SAP&gt;_Despesas ADM e COML (3)_Plan1_Diferenças outubro CAN- (2) 2" xfId="29031" xr:uid="{00000000-0005-0000-0000-000067710000}"/>
    <cellStyle name="s_Valuation _BS Csan CPC 02 &lt;SAP&gt;_Despesas ADM e COML (3)_Plan1_Diferenças outubro CAN- (2) 2_15-FINANCEIRAS" xfId="29032" xr:uid="{00000000-0005-0000-0000-000068710000}"/>
    <cellStyle name="s_Valuation _BS Csan CPC 02 &lt;SAP&gt;_Despesas ADM e COML (3)_Plan1_Diferenças outubro CAN- (2) 2_Mapa variáveis" xfId="29033" xr:uid="{00000000-0005-0000-0000-000069710000}"/>
    <cellStyle name="s_Valuation _BS Csan CPC 02 &lt;SAP&gt;_Despesas ADM e COML (3)_Plan1_Diferenças outubro CAN- (2) 2_Variavel" xfId="29034" xr:uid="{00000000-0005-0000-0000-00006A710000}"/>
    <cellStyle name="s_Valuation _BS Csan CPC 02 &lt;SAP&gt;_Despesas ADM e COML (3)_Plan1_Diferenças outubro CAN- (2) 3" xfId="29035" xr:uid="{00000000-0005-0000-0000-00006B710000}"/>
    <cellStyle name="s_Valuation _BS Csan CPC 02 &lt;SAP&gt;_Despesas ADM e COML (3)_Plan1_Diferenças outubro CAN- (2)_15-FINANCEIRAS" xfId="29036" xr:uid="{00000000-0005-0000-0000-00006C710000}"/>
    <cellStyle name="s_Valuation _BS Csan CPC 02 &lt;SAP&gt;_Despesas ADM e COML (3)_Plan1_Diferenças outubro CAN- (2)_15-FINANCEIRAS_1" xfId="29037" xr:uid="{00000000-0005-0000-0000-00006D710000}"/>
    <cellStyle name="s_Valuation _BS Csan CPC 02 &lt;SAP&gt;_Despesas ADM e COML (3)_Plan1_Diferenças outubro CAN- (2)_2-DRE" xfId="29038" xr:uid="{00000000-0005-0000-0000-00006E710000}"/>
    <cellStyle name="s_Valuation _BS Csan CPC 02 &lt;SAP&gt;_Despesas ADM e COML (3)_Plan1_Diferenças outubro CAN- (2)_2-DRE 2" xfId="29039" xr:uid="{00000000-0005-0000-0000-00006F710000}"/>
    <cellStyle name="s_Valuation _BS Csan CPC 02 &lt;SAP&gt;_Despesas ADM e COML (3)_Plan1_Diferenças outubro CAN- (2)_2-DRE_3-Balanço" xfId="29040" xr:uid="{00000000-0005-0000-0000-000070710000}"/>
    <cellStyle name="s_Valuation _BS Csan CPC 02 &lt;SAP&gt;_Despesas ADM e COML (3)_Plan1_Diferenças outubro CAN- (2)_2-DRE_3-Balanço_Mapa variáveis" xfId="29041" xr:uid="{00000000-0005-0000-0000-000071710000}"/>
    <cellStyle name="s_Valuation _BS Csan CPC 02 &lt;SAP&gt;_Despesas ADM e COML (3)_Plan1_Diferenças outubro CAN- (2)_2-DRE_3-Balanço_Variavel" xfId="29042" xr:uid="{00000000-0005-0000-0000-000072710000}"/>
    <cellStyle name="s_Valuation _BS Csan CPC 02 &lt;SAP&gt;_Despesas ADM e COML (3)_Plan1_Diferenças outubro CAN- (2)_2-DRE_Dep_Judiciais-Contingências" xfId="29043" xr:uid="{00000000-0005-0000-0000-000073710000}"/>
    <cellStyle name="s_Valuation _BS Csan CPC 02 &lt;SAP&gt;_Despesas ADM e COML (3)_Plan1_Diferenças outubro CAN- (2)_2-DRE_DFC Gerencial" xfId="29044" xr:uid="{00000000-0005-0000-0000-000074710000}"/>
    <cellStyle name="s_Valuation _BS Csan CPC 02 &lt;SAP&gt;_Despesas ADM e COML (3)_Plan1_Diferenças outubro CAN- (2)_2-DRE_DMPL" xfId="29045" xr:uid="{00000000-0005-0000-0000-000075710000}"/>
    <cellStyle name="s_Valuation _BS Csan CPC 02 &lt;SAP&gt;_Despesas ADM e COML (3)_Plan1_Diferenças outubro CAN- (2)_2-DRE_Mapa variáveis" xfId="29046" xr:uid="{00000000-0005-0000-0000-000076710000}"/>
    <cellStyle name="s_Valuation _BS Csan CPC 02 &lt;SAP&gt;_Despesas ADM e COML (3)_Plan1_Diferenças outubro CAN- (2)_2-DRE_Variavel" xfId="29047" xr:uid="{00000000-0005-0000-0000-000077710000}"/>
    <cellStyle name="s_Valuation _BS Csan CPC 02 &lt;SAP&gt;_Despesas ADM e COML (3)_Plan1_Diferenças outubro CAN- (2)_3-Balanço" xfId="29048" xr:uid="{00000000-0005-0000-0000-000078710000}"/>
    <cellStyle name="s_Valuation _BS Csan CPC 02 &lt;SAP&gt;_Despesas ADM e COML (3)_Plan1_Diferenças outubro CAN- (2)_3-Balanço 2" xfId="29049" xr:uid="{00000000-0005-0000-0000-000079710000}"/>
    <cellStyle name="s_Valuation _BS Csan CPC 02 &lt;SAP&gt;_Despesas ADM e COML (3)_Plan1_Diferenças outubro CAN- (2)_3-Balanço 2_15-FINANCEIRAS" xfId="29050" xr:uid="{00000000-0005-0000-0000-00007A710000}"/>
    <cellStyle name="s_Valuation _BS Csan CPC 02 &lt;SAP&gt;_Despesas ADM e COML (3)_Plan1_Diferenças outubro CAN- (2)_3-Balanço_1" xfId="29051" xr:uid="{00000000-0005-0000-0000-00007B710000}"/>
    <cellStyle name="s_Valuation _BS Csan CPC 02 &lt;SAP&gt;_Despesas ADM e COML (3)_Plan1_Diferenças outubro CAN- (2)_3-Balanço_1_Mapa variáveis" xfId="29052" xr:uid="{00000000-0005-0000-0000-00007C710000}"/>
    <cellStyle name="s_Valuation _BS Csan CPC 02 &lt;SAP&gt;_Despesas ADM e COML (3)_Plan1_Diferenças outubro CAN- (2)_3-Balanço_1_Variavel" xfId="29053" xr:uid="{00000000-0005-0000-0000-00007D710000}"/>
    <cellStyle name="s_Valuation _BS Csan CPC 02 &lt;SAP&gt;_Despesas ADM e COML (3)_Plan1_Diferenças outubro CAN- (2)_3-Balanço_15-FINANCEIRAS" xfId="29054" xr:uid="{00000000-0005-0000-0000-00007E710000}"/>
    <cellStyle name="s_Valuation _BS Csan CPC 02 &lt;SAP&gt;_Despesas ADM e COML (3)_Plan1_Diferenças outubro CAN- (2)_3-Balanço_15-FINANCEIRAS_1" xfId="29055" xr:uid="{00000000-0005-0000-0000-00007F710000}"/>
    <cellStyle name="s_Valuation _BS Csan CPC 02 &lt;SAP&gt;_Despesas ADM e COML (3)_Plan1_Diferenças outubro CAN- (2)_3-Balanço_2-DRE" xfId="29056" xr:uid="{00000000-0005-0000-0000-000080710000}"/>
    <cellStyle name="s_Valuation _BS Csan CPC 02 &lt;SAP&gt;_Despesas ADM e COML (3)_Plan1_Diferenças outubro CAN- (2)_3-Balanço_2-DRE 2" xfId="29057" xr:uid="{00000000-0005-0000-0000-000081710000}"/>
    <cellStyle name="s_Valuation _BS Csan CPC 02 &lt;SAP&gt;_Despesas ADM e COML (3)_Plan1_Diferenças outubro CAN- (2)_3-Balanço_2-DRE_3-Balanço" xfId="29058" xr:uid="{00000000-0005-0000-0000-000082710000}"/>
    <cellStyle name="s_Valuation _BS Csan CPC 02 &lt;SAP&gt;_Despesas ADM e COML (3)_Plan1_Diferenças outubro CAN- (2)_3-Balanço_2-DRE_3-Balanço_Mapa variáveis" xfId="29059" xr:uid="{00000000-0005-0000-0000-000083710000}"/>
    <cellStyle name="s_Valuation _BS Csan CPC 02 &lt;SAP&gt;_Despesas ADM e COML (3)_Plan1_Diferenças outubro CAN- (2)_3-Balanço_2-DRE_3-Balanço_Variavel" xfId="29060" xr:uid="{00000000-0005-0000-0000-000084710000}"/>
    <cellStyle name="s_Valuation _BS Csan CPC 02 &lt;SAP&gt;_Despesas ADM e COML (3)_Plan1_Diferenças outubro CAN- (2)_3-Balanço_2-DRE_Dep_Judiciais-Contingências" xfId="29061" xr:uid="{00000000-0005-0000-0000-000085710000}"/>
    <cellStyle name="s_Valuation _BS Csan CPC 02 &lt;SAP&gt;_Despesas ADM e COML (3)_Plan1_Diferenças outubro CAN- (2)_3-Balanço_2-DRE_DFC Gerencial" xfId="29062" xr:uid="{00000000-0005-0000-0000-000086710000}"/>
    <cellStyle name="s_Valuation _BS Csan CPC 02 &lt;SAP&gt;_Despesas ADM e COML (3)_Plan1_Diferenças outubro CAN- (2)_3-Balanço_2-DRE_DMPL" xfId="29063" xr:uid="{00000000-0005-0000-0000-000087710000}"/>
    <cellStyle name="s_Valuation _BS Csan CPC 02 &lt;SAP&gt;_Despesas ADM e COML (3)_Plan1_Diferenças outubro CAN- (2)_3-Balanço_2-DRE_Mapa variáveis" xfId="29064" xr:uid="{00000000-0005-0000-0000-000088710000}"/>
    <cellStyle name="s_Valuation _BS Csan CPC 02 &lt;SAP&gt;_Despesas ADM e COML (3)_Plan1_Diferenças outubro CAN- (2)_3-Balanço_2-DRE_Variavel" xfId="29065" xr:uid="{00000000-0005-0000-0000-000089710000}"/>
    <cellStyle name="s_Valuation _BS Csan CPC 02 &lt;SAP&gt;_Despesas ADM e COML (3)_Plan1_Diferenças outubro CAN- (2)_3-Balanço_3-Balanço" xfId="29066" xr:uid="{00000000-0005-0000-0000-00008A710000}"/>
    <cellStyle name="s_Valuation _BS Csan CPC 02 &lt;SAP&gt;_Despesas ADM e COML (3)_Plan1_Diferenças outubro CAN- (2)_3-Balanço_3-Balanço_Mapa variáveis" xfId="29067" xr:uid="{00000000-0005-0000-0000-00008B710000}"/>
    <cellStyle name="s_Valuation _BS Csan CPC 02 &lt;SAP&gt;_Despesas ADM e COML (3)_Plan1_Diferenças outubro CAN- (2)_3-Balanço_3-Balanço_Variavel" xfId="29068" xr:uid="{00000000-0005-0000-0000-00008C710000}"/>
    <cellStyle name="s_Valuation _BS Csan CPC 02 &lt;SAP&gt;_Despesas ADM e COML (3)_Plan1_Diferenças outubro CAN- (2)_3-Balanço_7-Estoque" xfId="29069" xr:uid="{00000000-0005-0000-0000-00008D710000}"/>
    <cellStyle name="s_Valuation _BS Csan CPC 02 &lt;SAP&gt;_Despesas ADM e COML (3)_Plan1_Diferenças outubro CAN- (2)_3-Balanço_Despesas operacionais " xfId="29070" xr:uid="{00000000-0005-0000-0000-00008E710000}"/>
    <cellStyle name="s_Valuation _BS Csan CPC 02 &lt;SAP&gt;_Despesas ADM e COML (3)_Plan1_Diferenças outubro CAN- (2)_3-Balanço_Mapa variáveis" xfId="29071" xr:uid="{00000000-0005-0000-0000-00008F710000}"/>
    <cellStyle name="s_Valuation _BS Csan CPC 02 &lt;SAP&gt;_Despesas ADM e COML (3)_Plan1_Diferenças outubro CAN- (2)_3-Balanço_P&amp;L Raízen Combs" xfId="29072" xr:uid="{00000000-0005-0000-0000-000090710000}"/>
    <cellStyle name="s_Valuation _BS Csan CPC 02 &lt;SAP&gt;_Despesas ADM e COML (3)_Plan1_Diferenças outubro CAN- (2)_3-Balanço_P&amp;L RUMO" xfId="29073" xr:uid="{00000000-0005-0000-0000-000091710000}"/>
    <cellStyle name="s_Valuation _BS Csan CPC 02 &lt;SAP&gt;_Despesas ADM e COML (3)_Plan1_Diferenças outubro CAN- (2)_3-Balanço_Variavel" xfId="29074" xr:uid="{00000000-0005-0000-0000-000092710000}"/>
    <cellStyle name="s_Valuation _BS Csan CPC 02 &lt;SAP&gt;_Despesas ADM e COML (3)_Plan1_Diferenças outubro CAN- (2)_3-Balanço_Working Capital" xfId="29075" xr:uid="{00000000-0005-0000-0000-000093710000}"/>
    <cellStyle name="s_Valuation _BS Csan CPC 02 &lt;SAP&gt;_Despesas ADM e COML (3)_Plan1_Diferenças outubro CAN- (2)_7-Estoque" xfId="29076" xr:uid="{00000000-0005-0000-0000-000094710000}"/>
    <cellStyle name="s_Valuation _BS Csan CPC 02 &lt;SAP&gt;_Despesas ADM e COML (3)_Plan1_Diferenças outubro CAN- (2)_Balanço" xfId="29077" xr:uid="{00000000-0005-0000-0000-000095710000}"/>
    <cellStyle name="s_Valuation _BS Csan CPC 02 &lt;SAP&gt;_Despesas ADM e COML (3)_Plan1_Diferenças outubro CAN- (2)_Balanço_Despesas operacionais " xfId="29078" xr:uid="{00000000-0005-0000-0000-000096710000}"/>
    <cellStyle name="s_Valuation _BS Csan CPC 02 &lt;SAP&gt;_Despesas ADM e COML (3)_Plan1_Diferenças outubro CAN- (2)_Balanço_Working Capital" xfId="29079" xr:uid="{00000000-0005-0000-0000-000097710000}"/>
    <cellStyle name="s_Valuation _BS Csan CPC 02 &lt;SAP&gt;_Despesas ADM e COML (3)_Plan1_Diferenças outubro CAN- (2)_Despesas operacionais " xfId="29080" xr:uid="{00000000-0005-0000-0000-000098710000}"/>
    <cellStyle name="s_Valuation _BS Csan CPC 02 &lt;SAP&gt;_Despesas ADM e COML (3)_Plan1_Diferenças outubro CAN- (2)_IR Diferido" xfId="29081" xr:uid="{00000000-0005-0000-0000-000099710000}"/>
    <cellStyle name="s_Valuation _BS Csan CPC 02 &lt;SAP&gt;_Despesas ADM e COML (3)_Plan1_Diferenças outubro CAN- (2)_Mapa variáveis" xfId="29082" xr:uid="{00000000-0005-0000-0000-00009A710000}"/>
    <cellStyle name="s_Valuation _BS Csan CPC 02 &lt;SAP&gt;_Despesas ADM e COML (3)_Plan1_Diferenças outubro CAN- (2)_P&amp;L Raízen Combs" xfId="29083" xr:uid="{00000000-0005-0000-0000-00009B710000}"/>
    <cellStyle name="s_Valuation _BS Csan CPC 02 &lt;SAP&gt;_Despesas ADM e COML (3)_Plan1_Diferenças outubro CAN- (2)_P&amp;L RUMO" xfId="29084" xr:uid="{00000000-0005-0000-0000-00009C710000}"/>
    <cellStyle name="s_Valuation _BS Csan CPC 02 &lt;SAP&gt;_Despesas ADM e COML (3)_Plan1_Diferenças outubro CAN- (2)_Variavel" xfId="29085" xr:uid="{00000000-0005-0000-0000-00009D710000}"/>
    <cellStyle name="s_Valuation _BS Csan CPC 02 &lt;SAP&gt;_Despesas ADM e COML (3)_Plan1_Diferenças outubro CAN- (2)_Working Capital" xfId="29086" xr:uid="{00000000-0005-0000-0000-00009E710000}"/>
    <cellStyle name="s_Valuation _BS Csan CPC 02 &lt;SAP&gt;_Despesas ADM e COML (3)_Plan1_IR Diferido" xfId="29087" xr:uid="{00000000-0005-0000-0000-00009F710000}"/>
    <cellStyle name="s_Valuation _BS Csan CPC 02 &lt;SAP&gt;_Despesas ADM e COML (3)_Plan1_Mapa variáveis" xfId="29088" xr:uid="{00000000-0005-0000-0000-0000A0710000}"/>
    <cellStyle name="s_Valuation _BS Csan CPC 02 &lt;SAP&gt;_Despesas ADM e COML (3)_Plan1_P&amp;L Raízen Combs" xfId="29089" xr:uid="{00000000-0005-0000-0000-0000A1710000}"/>
    <cellStyle name="s_Valuation _BS Csan CPC 02 &lt;SAP&gt;_Despesas ADM e COML (3)_Plan1_P&amp;L RUMO" xfId="29090" xr:uid="{00000000-0005-0000-0000-0000A2710000}"/>
    <cellStyle name="s_Valuation _BS Csan CPC 02 &lt;SAP&gt;_Despesas ADM e COML (3)_Plan1_Query C.Custos SF 10-11" xfId="29091" xr:uid="{00000000-0005-0000-0000-0000A3710000}"/>
    <cellStyle name="s_Valuation _BS Csan CPC 02 &lt;SAP&gt;_Despesas ADM e COML (3)_Plan1_Query C.Custos SF 10-11 2" xfId="29092" xr:uid="{00000000-0005-0000-0000-0000A4710000}"/>
    <cellStyle name="s_Valuation _BS Csan CPC 02 &lt;SAP&gt;_Despesas ADM e COML (3)_Plan1_Query C.Custos SF 10-11 2_15-FINANCEIRAS" xfId="29093" xr:uid="{00000000-0005-0000-0000-0000A5710000}"/>
    <cellStyle name="s_Valuation _BS Csan CPC 02 &lt;SAP&gt;_Despesas ADM e COML (3)_Plan1_Query C.Custos SF 10-11 2_Mapa variáveis" xfId="29094" xr:uid="{00000000-0005-0000-0000-0000A6710000}"/>
    <cellStyle name="s_Valuation _BS Csan CPC 02 &lt;SAP&gt;_Despesas ADM e COML (3)_Plan1_Query C.Custos SF 10-11 2_Variavel" xfId="29095" xr:uid="{00000000-0005-0000-0000-0000A7710000}"/>
    <cellStyle name="s_Valuation _BS Csan CPC 02 &lt;SAP&gt;_Despesas ADM e COML (3)_Plan1_Query C.Custos SF 10-11 3" xfId="29096" xr:uid="{00000000-0005-0000-0000-0000A8710000}"/>
    <cellStyle name="s_Valuation _BS Csan CPC 02 &lt;SAP&gt;_Despesas ADM e COML (3)_Plan1_Query C.Custos SF 10-11_15-FINANCEIRAS" xfId="29097" xr:uid="{00000000-0005-0000-0000-0000A9710000}"/>
    <cellStyle name="s_Valuation _BS Csan CPC 02 &lt;SAP&gt;_Despesas ADM e COML (3)_Plan1_Query C.Custos SF 10-11_15-FINANCEIRAS_1" xfId="29098" xr:uid="{00000000-0005-0000-0000-0000AA710000}"/>
    <cellStyle name="s_Valuation _BS Csan CPC 02 &lt;SAP&gt;_Despesas ADM e COML (3)_Plan1_Query C.Custos SF 10-11_2-DRE" xfId="29099" xr:uid="{00000000-0005-0000-0000-0000AB710000}"/>
    <cellStyle name="s_Valuation _BS Csan CPC 02 &lt;SAP&gt;_Despesas ADM e COML (3)_Plan1_Query C.Custos SF 10-11_2-DRE 2" xfId="29100" xr:uid="{00000000-0005-0000-0000-0000AC710000}"/>
    <cellStyle name="s_Valuation _BS Csan CPC 02 &lt;SAP&gt;_Despesas ADM e COML (3)_Plan1_Query C.Custos SF 10-11_2-DRE_3-Balanço" xfId="29101" xr:uid="{00000000-0005-0000-0000-0000AD710000}"/>
    <cellStyle name="s_Valuation _BS Csan CPC 02 &lt;SAP&gt;_Despesas ADM e COML (3)_Plan1_Query C.Custos SF 10-11_2-DRE_3-Balanço_Mapa variáveis" xfId="29102" xr:uid="{00000000-0005-0000-0000-0000AE710000}"/>
    <cellStyle name="s_Valuation _BS Csan CPC 02 &lt;SAP&gt;_Despesas ADM e COML (3)_Plan1_Query C.Custos SF 10-11_2-DRE_3-Balanço_Variavel" xfId="29103" xr:uid="{00000000-0005-0000-0000-0000AF710000}"/>
    <cellStyle name="s_Valuation _BS Csan CPC 02 &lt;SAP&gt;_Despesas ADM e COML (3)_Plan1_Query C.Custos SF 10-11_2-DRE_Dep_Judiciais-Contingências" xfId="29104" xr:uid="{00000000-0005-0000-0000-0000B0710000}"/>
    <cellStyle name="s_Valuation _BS Csan CPC 02 &lt;SAP&gt;_Despesas ADM e COML (3)_Plan1_Query C.Custos SF 10-11_2-DRE_DFC Gerencial" xfId="29105" xr:uid="{00000000-0005-0000-0000-0000B1710000}"/>
    <cellStyle name="s_Valuation _BS Csan CPC 02 &lt;SAP&gt;_Despesas ADM e COML (3)_Plan1_Query C.Custos SF 10-11_2-DRE_DMPL" xfId="29106" xr:uid="{00000000-0005-0000-0000-0000B2710000}"/>
    <cellStyle name="s_Valuation _BS Csan CPC 02 &lt;SAP&gt;_Despesas ADM e COML (3)_Plan1_Query C.Custos SF 10-11_2-DRE_Mapa variáveis" xfId="29107" xr:uid="{00000000-0005-0000-0000-0000B3710000}"/>
    <cellStyle name="s_Valuation _BS Csan CPC 02 &lt;SAP&gt;_Despesas ADM e COML (3)_Plan1_Query C.Custos SF 10-11_2-DRE_Variavel" xfId="29108" xr:uid="{00000000-0005-0000-0000-0000B4710000}"/>
    <cellStyle name="s_Valuation _BS Csan CPC 02 &lt;SAP&gt;_Despesas ADM e COML (3)_Plan1_Query C.Custos SF 10-11_3-Balanço" xfId="29109" xr:uid="{00000000-0005-0000-0000-0000B5710000}"/>
    <cellStyle name="s_Valuation _BS Csan CPC 02 &lt;SAP&gt;_Despesas ADM e COML (3)_Plan1_Query C.Custos SF 10-11_3-Balanço 2" xfId="29110" xr:uid="{00000000-0005-0000-0000-0000B6710000}"/>
    <cellStyle name="s_Valuation _BS Csan CPC 02 &lt;SAP&gt;_Despesas ADM e COML (3)_Plan1_Query C.Custos SF 10-11_3-Balanço 2_15-FINANCEIRAS" xfId="29111" xr:uid="{00000000-0005-0000-0000-0000B7710000}"/>
    <cellStyle name="s_Valuation _BS Csan CPC 02 &lt;SAP&gt;_Despesas ADM e COML (3)_Plan1_Query C.Custos SF 10-11_3-Balanço_1" xfId="29112" xr:uid="{00000000-0005-0000-0000-0000B8710000}"/>
    <cellStyle name="s_Valuation _BS Csan CPC 02 &lt;SAP&gt;_Despesas ADM e COML (3)_Plan1_Query C.Custos SF 10-11_3-Balanço_1_Mapa variáveis" xfId="29113" xr:uid="{00000000-0005-0000-0000-0000B9710000}"/>
    <cellStyle name="s_Valuation _BS Csan CPC 02 &lt;SAP&gt;_Despesas ADM e COML (3)_Plan1_Query C.Custos SF 10-11_3-Balanço_1_Variavel" xfId="29114" xr:uid="{00000000-0005-0000-0000-0000BA710000}"/>
    <cellStyle name="s_Valuation _BS Csan CPC 02 &lt;SAP&gt;_Despesas ADM e COML (3)_Plan1_Query C.Custos SF 10-11_3-Balanço_15-FINANCEIRAS" xfId="29115" xr:uid="{00000000-0005-0000-0000-0000BB710000}"/>
    <cellStyle name="s_Valuation _BS Csan CPC 02 &lt;SAP&gt;_Despesas ADM e COML (3)_Plan1_Query C.Custos SF 10-11_3-Balanço_15-FINANCEIRAS_1" xfId="29116" xr:uid="{00000000-0005-0000-0000-0000BC710000}"/>
    <cellStyle name="s_Valuation _BS Csan CPC 02 &lt;SAP&gt;_Despesas ADM e COML (3)_Plan1_Query C.Custos SF 10-11_3-Balanço_2-DRE" xfId="29117" xr:uid="{00000000-0005-0000-0000-0000BD710000}"/>
    <cellStyle name="s_Valuation _BS Csan CPC 02 &lt;SAP&gt;_Despesas ADM e COML (3)_Plan1_Query C.Custos SF 10-11_3-Balanço_2-DRE 2" xfId="29118" xr:uid="{00000000-0005-0000-0000-0000BE710000}"/>
    <cellStyle name="s_Valuation _BS Csan CPC 02 &lt;SAP&gt;_Despesas ADM e COML (3)_Plan1_Query C.Custos SF 10-11_3-Balanço_2-DRE_3-Balanço" xfId="29119" xr:uid="{00000000-0005-0000-0000-0000BF710000}"/>
    <cellStyle name="s_Valuation _BS Csan CPC 02 &lt;SAP&gt;_Despesas ADM e COML (3)_Plan1_Query C.Custos SF 10-11_3-Balanço_2-DRE_3-Balanço_Mapa variáveis" xfId="29120" xr:uid="{00000000-0005-0000-0000-0000C0710000}"/>
    <cellStyle name="s_Valuation _BS Csan CPC 02 &lt;SAP&gt;_Despesas ADM e COML (3)_Plan1_Query C.Custos SF 10-11_3-Balanço_2-DRE_3-Balanço_Variavel" xfId="29121" xr:uid="{00000000-0005-0000-0000-0000C1710000}"/>
    <cellStyle name="s_Valuation _BS Csan CPC 02 &lt;SAP&gt;_Despesas ADM e COML (3)_Plan1_Query C.Custos SF 10-11_3-Balanço_2-DRE_Dep_Judiciais-Contingências" xfId="29122" xr:uid="{00000000-0005-0000-0000-0000C2710000}"/>
    <cellStyle name="s_Valuation _BS Csan CPC 02 &lt;SAP&gt;_Despesas ADM e COML (3)_Plan1_Query C.Custos SF 10-11_3-Balanço_2-DRE_DFC Gerencial" xfId="29123" xr:uid="{00000000-0005-0000-0000-0000C3710000}"/>
    <cellStyle name="s_Valuation _BS Csan CPC 02 &lt;SAP&gt;_Despesas ADM e COML (3)_Plan1_Query C.Custos SF 10-11_3-Balanço_2-DRE_DMPL" xfId="29124" xr:uid="{00000000-0005-0000-0000-0000C4710000}"/>
    <cellStyle name="s_Valuation _BS Csan CPC 02 &lt;SAP&gt;_Despesas ADM e COML (3)_Plan1_Query C.Custos SF 10-11_3-Balanço_2-DRE_Mapa variáveis" xfId="29125" xr:uid="{00000000-0005-0000-0000-0000C5710000}"/>
    <cellStyle name="s_Valuation _BS Csan CPC 02 &lt;SAP&gt;_Despesas ADM e COML (3)_Plan1_Query C.Custos SF 10-11_3-Balanço_2-DRE_Variavel" xfId="29126" xr:uid="{00000000-0005-0000-0000-0000C6710000}"/>
    <cellStyle name="s_Valuation _BS Csan CPC 02 &lt;SAP&gt;_Despesas ADM e COML (3)_Plan1_Query C.Custos SF 10-11_3-Balanço_3-Balanço" xfId="29127" xr:uid="{00000000-0005-0000-0000-0000C7710000}"/>
    <cellStyle name="s_Valuation _BS Csan CPC 02 &lt;SAP&gt;_Despesas ADM e COML (3)_Plan1_Query C.Custos SF 10-11_3-Balanço_3-Balanço_Mapa variáveis" xfId="29128" xr:uid="{00000000-0005-0000-0000-0000C8710000}"/>
    <cellStyle name="s_Valuation _BS Csan CPC 02 &lt;SAP&gt;_Despesas ADM e COML (3)_Plan1_Query C.Custos SF 10-11_3-Balanço_3-Balanço_Variavel" xfId="29129" xr:uid="{00000000-0005-0000-0000-0000C9710000}"/>
    <cellStyle name="s_Valuation _BS Csan CPC 02 &lt;SAP&gt;_Despesas ADM e COML (3)_Plan1_Query C.Custos SF 10-11_3-Balanço_7-Estoque" xfId="29130" xr:uid="{00000000-0005-0000-0000-0000CA710000}"/>
    <cellStyle name="s_Valuation _BS Csan CPC 02 &lt;SAP&gt;_Despesas ADM e COML (3)_Plan1_Query C.Custos SF 10-11_3-Balanço_Despesas operacionais " xfId="29131" xr:uid="{00000000-0005-0000-0000-0000CB710000}"/>
    <cellStyle name="s_Valuation _BS Csan CPC 02 &lt;SAP&gt;_Despesas ADM e COML (3)_Plan1_Query C.Custos SF 10-11_3-Balanço_Mapa variáveis" xfId="29132" xr:uid="{00000000-0005-0000-0000-0000CC710000}"/>
    <cellStyle name="s_Valuation _BS Csan CPC 02 &lt;SAP&gt;_Despesas ADM e COML (3)_Plan1_Query C.Custos SF 10-11_3-Balanço_P&amp;L Raízen Combs" xfId="29133" xr:uid="{00000000-0005-0000-0000-0000CD710000}"/>
    <cellStyle name="s_Valuation _BS Csan CPC 02 &lt;SAP&gt;_Despesas ADM e COML (3)_Plan1_Query C.Custos SF 10-11_3-Balanço_P&amp;L RUMO" xfId="29134" xr:uid="{00000000-0005-0000-0000-0000CE710000}"/>
    <cellStyle name="s_Valuation _BS Csan CPC 02 &lt;SAP&gt;_Despesas ADM e COML (3)_Plan1_Query C.Custos SF 10-11_3-Balanço_Variavel" xfId="29135" xr:uid="{00000000-0005-0000-0000-0000CF710000}"/>
    <cellStyle name="s_Valuation _BS Csan CPC 02 &lt;SAP&gt;_Despesas ADM e COML (3)_Plan1_Query C.Custos SF 10-11_3-Balanço_Working Capital" xfId="29136" xr:uid="{00000000-0005-0000-0000-0000D0710000}"/>
    <cellStyle name="s_Valuation _BS Csan CPC 02 &lt;SAP&gt;_Despesas ADM e COML (3)_Plan1_Query C.Custos SF 10-11_7-Estoque" xfId="29137" xr:uid="{00000000-0005-0000-0000-0000D1710000}"/>
    <cellStyle name="s_Valuation _BS Csan CPC 02 &lt;SAP&gt;_Despesas ADM e COML (3)_Plan1_Query C.Custos SF 10-11_Balanço" xfId="29138" xr:uid="{00000000-0005-0000-0000-0000D2710000}"/>
    <cellStyle name="s_Valuation _BS Csan CPC 02 &lt;SAP&gt;_Despesas ADM e COML (3)_Plan1_Query C.Custos SF 10-11_Balanço_Despesas operacionais " xfId="29139" xr:uid="{00000000-0005-0000-0000-0000D3710000}"/>
    <cellStyle name="s_Valuation _BS Csan CPC 02 &lt;SAP&gt;_Despesas ADM e COML (3)_Plan1_Query C.Custos SF 10-11_Balanço_Working Capital" xfId="29140" xr:uid="{00000000-0005-0000-0000-0000D4710000}"/>
    <cellStyle name="s_Valuation _BS Csan CPC 02 &lt;SAP&gt;_Despesas ADM e COML (3)_Plan1_Query C.Custos SF 10-11_Despesas operacionais " xfId="29141" xr:uid="{00000000-0005-0000-0000-0000D5710000}"/>
    <cellStyle name="s_Valuation _BS Csan CPC 02 &lt;SAP&gt;_Despesas ADM e COML (3)_Plan1_Query C.Custos SF 10-11_IR Diferido" xfId="29142" xr:uid="{00000000-0005-0000-0000-0000D6710000}"/>
    <cellStyle name="s_Valuation _BS Csan CPC 02 &lt;SAP&gt;_Despesas ADM e COML (3)_Plan1_Query C.Custos SF 10-11_Mapa variáveis" xfId="29143" xr:uid="{00000000-0005-0000-0000-0000D7710000}"/>
    <cellStyle name="s_Valuation _BS Csan CPC 02 &lt;SAP&gt;_Despesas ADM e COML (3)_Plan1_Query C.Custos SF 10-11_P&amp;L Raízen Combs" xfId="29144" xr:uid="{00000000-0005-0000-0000-0000D8710000}"/>
    <cellStyle name="s_Valuation _BS Csan CPC 02 &lt;SAP&gt;_Despesas ADM e COML (3)_Plan1_Query C.Custos SF 10-11_P&amp;L RUMO" xfId="29145" xr:uid="{00000000-0005-0000-0000-0000D9710000}"/>
    <cellStyle name="s_Valuation _BS Csan CPC 02 &lt;SAP&gt;_Despesas ADM e COML (3)_Plan1_Query C.Custos SF 10-11_Variavel" xfId="29146" xr:uid="{00000000-0005-0000-0000-0000DA710000}"/>
    <cellStyle name="s_Valuation _BS Csan CPC 02 &lt;SAP&gt;_Despesas ADM e COML (3)_Plan1_Query C.Custos SF 10-11_Working Capital" xfId="29147" xr:uid="{00000000-0005-0000-0000-0000DB710000}"/>
    <cellStyle name="s_Valuation _BS Csan CPC 02 &lt;SAP&gt;_Despesas ADM e COML (3)_Plan1_Variavel" xfId="29148" xr:uid="{00000000-0005-0000-0000-0000DC710000}"/>
    <cellStyle name="s_Valuation _BS Csan CPC 02 &lt;SAP&gt;_Despesas ADM e COML (3)_Plan1_Working Capital" xfId="29149" xr:uid="{00000000-0005-0000-0000-0000DD710000}"/>
    <cellStyle name="s_Valuation _BS Csan CPC 02 &lt;SAP&gt;_Despesas ADM e COML (3)_Query C.Custos SF 10-11" xfId="29150" xr:uid="{00000000-0005-0000-0000-0000DE710000}"/>
    <cellStyle name="s_Valuation _BS Csan CPC 02 &lt;SAP&gt;_Despesas ADM e COML (3)_Query C.Custos SF 10-11 2" xfId="29151" xr:uid="{00000000-0005-0000-0000-0000DF710000}"/>
    <cellStyle name="s_Valuation _BS Csan CPC 02 &lt;SAP&gt;_Despesas ADM e COML (3)_Query C.Custos SF 10-11 2_15-FINANCEIRAS" xfId="29152" xr:uid="{00000000-0005-0000-0000-0000E0710000}"/>
    <cellStyle name="s_Valuation _BS Csan CPC 02 &lt;SAP&gt;_Despesas ADM e COML (3)_Query C.Custos SF 10-11 2_Mapa variáveis" xfId="29153" xr:uid="{00000000-0005-0000-0000-0000E1710000}"/>
    <cellStyle name="s_Valuation _BS Csan CPC 02 &lt;SAP&gt;_Despesas ADM e COML (3)_Query C.Custos SF 10-11 2_Variavel" xfId="29154" xr:uid="{00000000-0005-0000-0000-0000E2710000}"/>
    <cellStyle name="s_Valuation _BS Csan CPC 02 &lt;SAP&gt;_Despesas ADM e COML (3)_Query C.Custos SF 10-11 3" xfId="29155" xr:uid="{00000000-0005-0000-0000-0000E3710000}"/>
    <cellStyle name="s_Valuation _BS Csan CPC 02 &lt;SAP&gt;_Despesas ADM e COML (3)_Query C.Custos SF 10-11_15-FINANCEIRAS" xfId="29156" xr:uid="{00000000-0005-0000-0000-0000E4710000}"/>
    <cellStyle name="s_Valuation _BS Csan CPC 02 &lt;SAP&gt;_Despesas ADM e COML (3)_Query C.Custos SF 10-11_15-FINANCEIRAS_1" xfId="29157" xr:uid="{00000000-0005-0000-0000-0000E5710000}"/>
    <cellStyle name="s_Valuation _BS Csan CPC 02 &lt;SAP&gt;_Despesas ADM e COML (3)_Query C.Custos SF 10-11_2-DRE" xfId="29158" xr:uid="{00000000-0005-0000-0000-0000E6710000}"/>
    <cellStyle name="s_Valuation _BS Csan CPC 02 &lt;SAP&gt;_Despesas ADM e COML (3)_Query C.Custos SF 10-11_2-DRE 2" xfId="29159" xr:uid="{00000000-0005-0000-0000-0000E7710000}"/>
    <cellStyle name="s_Valuation _BS Csan CPC 02 &lt;SAP&gt;_Despesas ADM e COML (3)_Query C.Custos SF 10-11_2-DRE_3-Balanço" xfId="29160" xr:uid="{00000000-0005-0000-0000-0000E8710000}"/>
    <cellStyle name="s_Valuation _BS Csan CPC 02 &lt;SAP&gt;_Despesas ADM e COML (3)_Query C.Custos SF 10-11_2-DRE_3-Balanço_Mapa variáveis" xfId="29161" xr:uid="{00000000-0005-0000-0000-0000E9710000}"/>
    <cellStyle name="s_Valuation _BS Csan CPC 02 &lt;SAP&gt;_Despesas ADM e COML (3)_Query C.Custos SF 10-11_2-DRE_3-Balanço_Variavel" xfId="29162" xr:uid="{00000000-0005-0000-0000-0000EA710000}"/>
    <cellStyle name="s_Valuation _BS Csan CPC 02 &lt;SAP&gt;_Despesas ADM e COML (3)_Query C.Custos SF 10-11_2-DRE_Dep_Judiciais-Contingências" xfId="29163" xr:uid="{00000000-0005-0000-0000-0000EB710000}"/>
    <cellStyle name="s_Valuation _BS Csan CPC 02 &lt;SAP&gt;_Despesas ADM e COML (3)_Query C.Custos SF 10-11_2-DRE_DFC Gerencial" xfId="29164" xr:uid="{00000000-0005-0000-0000-0000EC710000}"/>
    <cellStyle name="s_Valuation _BS Csan CPC 02 &lt;SAP&gt;_Despesas ADM e COML (3)_Query C.Custos SF 10-11_2-DRE_DMPL" xfId="29165" xr:uid="{00000000-0005-0000-0000-0000ED710000}"/>
    <cellStyle name="s_Valuation _BS Csan CPC 02 &lt;SAP&gt;_Despesas ADM e COML (3)_Query C.Custos SF 10-11_2-DRE_Mapa variáveis" xfId="29166" xr:uid="{00000000-0005-0000-0000-0000EE710000}"/>
    <cellStyle name="s_Valuation _BS Csan CPC 02 &lt;SAP&gt;_Despesas ADM e COML (3)_Query C.Custos SF 10-11_2-DRE_Variavel" xfId="29167" xr:uid="{00000000-0005-0000-0000-0000EF710000}"/>
    <cellStyle name="s_Valuation _BS Csan CPC 02 &lt;SAP&gt;_Despesas ADM e COML (3)_Query C.Custos SF 10-11_3-Balanço" xfId="29168" xr:uid="{00000000-0005-0000-0000-0000F0710000}"/>
    <cellStyle name="s_Valuation _BS Csan CPC 02 &lt;SAP&gt;_Despesas ADM e COML (3)_Query C.Custos SF 10-11_3-Balanço 2" xfId="29169" xr:uid="{00000000-0005-0000-0000-0000F1710000}"/>
    <cellStyle name="s_Valuation _BS Csan CPC 02 &lt;SAP&gt;_Despesas ADM e COML (3)_Query C.Custos SF 10-11_3-Balanço 2_15-FINANCEIRAS" xfId="29170" xr:uid="{00000000-0005-0000-0000-0000F2710000}"/>
    <cellStyle name="s_Valuation _BS Csan CPC 02 &lt;SAP&gt;_Despesas ADM e COML (3)_Query C.Custos SF 10-11_3-Balanço_1" xfId="29171" xr:uid="{00000000-0005-0000-0000-0000F3710000}"/>
    <cellStyle name="s_Valuation _BS Csan CPC 02 &lt;SAP&gt;_Despesas ADM e COML (3)_Query C.Custos SF 10-11_3-Balanço_1_Mapa variáveis" xfId="29172" xr:uid="{00000000-0005-0000-0000-0000F4710000}"/>
    <cellStyle name="s_Valuation _BS Csan CPC 02 &lt;SAP&gt;_Despesas ADM e COML (3)_Query C.Custos SF 10-11_3-Balanço_1_Variavel" xfId="29173" xr:uid="{00000000-0005-0000-0000-0000F5710000}"/>
    <cellStyle name="s_Valuation _BS Csan CPC 02 &lt;SAP&gt;_Despesas ADM e COML (3)_Query C.Custos SF 10-11_3-Balanço_15-FINANCEIRAS" xfId="29174" xr:uid="{00000000-0005-0000-0000-0000F6710000}"/>
    <cellStyle name="s_Valuation _BS Csan CPC 02 &lt;SAP&gt;_Despesas ADM e COML (3)_Query C.Custos SF 10-11_3-Balanço_15-FINANCEIRAS_1" xfId="29175" xr:uid="{00000000-0005-0000-0000-0000F7710000}"/>
    <cellStyle name="s_Valuation _BS Csan CPC 02 &lt;SAP&gt;_Despesas ADM e COML (3)_Query C.Custos SF 10-11_3-Balanço_2-DRE" xfId="29176" xr:uid="{00000000-0005-0000-0000-0000F8710000}"/>
    <cellStyle name="s_Valuation _BS Csan CPC 02 &lt;SAP&gt;_Despesas ADM e COML (3)_Query C.Custos SF 10-11_3-Balanço_2-DRE 2" xfId="29177" xr:uid="{00000000-0005-0000-0000-0000F9710000}"/>
    <cellStyle name="s_Valuation _BS Csan CPC 02 &lt;SAP&gt;_Despesas ADM e COML (3)_Query C.Custos SF 10-11_3-Balanço_2-DRE_3-Balanço" xfId="29178" xr:uid="{00000000-0005-0000-0000-0000FA710000}"/>
    <cellStyle name="s_Valuation _BS Csan CPC 02 &lt;SAP&gt;_Despesas ADM e COML (3)_Query C.Custos SF 10-11_3-Balanço_2-DRE_3-Balanço_Mapa variáveis" xfId="29179" xr:uid="{00000000-0005-0000-0000-0000FB710000}"/>
    <cellStyle name="s_Valuation _BS Csan CPC 02 &lt;SAP&gt;_Despesas ADM e COML (3)_Query C.Custos SF 10-11_3-Balanço_2-DRE_3-Balanço_Variavel" xfId="29180" xr:uid="{00000000-0005-0000-0000-0000FC710000}"/>
    <cellStyle name="s_Valuation _BS Csan CPC 02 &lt;SAP&gt;_Despesas ADM e COML (3)_Query C.Custos SF 10-11_3-Balanço_2-DRE_Dep_Judiciais-Contingências" xfId="29181" xr:uid="{00000000-0005-0000-0000-0000FD710000}"/>
    <cellStyle name="s_Valuation _BS Csan CPC 02 &lt;SAP&gt;_Despesas ADM e COML (3)_Query C.Custos SF 10-11_3-Balanço_2-DRE_DFC Gerencial" xfId="29182" xr:uid="{00000000-0005-0000-0000-0000FE710000}"/>
    <cellStyle name="s_Valuation _BS Csan CPC 02 &lt;SAP&gt;_Despesas ADM e COML (3)_Query C.Custos SF 10-11_3-Balanço_2-DRE_DMPL" xfId="29183" xr:uid="{00000000-0005-0000-0000-0000FF710000}"/>
    <cellStyle name="s_Valuation _BS Csan CPC 02 &lt;SAP&gt;_Despesas ADM e COML (3)_Query C.Custos SF 10-11_3-Balanço_2-DRE_Mapa variáveis" xfId="29184" xr:uid="{00000000-0005-0000-0000-000000720000}"/>
    <cellStyle name="s_Valuation _BS Csan CPC 02 &lt;SAP&gt;_Despesas ADM e COML (3)_Query C.Custos SF 10-11_3-Balanço_2-DRE_Variavel" xfId="29185" xr:uid="{00000000-0005-0000-0000-000001720000}"/>
    <cellStyle name="s_Valuation _BS Csan CPC 02 &lt;SAP&gt;_Despesas ADM e COML (3)_Query C.Custos SF 10-11_3-Balanço_3-Balanço" xfId="29186" xr:uid="{00000000-0005-0000-0000-000002720000}"/>
    <cellStyle name="s_Valuation _BS Csan CPC 02 &lt;SAP&gt;_Despesas ADM e COML (3)_Query C.Custos SF 10-11_3-Balanço_3-Balanço_Mapa variáveis" xfId="29187" xr:uid="{00000000-0005-0000-0000-000003720000}"/>
    <cellStyle name="s_Valuation _BS Csan CPC 02 &lt;SAP&gt;_Despesas ADM e COML (3)_Query C.Custos SF 10-11_3-Balanço_3-Balanço_Variavel" xfId="29188" xr:uid="{00000000-0005-0000-0000-000004720000}"/>
    <cellStyle name="s_Valuation _BS Csan CPC 02 &lt;SAP&gt;_Despesas ADM e COML (3)_Query C.Custos SF 10-11_3-Balanço_7-Estoque" xfId="29189" xr:uid="{00000000-0005-0000-0000-000005720000}"/>
    <cellStyle name="s_Valuation _BS Csan CPC 02 &lt;SAP&gt;_Despesas ADM e COML (3)_Query C.Custos SF 10-11_3-Balanço_Despesas operacionais " xfId="29190" xr:uid="{00000000-0005-0000-0000-000006720000}"/>
    <cellStyle name="s_Valuation _BS Csan CPC 02 &lt;SAP&gt;_Despesas ADM e COML (3)_Query C.Custos SF 10-11_3-Balanço_Mapa variáveis" xfId="29191" xr:uid="{00000000-0005-0000-0000-000007720000}"/>
    <cellStyle name="s_Valuation _BS Csan CPC 02 &lt;SAP&gt;_Despesas ADM e COML (3)_Query C.Custos SF 10-11_3-Balanço_P&amp;L Raízen Combs" xfId="29192" xr:uid="{00000000-0005-0000-0000-000008720000}"/>
    <cellStyle name="s_Valuation _BS Csan CPC 02 &lt;SAP&gt;_Despesas ADM e COML (3)_Query C.Custos SF 10-11_3-Balanço_P&amp;L RUMO" xfId="29193" xr:uid="{00000000-0005-0000-0000-000009720000}"/>
    <cellStyle name="s_Valuation _BS Csan CPC 02 &lt;SAP&gt;_Despesas ADM e COML (3)_Query C.Custos SF 10-11_3-Balanço_Variavel" xfId="29194" xr:uid="{00000000-0005-0000-0000-00000A720000}"/>
    <cellStyle name="s_Valuation _BS Csan CPC 02 &lt;SAP&gt;_Despesas ADM e COML (3)_Query C.Custos SF 10-11_3-Balanço_Working Capital" xfId="29195" xr:uid="{00000000-0005-0000-0000-00000B720000}"/>
    <cellStyle name="s_Valuation _BS Csan CPC 02 &lt;SAP&gt;_Despesas ADM e COML (3)_Query C.Custos SF 10-11_7-Estoque" xfId="29196" xr:uid="{00000000-0005-0000-0000-00000C720000}"/>
    <cellStyle name="s_Valuation _BS Csan CPC 02 &lt;SAP&gt;_Despesas ADM e COML (3)_Query C.Custos SF 10-11_Balanço" xfId="29197" xr:uid="{00000000-0005-0000-0000-00000D720000}"/>
    <cellStyle name="s_Valuation _BS Csan CPC 02 &lt;SAP&gt;_Despesas ADM e COML (3)_Query C.Custos SF 10-11_Balanço_Despesas operacionais " xfId="29198" xr:uid="{00000000-0005-0000-0000-00000E720000}"/>
    <cellStyle name="s_Valuation _BS Csan CPC 02 &lt;SAP&gt;_Despesas ADM e COML (3)_Query C.Custos SF 10-11_Balanço_Working Capital" xfId="29199" xr:uid="{00000000-0005-0000-0000-00000F720000}"/>
    <cellStyle name="s_Valuation _BS Csan CPC 02 &lt;SAP&gt;_Despesas ADM e COML (3)_Query C.Custos SF 10-11_CCL" xfId="29200" xr:uid="{00000000-0005-0000-0000-000010720000}"/>
    <cellStyle name="s_Valuation _BS Csan CPC 02 &lt;SAP&gt;_Despesas ADM e COML (3)_Query C.Custos SF 10-11_CCL 2" xfId="29201" xr:uid="{00000000-0005-0000-0000-000011720000}"/>
    <cellStyle name="s_Valuation _BS Csan CPC 02 &lt;SAP&gt;_Despesas ADM e COML (3)_Query C.Custos SF 10-11_CCL 2_15-FINANCEIRAS" xfId="29202" xr:uid="{00000000-0005-0000-0000-000012720000}"/>
    <cellStyle name="s_Valuation _BS Csan CPC 02 &lt;SAP&gt;_Despesas ADM e COML (3)_Query C.Custos SF 10-11_CCL 2_Mapa variáveis" xfId="29203" xr:uid="{00000000-0005-0000-0000-000013720000}"/>
    <cellStyle name="s_Valuation _BS Csan CPC 02 &lt;SAP&gt;_Despesas ADM e COML (3)_Query C.Custos SF 10-11_CCL 2_Variavel" xfId="29204" xr:uid="{00000000-0005-0000-0000-000014720000}"/>
    <cellStyle name="s_Valuation _BS Csan CPC 02 &lt;SAP&gt;_Despesas ADM e COML (3)_Query C.Custos SF 10-11_CCL 3" xfId="29205" xr:uid="{00000000-0005-0000-0000-000015720000}"/>
    <cellStyle name="s_Valuation _BS Csan CPC 02 &lt;SAP&gt;_Despesas ADM e COML (3)_Query C.Custos SF 10-11_CCL_15-FINANCEIRAS" xfId="29206" xr:uid="{00000000-0005-0000-0000-000016720000}"/>
    <cellStyle name="s_Valuation _BS Csan CPC 02 &lt;SAP&gt;_Despesas ADM e COML (3)_Query C.Custos SF 10-11_CCL_15-FINANCEIRAS_1" xfId="29207" xr:uid="{00000000-0005-0000-0000-000017720000}"/>
    <cellStyle name="s_Valuation _BS Csan CPC 02 &lt;SAP&gt;_Despesas ADM e COML (3)_Query C.Custos SF 10-11_CCL_2-DRE" xfId="29208" xr:uid="{00000000-0005-0000-0000-000018720000}"/>
    <cellStyle name="s_Valuation _BS Csan CPC 02 &lt;SAP&gt;_Despesas ADM e COML (3)_Query C.Custos SF 10-11_CCL_2-DRE 2" xfId="29209" xr:uid="{00000000-0005-0000-0000-000019720000}"/>
    <cellStyle name="s_Valuation _BS Csan CPC 02 &lt;SAP&gt;_Despesas ADM e COML (3)_Query C.Custos SF 10-11_CCL_2-DRE_3-Balanço" xfId="29210" xr:uid="{00000000-0005-0000-0000-00001A720000}"/>
    <cellStyle name="s_Valuation _BS Csan CPC 02 &lt;SAP&gt;_Despesas ADM e COML (3)_Query C.Custos SF 10-11_CCL_2-DRE_3-Balanço_Mapa variáveis" xfId="29211" xr:uid="{00000000-0005-0000-0000-00001B720000}"/>
    <cellStyle name="s_Valuation _BS Csan CPC 02 &lt;SAP&gt;_Despesas ADM e COML (3)_Query C.Custos SF 10-11_CCL_2-DRE_3-Balanço_Variavel" xfId="29212" xr:uid="{00000000-0005-0000-0000-00001C720000}"/>
    <cellStyle name="s_Valuation _BS Csan CPC 02 &lt;SAP&gt;_Despesas ADM e COML (3)_Query C.Custos SF 10-11_CCL_2-DRE_Dep_Judiciais-Contingências" xfId="29213" xr:uid="{00000000-0005-0000-0000-00001D720000}"/>
    <cellStyle name="s_Valuation _BS Csan CPC 02 &lt;SAP&gt;_Despesas ADM e COML (3)_Query C.Custos SF 10-11_CCL_2-DRE_DFC Gerencial" xfId="29214" xr:uid="{00000000-0005-0000-0000-00001E720000}"/>
    <cellStyle name="s_Valuation _BS Csan CPC 02 &lt;SAP&gt;_Despesas ADM e COML (3)_Query C.Custos SF 10-11_CCL_2-DRE_DMPL" xfId="29215" xr:uid="{00000000-0005-0000-0000-00001F720000}"/>
    <cellStyle name="s_Valuation _BS Csan CPC 02 &lt;SAP&gt;_Despesas ADM e COML (3)_Query C.Custos SF 10-11_CCL_2-DRE_Mapa variáveis" xfId="29216" xr:uid="{00000000-0005-0000-0000-000020720000}"/>
    <cellStyle name="s_Valuation _BS Csan CPC 02 &lt;SAP&gt;_Despesas ADM e COML (3)_Query C.Custos SF 10-11_CCL_2-DRE_Variavel" xfId="29217" xr:uid="{00000000-0005-0000-0000-000021720000}"/>
    <cellStyle name="s_Valuation _BS Csan CPC 02 &lt;SAP&gt;_Despesas ADM e COML (3)_Query C.Custos SF 10-11_CCL_3-Balanço" xfId="29218" xr:uid="{00000000-0005-0000-0000-000022720000}"/>
    <cellStyle name="s_Valuation _BS Csan CPC 02 &lt;SAP&gt;_Despesas ADM e COML (3)_Query C.Custos SF 10-11_CCL_3-Balanço 2" xfId="29219" xr:uid="{00000000-0005-0000-0000-000023720000}"/>
    <cellStyle name="s_Valuation _BS Csan CPC 02 &lt;SAP&gt;_Despesas ADM e COML (3)_Query C.Custos SF 10-11_CCL_3-Balanço 2_15-FINANCEIRAS" xfId="29220" xr:uid="{00000000-0005-0000-0000-000024720000}"/>
    <cellStyle name="s_Valuation _BS Csan CPC 02 &lt;SAP&gt;_Despesas ADM e COML (3)_Query C.Custos SF 10-11_CCL_3-Balanço_1" xfId="29221" xr:uid="{00000000-0005-0000-0000-000025720000}"/>
    <cellStyle name="s_Valuation _BS Csan CPC 02 &lt;SAP&gt;_Despesas ADM e COML (3)_Query C.Custos SF 10-11_CCL_3-Balanço_1_Mapa variáveis" xfId="29222" xr:uid="{00000000-0005-0000-0000-000026720000}"/>
    <cellStyle name="s_Valuation _BS Csan CPC 02 &lt;SAP&gt;_Despesas ADM e COML (3)_Query C.Custos SF 10-11_CCL_3-Balanço_1_Variavel" xfId="29223" xr:uid="{00000000-0005-0000-0000-000027720000}"/>
    <cellStyle name="s_Valuation _BS Csan CPC 02 &lt;SAP&gt;_Despesas ADM e COML (3)_Query C.Custos SF 10-11_CCL_3-Balanço_15-FINANCEIRAS" xfId="29224" xr:uid="{00000000-0005-0000-0000-000028720000}"/>
    <cellStyle name="s_Valuation _BS Csan CPC 02 &lt;SAP&gt;_Despesas ADM e COML (3)_Query C.Custos SF 10-11_CCL_3-Balanço_15-FINANCEIRAS_1" xfId="29225" xr:uid="{00000000-0005-0000-0000-000029720000}"/>
    <cellStyle name="s_Valuation _BS Csan CPC 02 &lt;SAP&gt;_Despesas ADM e COML (3)_Query C.Custos SF 10-11_CCL_3-Balanço_2-DRE" xfId="29226" xr:uid="{00000000-0005-0000-0000-00002A720000}"/>
    <cellStyle name="s_Valuation _BS Csan CPC 02 &lt;SAP&gt;_Despesas ADM e COML (3)_Query C.Custos SF 10-11_CCL_3-Balanço_2-DRE 2" xfId="29227" xr:uid="{00000000-0005-0000-0000-00002B720000}"/>
    <cellStyle name="s_Valuation _BS Csan CPC 02 &lt;SAP&gt;_Despesas ADM e COML (3)_Query C.Custos SF 10-11_CCL_3-Balanço_2-DRE_3-Balanço" xfId="29228" xr:uid="{00000000-0005-0000-0000-00002C720000}"/>
    <cellStyle name="s_Valuation _BS Csan CPC 02 &lt;SAP&gt;_Despesas ADM e COML (3)_Query C.Custos SF 10-11_CCL_3-Balanço_2-DRE_3-Balanço_Mapa variáveis" xfId="29229" xr:uid="{00000000-0005-0000-0000-00002D720000}"/>
    <cellStyle name="s_Valuation _BS Csan CPC 02 &lt;SAP&gt;_Despesas ADM e COML (3)_Query C.Custos SF 10-11_CCL_3-Balanço_2-DRE_3-Balanço_Variavel" xfId="29230" xr:uid="{00000000-0005-0000-0000-00002E720000}"/>
    <cellStyle name="s_Valuation _BS Csan CPC 02 &lt;SAP&gt;_Despesas ADM e COML (3)_Query C.Custos SF 10-11_CCL_3-Balanço_2-DRE_Dep_Judiciais-Contingências" xfId="29231" xr:uid="{00000000-0005-0000-0000-00002F720000}"/>
    <cellStyle name="s_Valuation _BS Csan CPC 02 &lt;SAP&gt;_Despesas ADM e COML (3)_Query C.Custos SF 10-11_CCL_3-Balanço_2-DRE_DFC Gerencial" xfId="29232" xr:uid="{00000000-0005-0000-0000-000030720000}"/>
    <cellStyle name="s_Valuation _BS Csan CPC 02 &lt;SAP&gt;_Despesas ADM e COML (3)_Query C.Custos SF 10-11_CCL_3-Balanço_2-DRE_DMPL" xfId="29233" xr:uid="{00000000-0005-0000-0000-000031720000}"/>
    <cellStyle name="s_Valuation _BS Csan CPC 02 &lt;SAP&gt;_Despesas ADM e COML (3)_Query C.Custos SF 10-11_CCL_3-Balanço_2-DRE_Mapa variáveis" xfId="29234" xr:uid="{00000000-0005-0000-0000-000032720000}"/>
    <cellStyle name="s_Valuation _BS Csan CPC 02 &lt;SAP&gt;_Despesas ADM e COML (3)_Query C.Custos SF 10-11_CCL_3-Balanço_2-DRE_Variavel" xfId="29235" xr:uid="{00000000-0005-0000-0000-000033720000}"/>
    <cellStyle name="s_Valuation _BS Csan CPC 02 &lt;SAP&gt;_Despesas ADM e COML (3)_Query C.Custos SF 10-11_CCL_3-Balanço_3-Balanço" xfId="29236" xr:uid="{00000000-0005-0000-0000-000034720000}"/>
    <cellStyle name="s_Valuation _BS Csan CPC 02 &lt;SAP&gt;_Despesas ADM e COML (3)_Query C.Custos SF 10-11_CCL_3-Balanço_3-Balanço_Mapa variáveis" xfId="29237" xr:uid="{00000000-0005-0000-0000-000035720000}"/>
    <cellStyle name="s_Valuation _BS Csan CPC 02 &lt;SAP&gt;_Despesas ADM e COML (3)_Query C.Custos SF 10-11_CCL_3-Balanço_3-Balanço_Variavel" xfId="29238" xr:uid="{00000000-0005-0000-0000-000036720000}"/>
    <cellStyle name="s_Valuation _BS Csan CPC 02 &lt;SAP&gt;_Despesas ADM e COML (3)_Query C.Custos SF 10-11_CCL_3-Balanço_7-Estoque" xfId="29239" xr:uid="{00000000-0005-0000-0000-000037720000}"/>
    <cellStyle name="s_Valuation _BS Csan CPC 02 &lt;SAP&gt;_Despesas ADM e COML (3)_Query C.Custos SF 10-11_CCL_3-Balanço_Despesas operacionais " xfId="29240" xr:uid="{00000000-0005-0000-0000-000038720000}"/>
    <cellStyle name="s_Valuation _BS Csan CPC 02 &lt;SAP&gt;_Despesas ADM e COML (3)_Query C.Custos SF 10-11_CCL_3-Balanço_Mapa variáveis" xfId="29241" xr:uid="{00000000-0005-0000-0000-000039720000}"/>
    <cellStyle name="s_Valuation _BS Csan CPC 02 &lt;SAP&gt;_Despesas ADM e COML (3)_Query C.Custos SF 10-11_CCL_3-Balanço_P&amp;L Raízen Combs" xfId="29242" xr:uid="{00000000-0005-0000-0000-00003A720000}"/>
    <cellStyle name="s_Valuation _BS Csan CPC 02 &lt;SAP&gt;_Despesas ADM e COML (3)_Query C.Custos SF 10-11_CCL_3-Balanço_P&amp;L RUMO" xfId="29243" xr:uid="{00000000-0005-0000-0000-00003B720000}"/>
    <cellStyle name="s_Valuation _BS Csan CPC 02 &lt;SAP&gt;_Despesas ADM e COML (3)_Query C.Custos SF 10-11_CCL_3-Balanço_Variavel" xfId="29244" xr:uid="{00000000-0005-0000-0000-00003C720000}"/>
    <cellStyle name="s_Valuation _BS Csan CPC 02 &lt;SAP&gt;_Despesas ADM e COML (3)_Query C.Custos SF 10-11_CCL_3-Balanço_Working Capital" xfId="29245" xr:uid="{00000000-0005-0000-0000-00003D720000}"/>
    <cellStyle name="s_Valuation _BS Csan CPC 02 &lt;SAP&gt;_Despesas ADM e COML (3)_Query C.Custos SF 10-11_CCL_7-Estoque" xfId="29246" xr:uid="{00000000-0005-0000-0000-00003E720000}"/>
    <cellStyle name="s_Valuation _BS Csan CPC 02 &lt;SAP&gt;_Despesas ADM e COML (3)_Query C.Custos SF 10-11_CCL_Balanço" xfId="29247" xr:uid="{00000000-0005-0000-0000-00003F720000}"/>
    <cellStyle name="s_Valuation _BS Csan CPC 02 &lt;SAP&gt;_Despesas ADM e COML (3)_Query C.Custos SF 10-11_CCL_Balanço_Despesas operacionais " xfId="29248" xr:uid="{00000000-0005-0000-0000-000040720000}"/>
    <cellStyle name="s_Valuation _BS Csan CPC 02 &lt;SAP&gt;_Despesas ADM e COML (3)_Query C.Custos SF 10-11_CCL_Balanço_Working Capital" xfId="29249" xr:uid="{00000000-0005-0000-0000-000041720000}"/>
    <cellStyle name="s_Valuation _BS Csan CPC 02 &lt;SAP&gt;_Despesas ADM e COML (3)_Query C.Custos SF 10-11_CCL_Despesas operacionais " xfId="29250" xr:uid="{00000000-0005-0000-0000-000042720000}"/>
    <cellStyle name="s_Valuation _BS Csan CPC 02 &lt;SAP&gt;_Despesas ADM e COML (3)_Query C.Custos SF 10-11_CCL_IR Diferido" xfId="29251" xr:uid="{00000000-0005-0000-0000-000043720000}"/>
    <cellStyle name="s_Valuation _BS Csan CPC 02 &lt;SAP&gt;_Despesas ADM e COML (3)_Query C.Custos SF 10-11_CCL_Mapa variáveis" xfId="29252" xr:uid="{00000000-0005-0000-0000-000044720000}"/>
    <cellStyle name="s_Valuation _BS Csan CPC 02 &lt;SAP&gt;_Despesas ADM e COML (3)_Query C.Custos SF 10-11_CCL_P&amp;L Raízen Combs" xfId="29253" xr:uid="{00000000-0005-0000-0000-000045720000}"/>
    <cellStyle name="s_Valuation _BS Csan CPC 02 &lt;SAP&gt;_Despesas ADM e COML (3)_Query C.Custos SF 10-11_CCL_P&amp;L RUMO" xfId="29254" xr:uid="{00000000-0005-0000-0000-000046720000}"/>
    <cellStyle name="s_Valuation _BS Csan CPC 02 &lt;SAP&gt;_Despesas ADM e COML (3)_Query C.Custos SF 10-11_CCL_Variavel" xfId="29255" xr:uid="{00000000-0005-0000-0000-000047720000}"/>
    <cellStyle name="s_Valuation _BS Csan CPC 02 &lt;SAP&gt;_Despesas ADM e COML (3)_Query C.Custos SF 10-11_CCL_Working Capital" xfId="29256" xr:uid="{00000000-0005-0000-0000-000048720000}"/>
    <cellStyle name="s_Valuation _BS Csan CPC 02 &lt;SAP&gt;_Despesas ADM e COML (3)_Query C.Custos SF 10-11_Despesas operacionais " xfId="29257" xr:uid="{00000000-0005-0000-0000-000049720000}"/>
    <cellStyle name="s_Valuation _BS Csan CPC 02 &lt;SAP&gt;_Despesas ADM e COML (3)_Query C.Custos SF 10-11_Diferenças outubro CAN- (2)" xfId="29258" xr:uid="{00000000-0005-0000-0000-00004A720000}"/>
    <cellStyle name="s_Valuation _BS Csan CPC 02 &lt;SAP&gt;_Despesas ADM e COML (3)_Query C.Custos SF 10-11_Diferenças outubro CAN- (2) 2" xfId="29259" xr:uid="{00000000-0005-0000-0000-00004B720000}"/>
    <cellStyle name="s_Valuation _BS Csan CPC 02 &lt;SAP&gt;_Despesas ADM e COML (3)_Query C.Custos SF 10-11_Diferenças outubro CAN- (2) 2_15-FINANCEIRAS" xfId="29260" xr:uid="{00000000-0005-0000-0000-00004C720000}"/>
    <cellStyle name="s_Valuation _BS Csan CPC 02 &lt;SAP&gt;_Despesas ADM e COML (3)_Query C.Custos SF 10-11_Diferenças outubro CAN- (2) 2_Mapa variáveis" xfId="29261" xr:uid="{00000000-0005-0000-0000-00004D720000}"/>
    <cellStyle name="s_Valuation _BS Csan CPC 02 &lt;SAP&gt;_Despesas ADM e COML (3)_Query C.Custos SF 10-11_Diferenças outubro CAN- (2) 2_Variavel" xfId="29262" xr:uid="{00000000-0005-0000-0000-00004E720000}"/>
    <cellStyle name="s_Valuation _BS Csan CPC 02 &lt;SAP&gt;_Despesas ADM e COML (3)_Query C.Custos SF 10-11_Diferenças outubro CAN- (2) 3" xfId="29263" xr:uid="{00000000-0005-0000-0000-00004F720000}"/>
    <cellStyle name="s_Valuation _BS Csan CPC 02 &lt;SAP&gt;_Despesas ADM e COML (3)_Query C.Custos SF 10-11_Diferenças outubro CAN- (2)_15-FINANCEIRAS" xfId="29264" xr:uid="{00000000-0005-0000-0000-000050720000}"/>
    <cellStyle name="s_Valuation _BS Csan CPC 02 &lt;SAP&gt;_Despesas ADM e COML (3)_Query C.Custos SF 10-11_Diferenças outubro CAN- (2)_15-FINANCEIRAS_1" xfId="29265" xr:uid="{00000000-0005-0000-0000-000051720000}"/>
    <cellStyle name="s_Valuation _BS Csan CPC 02 &lt;SAP&gt;_Despesas ADM e COML (3)_Query C.Custos SF 10-11_Diferenças outubro CAN- (2)_2-DRE" xfId="29266" xr:uid="{00000000-0005-0000-0000-000052720000}"/>
    <cellStyle name="s_Valuation _BS Csan CPC 02 &lt;SAP&gt;_Despesas ADM e COML (3)_Query C.Custos SF 10-11_Diferenças outubro CAN- (2)_2-DRE 2" xfId="29267" xr:uid="{00000000-0005-0000-0000-000053720000}"/>
    <cellStyle name="s_Valuation _BS Csan CPC 02 &lt;SAP&gt;_Despesas ADM e COML (3)_Query C.Custos SF 10-11_Diferenças outubro CAN- (2)_2-DRE_3-Balanço" xfId="29268" xr:uid="{00000000-0005-0000-0000-000054720000}"/>
    <cellStyle name="s_Valuation _BS Csan CPC 02 &lt;SAP&gt;_Despesas ADM e COML (3)_Query C.Custos SF 10-11_Diferenças outubro CAN- (2)_2-DRE_3-Balanço_Mapa variáveis" xfId="29269" xr:uid="{00000000-0005-0000-0000-000055720000}"/>
    <cellStyle name="s_Valuation _BS Csan CPC 02 &lt;SAP&gt;_Despesas ADM e COML (3)_Query C.Custos SF 10-11_Diferenças outubro CAN- (2)_2-DRE_3-Balanço_Variavel" xfId="29270" xr:uid="{00000000-0005-0000-0000-000056720000}"/>
    <cellStyle name="s_Valuation _BS Csan CPC 02 &lt;SAP&gt;_Despesas ADM e COML (3)_Query C.Custos SF 10-11_Diferenças outubro CAN- (2)_2-DRE_Dep_Judiciais-Contingências" xfId="29271" xr:uid="{00000000-0005-0000-0000-000057720000}"/>
    <cellStyle name="s_Valuation _BS Csan CPC 02 &lt;SAP&gt;_Despesas ADM e COML (3)_Query C.Custos SF 10-11_Diferenças outubro CAN- (2)_2-DRE_DFC Gerencial" xfId="29272" xr:uid="{00000000-0005-0000-0000-000058720000}"/>
    <cellStyle name="s_Valuation _BS Csan CPC 02 &lt;SAP&gt;_Despesas ADM e COML (3)_Query C.Custos SF 10-11_Diferenças outubro CAN- (2)_2-DRE_DMPL" xfId="29273" xr:uid="{00000000-0005-0000-0000-000059720000}"/>
    <cellStyle name="s_Valuation _BS Csan CPC 02 &lt;SAP&gt;_Despesas ADM e COML (3)_Query C.Custos SF 10-11_Diferenças outubro CAN- (2)_2-DRE_Mapa variáveis" xfId="29274" xr:uid="{00000000-0005-0000-0000-00005A720000}"/>
    <cellStyle name="s_Valuation _BS Csan CPC 02 &lt;SAP&gt;_Despesas ADM e COML (3)_Query C.Custos SF 10-11_Diferenças outubro CAN- (2)_2-DRE_Variavel" xfId="29275" xr:uid="{00000000-0005-0000-0000-00005B720000}"/>
    <cellStyle name="s_Valuation _BS Csan CPC 02 &lt;SAP&gt;_Despesas ADM e COML (3)_Query C.Custos SF 10-11_Diferenças outubro CAN- (2)_3-Balanço" xfId="29276" xr:uid="{00000000-0005-0000-0000-00005C720000}"/>
    <cellStyle name="s_Valuation _BS Csan CPC 02 &lt;SAP&gt;_Despesas ADM e COML (3)_Query C.Custos SF 10-11_Diferenças outubro CAN- (2)_3-Balanço 2" xfId="29277" xr:uid="{00000000-0005-0000-0000-00005D720000}"/>
    <cellStyle name="s_Valuation _BS Csan CPC 02 &lt;SAP&gt;_Despesas ADM e COML (3)_Query C.Custos SF 10-11_Diferenças outubro CAN- (2)_3-Balanço 2_15-FINANCEIRAS" xfId="29278" xr:uid="{00000000-0005-0000-0000-00005E720000}"/>
    <cellStyle name="s_Valuation _BS Csan CPC 02 &lt;SAP&gt;_Despesas ADM e COML (3)_Query C.Custos SF 10-11_Diferenças outubro CAN- (2)_3-Balanço_1" xfId="29279" xr:uid="{00000000-0005-0000-0000-00005F720000}"/>
    <cellStyle name="s_Valuation _BS Csan CPC 02 &lt;SAP&gt;_Despesas ADM e COML (3)_Query C.Custos SF 10-11_Diferenças outubro CAN- (2)_3-Balanço_1_Mapa variáveis" xfId="29280" xr:uid="{00000000-0005-0000-0000-000060720000}"/>
    <cellStyle name="s_Valuation _BS Csan CPC 02 &lt;SAP&gt;_Despesas ADM e COML (3)_Query C.Custos SF 10-11_Diferenças outubro CAN- (2)_3-Balanço_1_Variavel" xfId="29281" xr:uid="{00000000-0005-0000-0000-000061720000}"/>
    <cellStyle name="s_Valuation _BS Csan CPC 02 &lt;SAP&gt;_Despesas ADM e COML (3)_Query C.Custos SF 10-11_Diferenças outubro CAN- (2)_3-Balanço_15-FINANCEIRAS" xfId="29282" xr:uid="{00000000-0005-0000-0000-000062720000}"/>
    <cellStyle name="s_Valuation _BS Csan CPC 02 &lt;SAP&gt;_Despesas ADM e COML (3)_Query C.Custos SF 10-11_Diferenças outubro CAN- (2)_3-Balanço_15-FINANCEIRAS_1" xfId="29283" xr:uid="{00000000-0005-0000-0000-000063720000}"/>
    <cellStyle name="s_Valuation _BS Csan CPC 02 &lt;SAP&gt;_Despesas ADM e COML (3)_Query C.Custos SF 10-11_Diferenças outubro CAN- (2)_3-Balanço_2-DRE" xfId="29284" xr:uid="{00000000-0005-0000-0000-000064720000}"/>
    <cellStyle name="s_Valuation _BS Csan CPC 02 &lt;SAP&gt;_Despesas ADM e COML (3)_Query C.Custos SF 10-11_Diferenças outubro CAN- (2)_3-Balanço_2-DRE 2" xfId="29285" xr:uid="{00000000-0005-0000-0000-000065720000}"/>
    <cellStyle name="s_Valuation _BS Csan CPC 02 &lt;SAP&gt;_Despesas ADM e COML (3)_Query C.Custos SF 10-11_Diferenças outubro CAN- (2)_3-Balanço_2-DRE_3-Balanço" xfId="29286" xr:uid="{00000000-0005-0000-0000-000066720000}"/>
    <cellStyle name="s_Valuation _BS Csan CPC 02 &lt;SAP&gt;_Despesas ADM e COML (3)_Query C.Custos SF 10-11_Diferenças outubro CAN- (2)_3-Balanço_2-DRE_3-Balanço_Mapa variáveis" xfId="29287" xr:uid="{00000000-0005-0000-0000-000067720000}"/>
    <cellStyle name="s_Valuation _BS Csan CPC 02 &lt;SAP&gt;_Despesas ADM e COML (3)_Query C.Custos SF 10-11_Diferenças outubro CAN- (2)_3-Balanço_2-DRE_3-Balanço_Variavel" xfId="29288" xr:uid="{00000000-0005-0000-0000-000068720000}"/>
    <cellStyle name="s_Valuation _BS Csan CPC 02 &lt;SAP&gt;_Despesas ADM e COML (3)_Query C.Custos SF 10-11_Diferenças outubro CAN- (2)_3-Balanço_2-DRE_Dep_Judiciais-Contingências" xfId="29289" xr:uid="{00000000-0005-0000-0000-000069720000}"/>
    <cellStyle name="s_Valuation _BS Csan CPC 02 &lt;SAP&gt;_Despesas ADM e COML (3)_Query C.Custos SF 10-11_Diferenças outubro CAN- (2)_3-Balanço_2-DRE_DFC Gerencial" xfId="29290" xr:uid="{00000000-0005-0000-0000-00006A720000}"/>
    <cellStyle name="s_Valuation _BS Csan CPC 02 &lt;SAP&gt;_Despesas ADM e COML (3)_Query C.Custos SF 10-11_Diferenças outubro CAN- (2)_3-Balanço_2-DRE_DMPL" xfId="29291" xr:uid="{00000000-0005-0000-0000-00006B720000}"/>
    <cellStyle name="s_Valuation _BS Csan CPC 02 &lt;SAP&gt;_Despesas ADM e COML (3)_Query C.Custos SF 10-11_Diferenças outubro CAN- (2)_3-Balanço_2-DRE_Mapa variáveis" xfId="29292" xr:uid="{00000000-0005-0000-0000-00006C720000}"/>
    <cellStyle name="s_Valuation _BS Csan CPC 02 &lt;SAP&gt;_Despesas ADM e COML (3)_Query C.Custos SF 10-11_Diferenças outubro CAN- (2)_3-Balanço_2-DRE_Variavel" xfId="29293" xr:uid="{00000000-0005-0000-0000-00006D720000}"/>
    <cellStyle name="s_Valuation _BS Csan CPC 02 &lt;SAP&gt;_Despesas ADM e COML (3)_Query C.Custos SF 10-11_Diferenças outubro CAN- (2)_3-Balanço_3-Balanço" xfId="29294" xr:uid="{00000000-0005-0000-0000-00006E720000}"/>
    <cellStyle name="s_Valuation _BS Csan CPC 02 &lt;SAP&gt;_Despesas ADM e COML (3)_Query C.Custos SF 10-11_Diferenças outubro CAN- (2)_3-Balanço_3-Balanço_Mapa variáveis" xfId="29295" xr:uid="{00000000-0005-0000-0000-00006F720000}"/>
    <cellStyle name="s_Valuation _BS Csan CPC 02 &lt;SAP&gt;_Despesas ADM e COML (3)_Query C.Custos SF 10-11_Diferenças outubro CAN- (2)_3-Balanço_3-Balanço_Variavel" xfId="29296" xr:uid="{00000000-0005-0000-0000-000070720000}"/>
    <cellStyle name="s_Valuation _BS Csan CPC 02 &lt;SAP&gt;_Despesas ADM e COML (3)_Query C.Custos SF 10-11_Diferenças outubro CAN- (2)_3-Balanço_7-Estoque" xfId="29297" xr:uid="{00000000-0005-0000-0000-000071720000}"/>
    <cellStyle name="s_Valuation _BS Csan CPC 02 &lt;SAP&gt;_Despesas ADM e COML (3)_Query C.Custos SF 10-11_Diferenças outubro CAN- (2)_3-Balanço_Despesas operacionais " xfId="29298" xr:uid="{00000000-0005-0000-0000-000072720000}"/>
    <cellStyle name="s_Valuation _BS Csan CPC 02 &lt;SAP&gt;_Despesas ADM e COML (3)_Query C.Custos SF 10-11_Diferenças outubro CAN- (2)_3-Balanço_Mapa variáveis" xfId="29299" xr:uid="{00000000-0005-0000-0000-000073720000}"/>
    <cellStyle name="s_Valuation _BS Csan CPC 02 &lt;SAP&gt;_Despesas ADM e COML (3)_Query C.Custos SF 10-11_Diferenças outubro CAN- (2)_3-Balanço_P&amp;L Raízen Combs" xfId="29300" xr:uid="{00000000-0005-0000-0000-000074720000}"/>
    <cellStyle name="s_Valuation _BS Csan CPC 02 &lt;SAP&gt;_Despesas ADM e COML (3)_Query C.Custos SF 10-11_Diferenças outubro CAN- (2)_3-Balanço_P&amp;L RUMO" xfId="29301" xr:uid="{00000000-0005-0000-0000-000075720000}"/>
    <cellStyle name="s_Valuation _BS Csan CPC 02 &lt;SAP&gt;_Despesas ADM e COML (3)_Query C.Custos SF 10-11_Diferenças outubro CAN- (2)_3-Balanço_Variavel" xfId="29302" xr:uid="{00000000-0005-0000-0000-000076720000}"/>
    <cellStyle name="s_Valuation _BS Csan CPC 02 &lt;SAP&gt;_Despesas ADM e COML (3)_Query C.Custos SF 10-11_Diferenças outubro CAN- (2)_3-Balanço_Working Capital" xfId="29303" xr:uid="{00000000-0005-0000-0000-000077720000}"/>
    <cellStyle name="s_Valuation _BS Csan CPC 02 &lt;SAP&gt;_Despesas ADM e COML (3)_Query C.Custos SF 10-11_Diferenças outubro CAN- (2)_7-Estoque" xfId="29304" xr:uid="{00000000-0005-0000-0000-000078720000}"/>
    <cellStyle name="s_Valuation _BS Csan CPC 02 &lt;SAP&gt;_Despesas ADM e COML (3)_Query C.Custos SF 10-11_Diferenças outubro CAN- (2)_Balanço" xfId="29305" xr:uid="{00000000-0005-0000-0000-000079720000}"/>
    <cellStyle name="s_Valuation _BS Csan CPC 02 &lt;SAP&gt;_Despesas ADM e COML (3)_Query C.Custos SF 10-11_Diferenças outubro CAN- (2)_Balanço_Despesas operacionais " xfId="29306" xr:uid="{00000000-0005-0000-0000-00007A720000}"/>
    <cellStyle name="s_Valuation _BS Csan CPC 02 &lt;SAP&gt;_Despesas ADM e COML (3)_Query C.Custos SF 10-11_Diferenças outubro CAN- (2)_Balanço_Working Capital" xfId="29307" xr:uid="{00000000-0005-0000-0000-00007B720000}"/>
    <cellStyle name="s_Valuation _BS Csan CPC 02 &lt;SAP&gt;_Despesas ADM e COML (3)_Query C.Custos SF 10-11_Diferenças outubro CAN- (2)_Despesas operacionais " xfId="29308" xr:uid="{00000000-0005-0000-0000-00007C720000}"/>
    <cellStyle name="s_Valuation _BS Csan CPC 02 &lt;SAP&gt;_Despesas ADM e COML (3)_Query C.Custos SF 10-11_Diferenças outubro CAN- (2)_IR Diferido" xfId="29309" xr:uid="{00000000-0005-0000-0000-00007D720000}"/>
    <cellStyle name="s_Valuation _BS Csan CPC 02 &lt;SAP&gt;_Despesas ADM e COML (3)_Query C.Custos SF 10-11_Diferenças outubro CAN- (2)_Mapa variáveis" xfId="29310" xr:uid="{00000000-0005-0000-0000-00007E720000}"/>
    <cellStyle name="s_Valuation _BS Csan CPC 02 &lt;SAP&gt;_Despesas ADM e COML (3)_Query C.Custos SF 10-11_Diferenças outubro CAN- (2)_P&amp;L Raízen Combs" xfId="29311" xr:uid="{00000000-0005-0000-0000-00007F720000}"/>
    <cellStyle name="s_Valuation _BS Csan CPC 02 &lt;SAP&gt;_Despesas ADM e COML (3)_Query C.Custos SF 10-11_Diferenças outubro CAN- (2)_P&amp;L RUMO" xfId="29312" xr:uid="{00000000-0005-0000-0000-000080720000}"/>
    <cellStyle name="s_Valuation _BS Csan CPC 02 &lt;SAP&gt;_Despesas ADM e COML (3)_Query C.Custos SF 10-11_Diferenças outubro CAN- (2)_Variavel" xfId="29313" xr:uid="{00000000-0005-0000-0000-000081720000}"/>
    <cellStyle name="s_Valuation _BS Csan CPC 02 &lt;SAP&gt;_Despesas ADM e COML (3)_Query C.Custos SF 10-11_Diferenças outubro CAN- (2)_Working Capital" xfId="29314" xr:uid="{00000000-0005-0000-0000-000082720000}"/>
    <cellStyle name="s_Valuation _BS Csan CPC 02 &lt;SAP&gt;_Despesas ADM e COML (3)_Query C.Custos SF 10-11_IR Diferido" xfId="29315" xr:uid="{00000000-0005-0000-0000-000083720000}"/>
    <cellStyle name="s_Valuation _BS Csan CPC 02 &lt;SAP&gt;_Despesas ADM e COML (3)_Query C.Custos SF 10-11_Mapa variáveis" xfId="29316" xr:uid="{00000000-0005-0000-0000-000084720000}"/>
    <cellStyle name="s_Valuation _BS Csan CPC 02 &lt;SAP&gt;_Despesas ADM e COML (3)_Query C.Custos SF 10-11_P&amp;L Raízen Combs" xfId="29317" xr:uid="{00000000-0005-0000-0000-000085720000}"/>
    <cellStyle name="s_Valuation _BS Csan CPC 02 &lt;SAP&gt;_Despesas ADM e COML (3)_Query C.Custos SF 10-11_P&amp;L RUMO" xfId="29318" xr:uid="{00000000-0005-0000-0000-000086720000}"/>
    <cellStyle name="s_Valuation _BS Csan CPC 02 &lt;SAP&gt;_Despesas ADM e COML (3)_Query C.Custos SF 10-11_Query C.Custos SF 10-11" xfId="29319" xr:uid="{00000000-0005-0000-0000-000087720000}"/>
    <cellStyle name="s_Valuation _BS Csan CPC 02 &lt;SAP&gt;_Despesas ADM e COML (3)_Query C.Custos SF 10-11_Query C.Custos SF 10-11 2" xfId="29320" xr:uid="{00000000-0005-0000-0000-000088720000}"/>
    <cellStyle name="s_Valuation _BS Csan CPC 02 &lt;SAP&gt;_Despesas ADM e COML (3)_Query C.Custos SF 10-11_Query C.Custos SF 10-11 2_15-FINANCEIRAS" xfId="29321" xr:uid="{00000000-0005-0000-0000-000089720000}"/>
    <cellStyle name="s_Valuation _BS Csan CPC 02 &lt;SAP&gt;_Despesas ADM e COML (3)_Query C.Custos SF 10-11_Query C.Custos SF 10-11 2_Mapa variáveis" xfId="29322" xr:uid="{00000000-0005-0000-0000-00008A720000}"/>
    <cellStyle name="s_Valuation _BS Csan CPC 02 &lt;SAP&gt;_Despesas ADM e COML (3)_Query C.Custos SF 10-11_Query C.Custos SF 10-11 2_Variavel" xfId="29323" xr:uid="{00000000-0005-0000-0000-00008B720000}"/>
    <cellStyle name="s_Valuation _BS Csan CPC 02 &lt;SAP&gt;_Despesas ADM e COML (3)_Query C.Custos SF 10-11_Query C.Custos SF 10-11 3" xfId="29324" xr:uid="{00000000-0005-0000-0000-00008C720000}"/>
    <cellStyle name="s_Valuation _BS Csan CPC 02 &lt;SAP&gt;_Despesas ADM e COML (3)_Query C.Custos SF 10-11_Query C.Custos SF 10-11_15-FINANCEIRAS" xfId="29325" xr:uid="{00000000-0005-0000-0000-00008D720000}"/>
    <cellStyle name="s_Valuation _BS Csan CPC 02 &lt;SAP&gt;_Despesas ADM e COML (3)_Query C.Custos SF 10-11_Query C.Custos SF 10-11_15-FINANCEIRAS_1" xfId="29326" xr:uid="{00000000-0005-0000-0000-00008E720000}"/>
    <cellStyle name="s_Valuation _BS Csan CPC 02 &lt;SAP&gt;_Despesas ADM e COML (3)_Query C.Custos SF 10-11_Query C.Custos SF 10-11_2-DRE" xfId="29327" xr:uid="{00000000-0005-0000-0000-00008F720000}"/>
    <cellStyle name="s_Valuation _BS Csan CPC 02 &lt;SAP&gt;_Despesas ADM e COML (3)_Query C.Custos SF 10-11_Query C.Custos SF 10-11_2-DRE 2" xfId="29328" xr:uid="{00000000-0005-0000-0000-000090720000}"/>
    <cellStyle name="s_Valuation _BS Csan CPC 02 &lt;SAP&gt;_Despesas ADM e COML (3)_Query C.Custos SF 10-11_Query C.Custos SF 10-11_2-DRE_3-Balanço" xfId="29329" xr:uid="{00000000-0005-0000-0000-000091720000}"/>
    <cellStyle name="s_Valuation _BS Csan CPC 02 &lt;SAP&gt;_Despesas ADM e COML (3)_Query C.Custos SF 10-11_Query C.Custos SF 10-11_2-DRE_3-Balanço_Mapa variáveis" xfId="29330" xr:uid="{00000000-0005-0000-0000-000092720000}"/>
    <cellStyle name="s_Valuation _BS Csan CPC 02 &lt;SAP&gt;_Despesas ADM e COML (3)_Query C.Custos SF 10-11_Query C.Custos SF 10-11_2-DRE_3-Balanço_Variavel" xfId="29331" xr:uid="{00000000-0005-0000-0000-000093720000}"/>
    <cellStyle name="s_Valuation _BS Csan CPC 02 &lt;SAP&gt;_Despesas ADM e COML (3)_Query C.Custos SF 10-11_Query C.Custos SF 10-11_2-DRE_Dep_Judiciais-Contingências" xfId="29332" xr:uid="{00000000-0005-0000-0000-000094720000}"/>
    <cellStyle name="s_Valuation _BS Csan CPC 02 &lt;SAP&gt;_Despesas ADM e COML (3)_Query C.Custos SF 10-11_Query C.Custos SF 10-11_2-DRE_DFC Gerencial" xfId="29333" xr:uid="{00000000-0005-0000-0000-000095720000}"/>
    <cellStyle name="s_Valuation _BS Csan CPC 02 &lt;SAP&gt;_Despesas ADM e COML (3)_Query C.Custos SF 10-11_Query C.Custos SF 10-11_2-DRE_DMPL" xfId="29334" xr:uid="{00000000-0005-0000-0000-000096720000}"/>
    <cellStyle name="s_Valuation _BS Csan CPC 02 &lt;SAP&gt;_Despesas ADM e COML (3)_Query C.Custos SF 10-11_Query C.Custos SF 10-11_2-DRE_Mapa variáveis" xfId="29335" xr:uid="{00000000-0005-0000-0000-000097720000}"/>
    <cellStyle name="s_Valuation _BS Csan CPC 02 &lt;SAP&gt;_Despesas ADM e COML (3)_Query C.Custos SF 10-11_Query C.Custos SF 10-11_2-DRE_Variavel" xfId="29336" xr:uid="{00000000-0005-0000-0000-000098720000}"/>
    <cellStyle name="s_Valuation _BS Csan CPC 02 &lt;SAP&gt;_Despesas ADM e COML (3)_Query C.Custos SF 10-11_Query C.Custos SF 10-11_3-Balanço" xfId="29337" xr:uid="{00000000-0005-0000-0000-000099720000}"/>
    <cellStyle name="s_Valuation _BS Csan CPC 02 &lt;SAP&gt;_Despesas ADM e COML (3)_Query C.Custos SF 10-11_Query C.Custos SF 10-11_3-Balanço 2" xfId="29338" xr:uid="{00000000-0005-0000-0000-00009A720000}"/>
    <cellStyle name="s_Valuation _BS Csan CPC 02 &lt;SAP&gt;_Despesas ADM e COML (3)_Query C.Custos SF 10-11_Query C.Custos SF 10-11_3-Balanço 2_15-FINANCEIRAS" xfId="29339" xr:uid="{00000000-0005-0000-0000-00009B720000}"/>
    <cellStyle name="s_Valuation _BS Csan CPC 02 &lt;SAP&gt;_Despesas ADM e COML (3)_Query C.Custos SF 10-11_Query C.Custos SF 10-11_3-Balanço_1" xfId="29340" xr:uid="{00000000-0005-0000-0000-00009C720000}"/>
    <cellStyle name="s_Valuation _BS Csan CPC 02 &lt;SAP&gt;_Despesas ADM e COML (3)_Query C.Custos SF 10-11_Query C.Custos SF 10-11_3-Balanço_1_Mapa variáveis" xfId="29341" xr:uid="{00000000-0005-0000-0000-00009D720000}"/>
    <cellStyle name="s_Valuation _BS Csan CPC 02 &lt;SAP&gt;_Despesas ADM e COML (3)_Query C.Custos SF 10-11_Query C.Custos SF 10-11_3-Balanço_1_Variavel" xfId="29342" xr:uid="{00000000-0005-0000-0000-00009E720000}"/>
    <cellStyle name="s_Valuation _BS Csan CPC 02 &lt;SAP&gt;_Despesas ADM e COML (3)_Query C.Custos SF 10-11_Query C.Custos SF 10-11_3-Balanço_15-FINANCEIRAS" xfId="29343" xr:uid="{00000000-0005-0000-0000-00009F720000}"/>
    <cellStyle name="s_Valuation _BS Csan CPC 02 &lt;SAP&gt;_Despesas ADM e COML (3)_Query C.Custos SF 10-11_Query C.Custos SF 10-11_3-Balanço_15-FINANCEIRAS_1" xfId="29344" xr:uid="{00000000-0005-0000-0000-0000A0720000}"/>
    <cellStyle name="s_Valuation _BS Csan CPC 02 &lt;SAP&gt;_Despesas ADM e COML (3)_Query C.Custos SF 10-11_Query C.Custos SF 10-11_3-Balanço_2-DRE" xfId="29345" xr:uid="{00000000-0005-0000-0000-0000A1720000}"/>
    <cellStyle name="s_Valuation _BS Csan CPC 02 &lt;SAP&gt;_Despesas ADM e COML (3)_Query C.Custos SF 10-11_Query C.Custos SF 10-11_3-Balanço_2-DRE 2" xfId="29346" xr:uid="{00000000-0005-0000-0000-0000A2720000}"/>
    <cellStyle name="s_Valuation _BS Csan CPC 02 &lt;SAP&gt;_Despesas ADM e COML (3)_Query C.Custos SF 10-11_Query C.Custos SF 10-11_3-Balanço_2-DRE_3-Balanço" xfId="29347" xr:uid="{00000000-0005-0000-0000-0000A3720000}"/>
    <cellStyle name="s_Valuation _BS Csan CPC 02 &lt;SAP&gt;_Despesas ADM e COML (3)_Query C.Custos SF 10-11_Query C.Custos SF 10-11_3-Balanço_2-DRE_3-Balanço_Mapa variáveis" xfId="29348" xr:uid="{00000000-0005-0000-0000-0000A4720000}"/>
    <cellStyle name="s_Valuation _BS Csan CPC 02 &lt;SAP&gt;_Despesas ADM e COML (3)_Query C.Custos SF 10-11_Query C.Custos SF 10-11_3-Balanço_2-DRE_3-Balanço_Variavel" xfId="29349" xr:uid="{00000000-0005-0000-0000-0000A5720000}"/>
    <cellStyle name="s_Valuation _BS Csan CPC 02 &lt;SAP&gt;_Despesas ADM e COML (3)_Query C.Custos SF 10-11_Query C.Custos SF 10-11_3-Balanço_2-DRE_Dep_Judiciais-Contingências" xfId="29350" xr:uid="{00000000-0005-0000-0000-0000A6720000}"/>
    <cellStyle name="s_Valuation _BS Csan CPC 02 &lt;SAP&gt;_Despesas ADM e COML (3)_Query C.Custos SF 10-11_Query C.Custos SF 10-11_3-Balanço_2-DRE_DFC Gerencial" xfId="29351" xr:uid="{00000000-0005-0000-0000-0000A7720000}"/>
    <cellStyle name="s_Valuation _BS Csan CPC 02 &lt;SAP&gt;_Despesas ADM e COML (3)_Query C.Custos SF 10-11_Query C.Custos SF 10-11_3-Balanço_2-DRE_DMPL" xfId="29352" xr:uid="{00000000-0005-0000-0000-0000A8720000}"/>
    <cellStyle name="s_Valuation _BS Csan CPC 02 &lt;SAP&gt;_Despesas ADM e COML (3)_Query C.Custos SF 10-11_Query C.Custos SF 10-11_3-Balanço_2-DRE_Mapa variáveis" xfId="29353" xr:uid="{00000000-0005-0000-0000-0000A9720000}"/>
    <cellStyle name="s_Valuation _BS Csan CPC 02 &lt;SAP&gt;_Despesas ADM e COML (3)_Query C.Custos SF 10-11_Query C.Custos SF 10-11_3-Balanço_2-DRE_Variavel" xfId="29354" xr:uid="{00000000-0005-0000-0000-0000AA720000}"/>
    <cellStyle name="s_Valuation _BS Csan CPC 02 &lt;SAP&gt;_Despesas ADM e COML (3)_Query C.Custos SF 10-11_Query C.Custos SF 10-11_3-Balanço_3-Balanço" xfId="29355" xr:uid="{00000000-0005-0000-0000-0000AB720000}"/>
    <cellStyle name="s_Valuation _BS Csan CPC 02 &lt;SAP&gt;_Despesas ADM e COML (3)_Query C.Custos SF 10-11_Query C.Custos SF 10-11_3-Balanço_3-Balanço_Mapa variáveis" xfId="29356" xr:uid="{00000000-0005-0000-0000-0000AC720000}"/>
    <cellStyle name="s_Valuation _BS Csan CPC 02 &lt;SAP&gt;_Despesas ADM e COML (3)_Query C.Custos SF 10-11_Query C.Custos SF 10-11_3-Balanço_3-Balanço_Variavel" xfId="29357" xr:uid="{00000000-0005-0000-0000-0000AD720000}"/>
    <cellStyle name="s_Valuation _BS Csan CPC 02 &lt;SAP&gt;_Despesas ADM e COML (3)_Query C.Custos SF 10-11_Query C.Custos SF 10-11_3-Balanço_7-Estoque" xfId="29358" xr:uid="{00000000-0005-0000-0000-0000AE720000}"/>
    <cellStyle name="s_Valuation _BS Csan CPC 02 &lt;SAP&gt;_Despesas ADM e COML (3)_Query C.Custos SF 10-11_Query C.Custos SF 10-11_3-Balanço_Despesas operacionais " xfId="29359" xr:uid="{00000000-0005-0000-0000-0000AF720000}"/>
    <cellStyle name="s_Valuation _BS Csan CPC 02 &lt;SAP&gt;_Despesas ADM e COML (3)_Query C.Custos SF 10-11_Query C.Custos SF 10-11_3-Balanço_Mapa variáveis" xfId="29360" xr:uid="{00000000-0005-0000-0000-0000B0720000}"/>
    <cellStyle name="s_Valuation _BS Csan CPC 02 &lt;SAP&gt;_Despesas ADM e COML (3)_Query C.Custos SF 10-11_Query C.Custos SF 10-11_3-Balanço_P&amp;L Raízen Combs" xfId="29361" xr:uid="{00000000-0005-0000-0000-0000B1720000}"/>
    <cellStyle name="s_Valuation _BS Csan CPC 02 &lt;SAP&gt;_Despesas ADM e COML (3)_Query C.Custos SF 10-11_Query C.Custos SF 10-11_3-Balanço_P&amp;L RUMO" xfId="29362" xr:uid="{00000000-0005-0000-0000-0000B2720000}"/>
    <cellStyle name="s_Valuation _BS Csan CPC 02 &lt;SAP&gt;_Despesas ADM e COML (3)_Query C.Custos SF 10-11_Query C.Custos SF 10-11_3-Balanço_Variavel" xfId="29363" xr:uid="{00000000-0005-0000-0000-0000B3720000}"/>
    <cellStyle name="s_Valuation _BS Csan CPC 02 &lt;SAP&gt;_Despesas ADM e COML (3)_Query C.Custos SF 10-11_Query C.Custos SF 10-11_3-Balanço_Working Capital" xfId="29364" xr:uid="{00000000-0005-0000-0000-0000B4720000}"/>
    <cellStyle name="s_Valuation _BS Csan CPC 02 &lt;SAP&gt;_Despesas ADM e COML (3)_Query C.Custos SF 10-11_Query C.Custos SF 10-11_7-Estoque" xfId="29365" xr:uid="{00000000-0005-0000-0000-0000B5720000}"/>
    <cellStyle name="s_Valuation _BS Csan CPC 02 &lt;SAP&gt;_Despesas ADM e COML (3)_Query C.Custos SF 10-11_Query C.Custos SF 10-11_Balanço" xfId="29366" xr:uid="{00000000-0005-0000-0000-0000B6720000}"/>
    <cellStyle name="s_Valuation _BS Csan CPC 02 &lt;SAP&gt;_Despesas ADM e COML (3)_Query C.Custos SF 10-11_Query C.Custos SF 10-11_Balanço_Despesas operacionais " xfId="29367" xr:uid="{00000000-0005-0000-0000-0000B7720000}"/>
    <cellStyle name="s_Valuation _BS Csan CPC 02 &lt;SAP&gt;_Despesas ADM e COML (3)_Query C.Custos SF 10-11_Query C.Custos SF 10-11_Balanço_Working Capital" xfId="29368" xr:uid="{00000000-0005-0000-0000-0000B8720000}"/>
    <cellStyle name="s_Valuation _BS Csan CPC 02 &lt;SAP&gt;_Despesas ADM e COML (3)_Query C.Custos SF 10-11_Query C.Custos SF 10-11_Despesas operacionais " xfId="29369" xr:uid="{00000000-0005-0000-0000-0000B9720000}"/>
    <cellStyle name="s_Valuation _BS Csan CPC 02 &lt;SAP&gt;_Despesas ADM e COML (3)_Query C.Custos SF 10-11_Query C.Custos SF 10-11_IR Diferido" xfId="29370" xr:uid="{00000000-0005-0000-0000-0000BA720000}"/>
    <cellStyle name="s_Valuation _BS Csan CPC 02 &lt;SAP&gt;_Despesas ADM e COML (3)_Query C.Custos SF 10-11_Query C.Custos SF 10-11_Mapa variáveis" xfId="29371" xr:uid="{00000000-0005-0000-0000-0000BB720000}"/>
    <cellStyle name="s_Valuation _BS Csan CPC 02 &lt;SAP&gt;_Despesas ADM e COML (3)_Query C.Custos SF 10-11_Query C.Custos SF 10-11_P&amp;L Raízen Combs" xfId="29372" xr:uid="{00000000-0005-0000-0000-0000BC720000}"/>
    <cellStyle name="s_Valuation _BS Csan CPC 02 &lt;SAP&gt;_Despesas ADM e COML (3)_Query C.Custos SF 10-11_Query C.Custos SF 10-11_P&amp;L RUMO" xfId="29373" xr:uid="{00000000-0005-0000-0000-0000BD720000}"/>
    <cellStyle name="s_Valuation _BS Csan CPC 02 &lt;SAP&gt;_Despesas ADM e COML (3)_Query C.Custos SF 10-11_Query C.Custos SF 10-11_Variavel" xfId="29374" xr:uid="{00000000-0005-0000-0000-0000BE720000}"/>
    <cellStyle name="s_Valuation _BS Csan CPC 02 &lt;SAP&gt;_Despesas ADM e COML (3)_Query C.Custos SF 10-11_Query C.Custos SF 10-11_Working Capital" xfId="29375" xr:uid="{00000000-0005-0000-0000-0000BF720000}"/>
    <cellStyle name="s_Valuation _BS Csan CPC 02 &lt;SAP&gt;_Despesas ADM e COML (3)_Query C.Custos SF 10-11_Variavel" xfId="29376" xr:uid="{00000000-0005-0000-0000-0000C0720000}"/>
    <cellStyle name="s_Valuation _BS Csan CPC 02 &lt;SAP&gt;_Despesas ADM e COML (3)_Query C.Custos SF 10-11_Working Capital" xfId="29377" xr:uid="{00000000-0005-0000-0000-0000C1720000}"/>
    <cellStyle name="s_Valuation _BS Csan CPC 02 &lt;SAP&gt;_Despesas ADM e COML (3)_Resumo" xfId="29378" xr:uid="{00000000-0005-0000-0000-0000C2720000}"/>
    <cellStyle name="s_Valuation _BS Csan CPC 02 &lt;SAP&gt;_Despesas ADM e COML (3)_Resumo_Mapa variáveis" xfId="29379" xr:uid="{00000000-0005-0000-0000-0000C3720000}"/>
    <cellStyle name="s_Valuation _BS Csan CPC 02 &lt;SAP&gt;_Despesas ADM e COML (3)_Resumo_Variavel" xfId="29380" xr:uid="{00000000-0005-0000-0000-0000C4720000}"/>
    <cellStyle name="s_Valuation _BS Csan CPC 02 &lt;SAP&gt;_Despesas ADM e COML (3)_Variavel" xfId="29381" xr:uid="{00000000-0005-0000-0000-0000C5720000}"/>
    <cellStyle name="s_Valuation _BS Csan CPC 02 &lt;SAP&gt;_Despesas ADM e COML (3)_Working Capital" xfId="29382" xr:uid="{00000000-0005-0000-0000-0000C6720000}"/>
    <cellStyle name="s_Valuation _BS Csan CPC 02 &lt;SAP&gt;_Despesas operacionais " xfId="29383" xr:uid="{00000000-0005-0000-0000-0000C7720000}"/>
    <cellStyle name="s_Valuation _BS Csan CPC 02 &lt;SAP&gt;_Diferido" xfId="29384" xr:uid="{00000000-0005-0000-0000-0000C8720000}"/>
    <cellStyle name="s_Valuation _BS Csan CPC 02 &lt;SAP&gt;_Diferido_Mapa variáveis" xfId="29385" xr:uid="{00000000-0005-0000-0000-0000C9720000}"/>
    <cellStyle name="s_Valuation _BS Csan CPC 02 &lt;SAP&gt;_Diferido_Variavel" xfId="29386" xr:uid="{00000000-0005-0000-0000-0000CA720000}"/>
    <cellStyle name="s_Valuation _BS Csan CPC 02 &lt;SAP&gt;_Display" xfId="29387" xr:uid="{00000000-0005-0000-0000-0000CB720000}"/>
    <cellStyle name="s_Valuation _BS Csan CPC 02 &lt;SAP&gt;_Display 2" xfId="29388" xr:uid="{00000000-0005-0000-0000-0000CC720000}"/>
    <cellStyle name="s_Valuation _BS Csan CPC 02 &lt;SAP&gt;_Display 2_15-FINANCEIRAS" xfId="29389" xr:uid="{00000000-0005-0000-0000-0000CD720000}"/>
    <cellStyle name="s_Valuation _BS Csan CPC 02 &lt;SAP&gt;_Display 3" xfId="29390" xr:uid="{00000000-0005-0000-0000-0000CE720000}"/>
    <cellStyle name="s_Valuation _BS Csan CPC 02 &lt;SAP&gt;_Display 4" xfId="29391" xr:uid="{00000000-0005-0000-0000-0000CF720000}"/>
    <cellStyle name="s_Valuation _BS Csan CPC 02 &lt;SAP&gt;_Display_15-FINANCEIRAS" xfId="29392" xr:uid="{00000000-0005-0000-0000-0000D0720000}"/>
    <cellStyle name="s_Valuation _BS Csan CPC 02 &lt;SAP&gt;_Display_15-FINANCEIRAS_1" xfId="29393" xr:uid="{00000000-0005-0000-0000-0000D1720000}"/>
    <cellStyle name="s_Valuation _BS Csan CPC 02 &lt;SAP&gt;_Display_2-DRE" xfId="29394" xr:uid="{00000000-0005-0000-0000-0000D2720000}"/>
    <cellStyle name="s_Valuation _BS Csan CPC 02 &lt;SAP&gt;_Display_2-DRE 2" xfId="29395" xr:uid="{00000000-0005-0000-0000-0000D3720000}"/>
    <cellStyle name="s_Valuation _BS Csan CPC 02 &lt;SAP&gt;_Display_2-DRE_3-Balanço" xfId="29396" xr:uid="{00000000-0005-0000-0000-0000D4720000}"/>
    <cellStyle name="s_Valuation _BS Csan CPC 02 &lt;SAP&gt;_Display_2-DRE_3-Balanço_Mapa variáveis" xfId="29397" xr:uid="{00000000-0005-0000-0000-0000D5720000}"/>
    <cellStyle name="s_Valuation _BS Csan CPC 02 &lt;SAP&gt;_Display_2-DRE_3-Balanço_Variavel" xfId="29398" xr:uid="{00000000-0005-0000-0000-0000D6720000}"/>
    <cellStyle name="s_Valuation _BS Csan CPC 02 &lt;SAP&gt;_Display_2-DRE_Dep_Judiciais-Contingências" xfId="29399" xr:uid="{00000000-0005-0000-0000-0000D7720000}"/>
    <cellStyle name="s_Valuation _BS Csan CPC 02 &lt;SAP&gt;_Display_2-DRE_DFC Gerencial" xfId="29400" xr:uid="{00000000-0005-0000-0000-0000D8720000}"/>
    <cellStyle name="s_Valuation _BS Csan CPC 02 &lt;SAP&gt;_Display_2-DRE_DMPL" xfId="29401" xr:uid="{00000000-0005-0000-0000-0000D9720000}"/>
    <cellStyle name="s_Valuation _BS Csan CPC 02 &lt;SAP&gt;_Display_2-DRE_Mapa variáveis" xfId="29402" xr:uid="{00000000-0005-0000-0000-0000DA720000}"/>
    <cellStyle name="s_Valuation _BS Csan CPC 02 &lt;SAP&gt;_Display_2-DRE_Variavel" xfId="29403" xr:uid="{00000000-0005-0000-0000-0000DB720000}"/>
    <cellStyle name="s_Valuation _BS Csan CPC 02 &lt;SAP&gt;_Display_3-Balanço" xfId="29404" xr:uid="{00000000-0005-0000-0000-0000DC720000}"/>
    <cellStyle name="s_Valuation _BS Csan CPC 02 &lt;SAP&gt;_Display_3-Balanço_Mapa variáveis" xfId="29405" xr:uid="{00000000-0005-0000-0000-0000DD720000}"/>
    <cellStyle name="s_Valuation _BS Csan CPC 02 &lt;SAP&gt;_Display_3-Balanço_Variavel" xfId="29406" xr:uid="{00000000-0005-0000-0000-0000DE720000}"/>
    <cellStyle name="s_Valuation _BS Csan CPC 02 &lt;SAP&gt;_Display_7-Estoque" xfId="29407" xr:uid="{00000000-0005-0000-0000-0000DF720000}"/>
    <cellStyle name="s_Valuation _BS Csan CPC 02 &lt;SAP&gt;_Display_Despesas operacionais " xfId="29408" xr:uid="{00000000-0005-0000-0000-0000E0720000}"/>
    <cellStyle name="s_Valuation _BS Csan CPC 02 &lt;SAP&gt;_Display_Mapa variáveis" xfId="29409" xr:uid="{00000000-0005-0000-0000-0000E1720000}"/>
    <cellStyle name="s_Valuation _BS Csan CPC 02 &lt;SAP&gt;_Display_P&amp;L Raízen Combs" xfId="29410" xr:uid="{00000000-0005-0000-0000-0000E2720000}"/>
    <cellStyle name="s_Valuation _BS Csan CPC 02 &lt;SAP&gt;_Display_P&amp;L RUMO" xfId="29411" xr:uid="{00000000-0005-0000-0000-0000E3720000}"/>
    <cellStyle name="s_Valuation _BS Csan CPC 02 &lt;SAP&gt;_Display_Variavel" xfId="29412" xr:uid="{00000000-0005-0000-0000-0000E4720000}"/>
    <cellStyle name="s_Valuation _BS Csan CPC 02 &lt;SAP&gt;_Display_Working Capital" xfId="29413" xr:uid="{00000000-0005-0000-0000-0000E5720000}"/>
    <cellStyle name="s_Valuation _BS Csan CPC 02 &lt;SAP&gt;_DRE" xfId="29414" xr:uid="{00000000-0005-0000-0000-0000E6720000}"/>
    <cellStyle name="s_Valuation _BS Csan CPC 02 &lt;SAP&gt;_DRE_30-6" xfId="29415" xr:uid="{00000000-0005-0000-0000-0000E7720000}"/>
    <cellStyle name="s_Valuation _BS Csan CPC 02 &lt;SAP&gt;_DRE_30-6_Base Junho" xfId="29416" xr:uid="{00000000-0005-0000-0000-0000E8720000}"/>
    <cellStyle name="s_Valuation _BS Csan CPC 02 &lt;SAP&gt;_DRE_30-6_Base Junho_Base Julho" xfId="29417" xr:uid="{00000000-0005-0000-0000-0000E9720000}"/>
    <cellStyle name="s_Valuation _BS Csan CPC 02 &lt;SAP&gt;_DRE_30-6_Base Junho_Base Julho_Mapa variáveis" xfId="29418" xr:uid="{00000000-0005-0000-0000-0000EA720000}"/>
    <cellStyle name="s_Valuation _BS Csan CPC 02 &lt;SAP&gt;_DRE_30-6_Base Junho_Base Julho_Taxa Efetiva Cosan - Acumulado até Setembro 2011" xfId="29419" xr:uid="{00000000-0005-0000-0000-0000EB720000}"/>
    <cellStyle name="s_Valuation _BS Csan CPC 02 &lt;SAP&gt;_DRE_30-6_Base Junho_Base Julho_Taxa Efetiva Cosan - Acumulado até Setembro 2011_Mapa variáveis" xfId="29420" xr:uid="{00000000-0005-0000-0000-0000EC720000}"/>
    <cellStyle name="s_Valuation _BS Csan CPC 02 &lt;SAP&gt;_DRE_30-6_Base Junho_Base Julho_Taxa Efetiva Cosan - Acumulado até Setembro 2011_Variavel" xfId="29421" xr:uid="{00000000-0005-0000-0000-0000ED720000}"/>
    <cellStyle name="s_Valuation _BS Csan CPC 02 &lt;SAP&gt;_DRE_30-6_Base Junho_Base Julho_Variavel" xfId="29422" xr:uid="{00000000-0005-0000-0000-0000EE720000}"/>
    <cellStyle name="s_Valuation _BS Csan CPC 02 &lt;SAP&gt;_DRE_30-6_Base Junho_Mapa variáveis" xfId="29423" xr:uid="{00000000-0005-0000-0000-0000EF720000}"/>
    <cellStyle name="s_Valuation _BS Csan CPC 02 &lt;SAP&gt;_DRE_30-6_Base Junho_Variavel" xfId="29424" xr:uid="{00000000-0005-0000-0000-0000F0720000}"/>
    <cellStyle name="s_Valuation _BS Csan CPC 02 &lt;SAP&gt;_DRE_30-6_Mapa variáveis" xfId="29425" xr:uid="{00000000-0005-0000-0000-0000F1720000}"/>
    <cellStyle name="s_Valuation _BS Csan CPC 02 &lt;SAP&gt;_DRE_30-6_Taxa Efetiva Cosan - Acumulado até Setembro 2011" xfId="29426" xr:uid="{00000000-0005-0000-0000-0000F2720000}"/>
    <cellStyle name="s_Valuation _BS Csan CPC 02 &lt;SAP&gt;_DRE_30-6_Taxa Efetiva Cosan - Acumulado até Setembro 2011_Mapa variáveis" xfId="29427" xr:uid="{00000000-0005-0000-0000-0000F3720000}"/>
    <cellStyle name="s_Valuation _BS Csan CPC 02 &lt;SAP&gt;_DRE_30-6_Taxa Efetiva Cosan - Acumulado até Setembro 2011_Variavel" xfId="29428" xr:uid="{00000000-0005-0000-0000-0000F4720000}"/>
    <cellStyle name="s_Valuation _BS Csan CPC 02 &lt;SAP&gt;_DRE_30-6_Variavel" xfId="29429" xr:uid="{00000000-0005-0000-0000-0000F5720000}"/>
    <cellStyle name="s_Valuation _BS Csan CPC 02 &lt;SAP&gt;_DRE_Mapa variáveis" xfId="29430" xr:uid="{00000000-0005-0000-0000-0000F6720000}"/>
    <cellStyle name="s_Valuation _BS Csan CPC 02 &lt;SAP&gt;_DRE_Taxa Efetiva Cosan - Acumulado até Setembro 2011" xfId="29431" xr:uid="{00000000-0005-0000-0000-0000F7720000}"/>
    <cellStyle name="s_Valuation _BS Csan CPC 02 &lt;SAP&gt;_DRE_Taxa Efetiva Cosan - Acumulado até Setembro 2011_Mapa variáveis" xfId="29432" xr:uid="{00000000-0005-0000-0000-0000F8720000}"/>
    <cellStyle name="s_Valuation _BS Csan CPC 02 &lt;SAP&gt;_DRE_Taxa Efetiva Cosan - Acumulado até Setembro 2011_Variavel" xfId="29433" xr:uid="{00000000-0005-0000-0000-0000F9720000}"/>
    <cellStyle name="s_Valuation _BS Csan CPC 02 &lt;SAP&gt;_DRE_Variavel" xfId="29434" xr:uid="{00000000-0005-0000-0000-0000FA720000}"/>
    <cellStyle name="s_Valuation _BS Csan CPC 02 &lt;SAP&gt;_Faturamento_-_Receita_LÃ­quida_com_vendas_para_CCL_10-11.vsetembro(1)" xfId="29435" xr:uid="{00000000-0005-0000-0000-0000FB720000}"/>
    <cellStyle name="s_Valuation _BS Csan CPC 02 &lt;SAP&gt;_Faturamento_-_Receita_LÃ­quida_com_vendas_para_CCL_10-11.vsetembro(1) 2" xfId="29436" xr:uid="{00000000-0005-0000-0000-0000FC720000}"/>
    <cellStyle name="s_Valuation _BS Csan CPC 02 &lt;SAP&gt;_Faturamento_-_Receita_LÃ­quida_com_vendas_para_CCL_10-11.vsetembro(1) 2_15-FINANCEIRAS" xfId="29437" xr:uid="{00000000-0005-0000-0000-0000FD720000}"/>
    <cellStyle name="s_Valuation _BS Csan CPC 02 &lt;SAP&gt;_Faturamento_-_Receita_LÃ­quida_com_vendas_para_CCL_10-11.vsetembro(1) 2_Mapa variáveis" xfId="29438" xr:uid="{00000000-0005-0000-0000-0000FE720000}"/>
    <cellStyle name="s_Valuation _BS Csan CPC 02 &lt;SAP&gt;_Faturamento_-_Receita_LÃ­quida_com_vendas_para_CCL_10-11.vsetembro(1) 2_Variavel" xfId="29439" xr:uid="{00000000-0005-0000-0000-0000FF720000}"/>
    <cellStyle name="s_Valuation _BS Csan CPC 02 &lt;SAP&gt;_Faturamento_-_Receita_LÃ­quida_com_vendas_para_CCL_10-11.vsetembro(1) 3" xfId="29440" xr:uid="{00000000-0005-0000-0000-000000730000}"/>
    <cellStyle name="s_Valuation _BS Csan CPC 02 &lt;SAP&gt;_Faturamento_-_Receita_LÃ­quida_com_vendas_para_CCL_10-11.vsetembro(1)_15-FINANCEIRAS" xfId="29441" xr:uid="{00000000-0005-0000-0000-000001730000}"/>
    <cellStyle name="s_Valuation _BS Csan CPC 02 &lt;SAP&gt;_Faturamento_-_Receita_LÃ­quida_com_vendas_para_CCL_10-11.vsetembro(1)_15-FINANCEIRAS_1" xfId="29442" xr:uid="{00000000-0005-0000-0000-000002730000}"/>
    <cellStyle name="s_Valuation _BS Csan CPC 02 &lt;SAP&gt;_Faturamento_-_Receita_LÃ­quida_com_vendas_para_CCL_10-11.vsetembro(1)_2-DRE" xfId="29443" xr:uid="{00000000-0005-0000-0000-000003730000}"/>
    <cellStyle name="s_Valuation _BS Csan CPC 02 &lt;SAP&gt;_Faturamento_-_Receita_LÃ­quida_com_vendas_para_CCL_10-11.vsetembro(1)_2-DRE 2" xfId="29444" xr:uid="{00000000-0005-0000-0000-000004730000}"/>
    <cellStyle name="s_Valuation _BS Csan CPC 02 &lt;SAP&gt;_Faturamento_-_Receita_LÃ­quida_com_vendas_para_CCL_10-11.vsetembro(1)_2-DRE_3-Balanço" xfId="29445" xr:uid="{00000000-0005-0000-0000-000005730000}"/>
    <cellStyle name="s_Valuation _BS Csan CPC 02 &lt;SAP&gt;_Faturamento_-_Receita_LÃ­quida_com_vendas_para_CCL_10-11.vsetembro(1)_2-DRE_3-Balanço_Mapa variáveis" xfId="29446" xr:uid="{00000000-0005-0000-0000-000006730000}"/>
    <cellStyle name="s_Valuation _BS Csan CPC 02 &lt;SAP&gt;_Faturamento_-_Receita_LÃ­quida_com_vendas_para_CCL_10-11.vsetembro(1)_2-DRE_3-Balanço_Variavel" xfId="29447" xr:uid="{00000000-0005-0000-0000-000007730000}"/>
    <cellStyle name="s_Valuation _BS Csan CPC 02 &lt;SAP&gt;_Faturamento_-_Receita_LÃ­quida_com_vendas_para_CCL_10-11.vsetembro(1)_2-DRE_Dep_Judiciais-Contingências" xfId="29448" xr:uid="{00000000-0005-0000-0000-000008730000}"/>
    <cellStyle name="s_Valuation _BS Csan CPC 02 &lt;SAP&gt;_Faturamento_-_Receita_LÃ­quida_com_vendas_para_CCL_10-11.vsetembro(1)_2-DRE_DFC Gerencial" xfId="29449" xr:uid="{00000000-0005-0000-0000-000009730000}"/>
    <cellStyle name="s_Valuation _BS Csan CPC 02 &lt;SAP&gt;_Faturamento_-_Receita_LÃ­quida_com_vendas_para_CCL_10-11.vsetembro(1)_2-DRE_DMPL" xfId="29450" xr:uid="{00000000-0005-0000-0000-00000A730000}"/>
    <cellStyle name="s_Valuation _BS Csan CPC 02 &lt;SAP&gt;_Faturamento_-_Receita_LÃ­quida_com_vendas_para_CCL_10-11.vsetembro(1)_2-DRE_Mapa variáveis" xfId="29451" xr:uid="{00000000-0005-0000-0000-00000B730000}"/>
    <cellStyle name="s_Valuation _BS Csan CPC 02 &lt;SAP&gt;_Faturamento_-_Receita_LÃ­quida_com_vendas_para_CCL_10-11.vsetembro(1)_2-DRE_Variavel" xfId="29452" xr:uid="{00000000-0005-0000-0000-00000C730000}"/>
    <cellStyle name="s_Valuation _BS Csan CPC 02 &lt;SAP&gt;_Faturamento_-_Receita_LÃ­quida_com_vendas_para_CCL_10-11.vsetembro(1)_3-Balanço" xfId="29453" xr:uid="{00000000-0005-0000-0000-00000D730000}"/>
    <cellStyle name="s_Valuation _BS Csan CPC 02 &lt;SAP&gt;_Faturamento_-_Receita_LÃ­quida_com_vendas_para_CCL_10-11.vsetembro(1)_3-Balanço 2" xfId="29454" xr:uid="{00000000-0005-0000-0000-00000E730000}"/>
    <cellStyle name="s_Valuation _BS Csan CPC 02 &lt;SAP&gt;_Faturamento_-_Receita_LÃ­quida_com_vendas_para_CCL_10-11.vsetembro(1)_3-Balanço 2_15-FINANCEIRAS" xfId="29455" xr:uid="{00000000-0005-0000-0000-00000F730000}"/>
    <cellStyle name="s_Valuation _BS Csan CPC 02 &lt;SAP&gt;_Faturamento_-_Receita_LÃ­quida_com_vendas_para_CCL_10-11.vsetembro(1)_3-Balanço_1" xfId="29456" xr:uid="{00000000-0005-0000-0000-000010730000}"/>
    <cellStyle name="s_Valuation _BS Csan CPC 02 &lt;SAP&gt;_Faturamento_-_Receita_LÃ­quida_com_vendas_para_CCL_10-11.vsetembro(1)_3-Balanço_1_Mapa variáveis" xfId="29457" xr:uid="{00000000-0005-0000-0000-000011730000}"/>
    <cellStyle name="s_Valuation _BS Csan CPC 02 &lt;SAP&gt;_Faturamento_-_Receita_LÃ­quida_com_vendas_para_CCL_10-11.vsetembro(1)_3-Balanço_1_Variavel" xfId="29458" xr:uid="{00000000-0005-0000-0000-000012730000}"/>
    <cellStyle name="s_Valuation _BS Csan CPC 02 &lt;SAP&gt;_Faturamento_-_Receita_LÃ­quida_com_vendas_para_CCL_10-11.vsetembro(1)_3-Balanço_15-FINANCEIRAS" xfId="29459" xr:uid="{00000000-0005-0000-0000-000013730000}"/>
    <cellStyle name="s_Valuation _BS Csan CPC 02 &lt;SAP&gt;_Faturamento_-_Receita_LÃ­quida_com_vendas_para_CCL_10-11.vsetembro(1)_3-Balanço_15-FINANCEIRAS_1" xfId="29460" xr:uid="{00000000-0005-0000-0000-000014730000}"/>
    <cellStyle name="s_Valuation _BS Csan CPC 02 &lt;SAP&gt;_Faturamento_-_Receita_LÃ­quida_com_vendas_para_CCL_10-11.vsetembro(1)_3-Balanço_2-DRE" xfId="29461" xr:uid="{00000000-0005-0000-0000-000015730000}"/>
    <cellStyle name="s_Valuation _BS Csan CPC 02 &lt;SAP&gt;_Faturamento_-_Receita_LÃ­quida_com_vendas_para_CCL_10-11.vsetembro(1)_3-Balanço_2-DRE 2" xfId="29462" xr:uid="{00000000-0005-0000-0000-000016730000}"/>
    <cellStyle name="s_Valuation _BS Csan CPC 02 &lt;SAP&gt;_Faturamento_-_Receita_LÃ­quida_com_vendas_para_CCL_10-11.vsetembro(1)_3-Balanço_2-DRE_3-Balanço" xfId="29463" xr:uid="{00000000-0005-0000-0000-000017730000}"/>
    <cellStyle name="s_Valuation _BS Csan CPC 02 &lt;SAP&gt;_Faturamento_-_Receita_LÃ­quida_com_vendas_para_CCL_10-11.vsetembro(1)_3-Balanço_2-DRE_3-Balanço_Mapa variáveis" xfId="29464" xr:uid="{00000000-0005-0000-0000-000018730000}"/>
    <cellStyle name="s_Valuation _BS Csan CPC 02 &lt;SAP&gt;_Faturamento_-_Receita_LÃ­quida_com_vendas_para_CCL_10-11.vsetembro(1)_3-Balanço_2-DRE_3-Balanço_Variavel" xfId="29465" xr:uid="{00000000-0005-0000-0000-000019730000}"/>
    <cellStyle name="s_Valuation _BS Csan CPC 02 &lt;SAP&gt;_Faturamento_-_Receita_LÃ­quida_com_vendas_para_CCL_10-11.vsetembro(1)_3-Balanço_2-DRE_Dep_Judiciais-Contingências" xfId="29466" xr:uid="{00000000-0005-0000-0000-00001A730000}"/>
    <cellStyle name="s_Valuation _BS Csan CPC 02 &lt;SAP&gt;_Faturamento_-_Receita_LÃ­quida_com_vendas_para_CCL_10-11.vsetembro(1)_3-Balanço_2-DRE_DFC Gerencial" xfId="29467" xr:uid="{00000000-0005-0000-0000-00001B730000}"/>
    <cellStyle name="s_Valuation _BS Csan CPC 02 &lt;SAP&gt;_Faturamento_-_Receita_LÃ­quida_com_vendas_para_CCL_10-11.vsetembro(1)_3-Balanço_2-DRE_DMPL" xfId="29468" xr:uid="{00000000-0005-0000-0000-00001C730000}"/>
    <cellStyle name="s_Valuation _BS Csan CPC 02 &lt;SAP&gt;_Faturamento_-_Receita_LÃ­quida_com_vendas_para_CCL_10-11.vsetembro(1)_3-Balanço_2-DRE_Mapa variáveis" xfId="29469" xr:uid="{00000000-0005-0000-0000-00001D730000}"/>
    <cellStyle name="s_Valuation _BS Csan CPC 02 &lt;SAP&gt;_Faturamento_-_Receita_LÃ­quida_com_vendas_para_CCL_10-11.vsetembro(1)_3-Balanço_2-DRE_Variavel" xfId="29470" xr:uid="{00000000-0005-0000-0000-00001E730000}"/>
    <cellStyle name="s_Valuation _BS Csan CPC 02 &lt;SAP&gt;_Faturamento_-_Receita_LÃ­quida_com_vendas_para_CCL_10-11.vsetembro(1)_3-Balanço_3-Balanço" xfId="29471" xr:uid="{00000000-0005-0000-0000-00001F730000}"/>
    <cellStyle name="s_Valuation _BS Csan CPC 02 &lt;SAP&gt;_Faturamento_-_Receita_LÃ­quida_com_vendas_para_CCL_10-11.vsetembro(1)_3-Balanço_3-Balanço_Mapa variáveis" xfId="29472" xr:uid="{00000000-0005-0000-0000-000020730000}"/>
    <cellStyle name="s_Valuation _BS Csan CPC 02 &lt;SAP&gt;_Faturamento_-_Receita_LÃ­quida_com_vendas_para_CCL_10-11.vsetembro(1)_3-Balanço_3-Balanço_Variavel" xfId="29473" xr:uid="{00000000-0005-0000-0000-000021730000}"/>
    <cellStyle name="s_Valuation _BS Csan CPC 02 &lt;SAP&gt;_Faturamento_-_Receita_LÃ­quida_com_vendas_para_CCL_10-11.vsetembro(1)_3-Balanço_7-Estoque" xfId="29474" xr:uid="{00000000-0005-0000-0000-000022730000}"/>
    <cellStyle name="s_Valuation _BS Csan CPC 02 &lt;SAP&gt;_Faturamento_-_Receita_LÃ­quida_com_vendas_para_CCL_10-11.vsetembro(1)_3-Balanço_Despesas operacionais " xfId="29475" xr:uid="{00000000-0005-0000-0000-000023730000}"/>
    <cellStyle name="s_Valuation _BS Csan CPC 02 &lt;SAP&gt;_Faturamento_-_Receita_LÃ­quida_com_vendas_para_CCL_10-11.vsetembro(1)_3-Balanço_Mapa variáveis" xfId="29476" xr:uid="{00000000-0005-0000-0000-000024730000}"/>
    <cellStyle name="s_Valuation _BS Csan CPC 02 &lt;SAP&gt;_Faturamento_-_Receita_LÃ­quida_com_vendas_para_CCL_10-11.vsetembro(1)_3-Balanço_P&amp;L Raízen Combs" xfId="29477" xr:uid="{00000000-0005-0000-0000-000025730000}"/>
    <cellStyle name="s_Valuation _BS Csan CPC 02 &lt;SAP&gt;_Faturamento_-_Receita_LÃ­quida_com_vendas_para_CCL_10-11.vsetembro(1)_3-Balanço_P&amp;L RUMO" xfId="29478" xr:uid="{00000000-0005-0000-0000-000026730000}"/>
    <cellStyle name="s_Valuation _BS Csan CPC 02 &lt;SAP&gt;_Faturamento_-_Receita_LÃ­quida_com_vendas_para_CCL_10-11.vsetembro(1)_3-Balanço_Variavel" xfId="29479" xr:uid="{00000000-0005-0000-0000-000027730000}"/>
    <cellStyle name="s_Valuation _BS Csan CPC 02 &lt;SAP&gt;_Faturamento_-_Receita_LÃ­quida_com_vendas_para_CCL_10-11.vsetembro(1)_3-Balanço_Working Capital" xfId="29480" xr:uid="{00000000-0005-0000-0000-000028730000}"/>
    <cellStyle name="s_Valuation _BS Csan CPC 02 &lt;SAP&gt;_Faturamento_-_Receita_LÃ­quida_com_vendas_para_CCL_10-11.vsetembro(1)_7-Estoque" xfId="29481" xr:uid="{00000000-0005-0000-0000-000029730000}"/>
    <cellStyle name="s_Valuation _BS Csan CPC 02 &lt;SAP&gt;_Faturamento_-_Receita_LÃ­quida_com_vendas_para_CCL_10-11.vsetembro(1)_Balanço" xfId="29482" xr:uid="{00000000-0005-0000-0000-00002A730000}"/>
    <cellStyle name="s_Valuation _BS Csan CPC 02 &lt;SAP&gt;_Faturamento_-_Receita_LÃ­quida_com_vendas_para_CCL_10-11.vsetembro(1)_Balanço_Despesas operacionais " xfId="29483" xr:uid="{00000000-0005-0000-0000-00002B730000}"/>
    <cellStyle name="s_Valuation _BS Csan CPC 02 &lt;SAP&gt;_Faturamento_-_Receita_LÃ­quida_com_vendas_para_CCL_10-11.vsetembro(1)_Balanço_Working Capital" xfId="29484" xr:uid="{00000000-0005-0000-0000-00002C730000}"/>
    <cellStyle name="s_Valuation _BS Csan CPC 02 &lt;SAP&gt;_Faturamento_-_Receita_LÃ­quida_com_vendas_para_CCL_10-11.vsetembro(1)_Despesas operacionais " xfId="29485" xr:uid="{00000000-0005-0000-0000-00002D730000}"/>
    <cellStyle name="s_Valuation _BS Csan CPC 02 &lt;SAP&gt;_Faturamento_-_Receita_LÃ­quida_com_vendas_para_CCL_10-11.vsetembro(1)_IR Diferido" xfId="29486" xr:uid="{00000000-0005-0000-0000-00002E730000}"/>
    <cellStyle name="s_Valuation _BS Csan CPC 02 &lt;SAP&gt;_Faturamento_-_Receita_LÃ­quida_com_vendas_para_CCL_10-11.vsetembro(1)_Mapa variáveis" xfId="29487" xr:uid="{00000000-0005-0000-0000-00002F730000}"/>
    <cellStyle name="s_Valuation _BS Csan CPC 02 &lt;SAP&gt;_Faturamento_-_Receita_LÃ­quida_com_vendas_para_CCL_10-11.vsetembro(1)_P&amp;L Raízen Combs" xfId="29488" xr:uid="{00000000-0005-0000-0000-000030730000}"/>
    <cellStyle name="s_Valuation _BS Csan CPC 02 &lt;SAP&gt;_Faturamento_-_Receita_LÃ­quida_com_vendas_para_CCL_10-11.vsetembro(1)_P&amp;L RUMO" xfId="29489" xr:uid="{00000000-0005-0000-0000-000031730000}"/>
    <cellStyle name="s_Valuation _BS Csan CPC 02 &lt;SAP&gt;_Faturamento_-_Receita_LÃ­quida_com_vendas_para_CCL_10-11.vsetembro(1)_Variavel" xfId="29490" xr:uid="{00000000-0005-0000-0000-000032730000}"/>
    <cellStyle name="s_Valuation _BS Csan CPC 02 &lt;SAP&gt;_Faturamento_-_Receita_LÃ­quida_com_vendas_para_CCL_10-11.vsetembro(1)_Working Capital" xfId="29491" xr:uid="{00000000-0005-0000-0000-000033730000}"/>
    <cellStyle name="s_Valuation _BS Csan CPC 02 &lt;SAP&gt;_Faturamento_-_Receita_LÃ­quida_com_vendas_para_CCL_10-11_validaÃ§Ã£o" xfId="29492" xr:uid="{00000000-0005-0000-0000-000034730000}"/>
    <cellStyle name="s_Valuation _BS Csan CPC 02 &lt;SAP&gt;_Faturamento_-_Receita_LÃ­quida_com_vendas_para_CCL_10-11_validaÃ§Ã£o 2" xfId="29493" xr:uid="{00000000-0005-0000-0000-000035730000}"/>
    <cellStyle name="s_Valuation _BS Csan CPC 02 &lt;SAP&gt;_Faturamento_-_Receita_LÃ­quida_com_vendas_para_CCL_10-11_validaÃ§Ã£o 2_15-FINANCEIRAS" xfId="29494" xr:uid="{00000000-0005-0000-0000-000036730000}"/>
    <cellStyle name="s_Valuation _BS Csan CPC 02 &lt;SAP&gt;_Faturamento_-_Receita_LÃ­quida_com_vendas_para_CCL_10-11_validaÃ§Ã£o 2_Mapa variáveis" xfId="29495" xr:uid="{00000000-0005-0000-0000-000037730000}"/>
    <cellStyle name="s_Valuation _BS Csan CPC 02 &lt;SAP&gt;_Faturamento_-_Receita_LÃ­quida_com_vendas_para_CCL_10-11_validaÃ§Ã£o 2_Variavel" xfId="29496" xr:uid="{00000000-0005-0000-0000-000038730000}"/>
    <cellStyle name="s_Valuation _BS Csan CPC 02 &lt;SAP&gt;_Faturamento_-_Receita_LÃ­quida_com_vendas_para_CCL_10-11_validaÃ§Ã£o 3" xfId="29497" xr:uid="{00000000-0005-0000-0000-000039730000}"/>
    <cellStyle name="s_Valuation _BS Csan CPC 02 &lt;SAP&gt;_Faturamento_-_Receita_LÃ­quida_com_vendas_para_CCL_10-11_validaÃ§Ã£o_15-FINANCEIRAS" xfId="29498" xr:uid="{00000000-0005-0000-0000-00003A730000}"/>
    <cellStyle name="s_Valuation _BS Csan CPC 02 &lt;SAP&gt;_Faturamento_-_Receita_LÃ­quida_com_vendas_para_CCL_10-11_validaÃ§Ã£o_15-FINANCEIRAS_1" xfId="29499" xr:uid="{00000000-0005-0000-0000-00003B730000}"/>
    <cellStyle name="s_Valuation _BS Csan CPC 02 &lt;SAP&gt;_Faturamento_-_Receita_LÃ­quida_com_vendas_para_CCL_10-11_validaÃ§Ã£o_2-DRE" xfId="29500" xr:uid="{00000000-0005-0000-0000-00003C730000}"/>
    <cellStyle name="s_Valuation _BS Csan CPC 02 &lt;SAP&gt;_Faturamento_-_Receita_LÃ­quida_com_vendas_para_CCL_10-11_validaÃ§Ã£o_2-DRE 2" xfId="29501" xr:uid="{00000000-0005-0000-0000-00003D730000}"/>
    <cellStyle name="s_Valuation _BS Csan CPC 02 &lt;SAP&gt;_Faturamento_-_Receita_LÃ­quida_com_vendas_para_CCL_10-11_validaÃ§Ã£o_2-DRE_3-Balanço" xfId="29502" xr:uid="{00000000-0005-0000-0000-00003E730000}"/>
    <cellStyle name="s_Valuation _BS Csan CPC 02 &lt;SAP&gt;_Faturamento_-_Receita_LÃ­quida_com_vendas_para_CCL_10-11_validaÃ§Ã£o_2-DRE_3-Balanço_Mapa variáveis" xfId="29503" xr:uid="{00000000-0005-0000-0000-00003F730000}"/>
    <cellStyle name="s_Valuation _BS Csan CPC 02 &lt;SAP&gt;_Faturamento_-_Receita_LÃ­quida_com_vendas_para_CCL_10-11_validaÃ§Ã£o_2-DRE_3-Balanço_Variavel" xfId="29504" xr:uid="{00000000-0005-0000-0000-000040730000}"/>
    <cellStyle name="s_Valuation _BS Csan CPC 02 &lt;SAP&gt;_Faturamento_-_Receita_LÃ­quida_com_vendas_para_CCL_10-11_validaÃ§Ã£o_2-DRE_Dep_Judiciais-Contingências" xfId="29505" xr:uid="{00000000-0005-0000-0000-000041730000}"/>
    <cellStyle name="s_Valuation _BS Csan CPC 02 &lt;SAP&gt;_Faturamento_-_Receita_LÃ­quida_com_vendas_para_CCL_10-11_validaÃ§Ã£o_2-DRE_DFC Gerencial" xfId="29506" xr:uid="{00000000-0005-0000-0000-000042730000}"/>
    <cellStyle name="s_Valuation _BS Csan CPC 02 &lt;SAP&gt;_Faturamento_-_Receita_LÃ­quida_com_vendas_para_CCL_10-11_validaÃ§Ã£o_2-DRE_DMPL" xfId="29507" xr:uid="{00000000-0005-0000-0000-000043730000}"/>
    <cellStyle name="s_Valuation _BS Csan CPC 02 &lt;SAP&gt;_Faturamento_-_Receita_LÃ­quida_com_vendas_para_CCL_10-11_validaÃ§Ã£o_2-DRE_Mapa variáveis" xfId="29508" xr:uid="{00000000-0005-0000-0000-000044730000}"/>
    <cellStyle name="s_Valuation _BS Csan CPC 02 &lt;SAP&gt;_Faturamento_-_Receita_LÃ­quida_com_vendas_para_CCL_10-11_validaÃ§Ã£o_2-DRE_Variavel" xfId="29509" xr:uid="{00000000-0005-0000-0000-000045730000}"/>
    <cellStyle name="s_Valuation _BS Csan CPC 02 &lt;SAP&gt;_Faturamento_-_Receita_LÃ­quida_com_vendas_para_CCL_10-11_validaÃ§Ã£o_3-Balanço" xfId="29510" xr:uid="{00000000-0005-0000-0000-000046730000}"/>
    <cellStyle name="s_Valuation _BS Csan CPC 02 &lt;SAP&gt;_Faturamento_-_Receita_LÃ­quida_com_vendas_para_CCL_10-11_validaÃ§Ã£o_3-Balanço 2" xfId="29511" xr:uid="{00000000-0005-0000-0000-000047730000}"/>
    <cellStyle name="s_Valuation _BS Csan CPC 02 &lt;SAP&gt;_Faturamento_-_Receita_LÃ­quida_com_vendas_para_CCL_10-11_validaÃ§Ã£o_3-Balanço 2_15-FINANCEIRAS" xfId="29512" xr:uid="{00000000-0005-0000-0000-000048730000}"/>
    <cellStyle name="s_Valuation _BS Csan CPC 02 &lt;SAP&gt;_Faturamento_-_Receita_LÃ­quida_com_vendas_para_CCL_10-11_validaÃ§Ã£o_3-Balanço_1" xfId="29513" xr:uid="{00000000-0005-0000-0000-000049730000}"/>
    <cellStyle name="s_Valuation _BS Csan CPC 02 &lt;SAP&gt;_Faturamento_-_Receita_LÃ­quida_com_vendas_para_CCL_10-11_validaÃ§Ã£o_3-Balanço_1_Mapa variáveis" xfId="29514" xr:uid="{00000000-0005-0000-0000-00004A730000}"/>
    <cellStyle name="s_Valuation _BS Csan CPC 02 &lt;SAP&gt;_Faturamento_-_Receita_LÃ­quida_com_vendas_para_CCL_10-11_validaÃ§Ã£o_3-Balanço_1_Variavel" xfId="29515" xr:uid="{00000000-0005-0000-0000-00004B730000}"/>
    <cellStyle name="s_Valuation _BS Csan CPC 02 &lt;SAP&gt;_Faturamento_-_Receita_LÃ­quida_com_vendas_para_CCL_10-11_validaÃ§Ã£o_3-Balanço_15-FINANCEIRAS" xfId="29516" xr:uid="{00000000-0005-0000-0000-00004C730000}"/>
    <cellStyle name="s_Valuation _BS Csan CPC 02 &lt;SAP&gt;_Faturamento_-_Receita_LÃ­quida_com_vendas_para_CCL_10-11_validaÃ§Ã£o_3-Balanço_15-FINANCEIRAS_1" xfId="29517" xr:uid="{00000000-0005-0000-0000-00004D730000}"/>
    <cellStyle name="s_Valuation _BS Csan CPC 02 &lt;SAP&gt;_Faturamento_-_Receita_LÃ­quida_com_vendas_para_CCL_10-11_validaÃ§Ã£o_3-Balanço_2-DRE" xfId="29518" xr:uid="{00000000-0005-0000-0000-00004E730000}"/>
    <cellStyle name="s_Valuation _BS Csan CPC 02 &lt;SAP&gt;_Faturamento_-_Receita_LÃ­quida_com_vendas_para_CCL_10-11_validaÃ§Ã£o_3-Balanço_2-DRE 2" xfId="29519" xr:uid="{00000000-0005-0000-0000-00004F730000}"/>
    <cellStyle name="s_Valuation _BS Csan CPC 02 &lt;SAP&gt;_Faturamento_-_Receita_LÃ­quida_com_vendas_para_CCL_10-11_validaÃ§Ã£o_3-Balanço_2-DRE_3-Balanço" xfId="29520" xr:uid="{00000000-0005-0000-0000-000050730000}"/>
    <cellStyle name="s_Valuation _BS Csan CPC 02 &lt;SAP&gt;_Faturamento_-_Receita_LÃ­quida_com_vendas_para_CCL_10-11_validaÃ§Ã£o_3-Balanço_2-DRE_3-Balanço_Mapa variáveis" xfId="29521" xr:uid="{00000000-0005-0000-0000-000051730000}"/>
    <cellStyle name="s_Valuation _BS Csan CPC 02 &lt;SAP&gt;_Faturamento_-_Receita_LÃ­quida_com_vendas_para_CCL_10-11_validaÃ§Ã£o_3-Balanço_2-DRE_3-Balanço_Variavel" xfId="29522" xr:uid="{00000000-0005-0000-0000-000052730000}"/>
    <cellStyle name="s_Valuation _BS Csan CPC 02 &lt;SAP&gt;_Faturamento_-_Receita_LÃ­quida_com_vendas_para_CCL_10-11_validaÃ§Ã£o_3-Balanço_2-DRE_Dep_Judiciais-Contingências" xfId="29523" xr:uid="{00000000-0005-0000-0000-000053730000}"/>
    <cellStyle name="s_Valuation _BS Csan CPC 02 &lt;SAP&gt;_Faturamento_-_Receita_LÃ­quida_com_vendas_para_CCL_10-11_validaÃ§Ã£o_3-Balanço_2-DRE_DFC Gerencial" xfId="29524" xr:uid="{00000000-0005-0000-0000-000054730000}"/>
    <cellStyle name="s_Valuation _BS Csan CPC 02 &lt;SAP&gt;_Faturamento_-_Receita_LÃ­quida_com_vendas_para_CCL_10-11_validaÃ§Ã£o_3-Balanço_2-DRE_DMPL" xfId="29525" xr:uid="{00000000-0005-0000-0000-000055730000}"/>
    <cellStyle name="s_Valuation _BS Csan CPC 02 &lt;SAP&gt;_Faturamento_-_Receita_LÃ­quida_com_vendas_para_CCL_10-11_validaÃ§Ã£o_3-Balanço_2-DRE_Mapa variáveis" xfId="29526" xr:uid="{00000000-0005-0000-0000-000056730000}"/>
    <cellStyle name="s_Valuation _BS Csan CPC 02 &lt;SAP&gt;_Faturamento_-_Receita_LÃ­quida_com_vendas_para_CCL_10-11_validaÃ§Ã£o_3-Balanço_2-DRE_Variavel" xfId="29527" xr:uid="{00000000-0005-0000-0000-000057730000}"/>
    <cellStyle name="s_Valuation _BS Csan CPC 02 &lt;SAP&gt;_Faturamento_-_Receita_LÃ­quida_com_vendas_para_CCL_10-11_validaÃ§Ã£o_3-Balanço_3-Balanço" xfId="29528" xr:uid="{00000000-0005-0000-0000-000058730000}"/>
    <cellStyle name="s_Valuation _BS Csan CPC 02 &lt;SAP&gt;_Faturamento_-_Receita_LÃ­quida_com_vendas_para_CCL_10-11_validaÃ§Ã£o_3-Balanço_3-Balanço_Mapa variáveis" xfId="29529" xr:uid="{00000000-0005-0000-0000-000059730000}"/>
    <cellStyle name="s_Valuation _BS Csan CPC 02 &lt;SAP&gt;_Faturamento_-_Receita_LÃ­quida_com_vendas_para_CCL_10-11_validaÃ§Ã£o_3-Balanço_3-Balanço_Variavel" xfId="29530" xr:uid="{00000000-0005-0000-0000-00005A730000}"/>
    <cellStyle name="s_Valuation _BS Csan CPC 02 &lt;SAP&gt;_Faturamento_-_Receita_LÃ­quida_com_vendas_para_CCL_10-11_validaÃ§Ã£o_3-Balanço_7-Estoque" xfId="29531" xr:uid="{00000000-0005-0000-0000-00005B730000}"/>
    <cellStyle name="s_Valuation _BS Csan CPC 02 &lt;SAP&gt;_Faturamento_-_Receita_LÃ­quida_com_vendas_para_CCL_10-11_validaÃ§Ã£o_3-Balanço_Despesas operacionais " xfId="29532" xr:uid="{00000000-0005-0000-0000-00005C730000}"/>
    <cellStyle name="s_Valuation _BS Csan CPC 02 &lt;SAP&gt;_Faturamento_-_Receita_LÃ­quida_com_vendas_para_CCL_10-11_validaÃ§Ã£o_3-Balanço_Mapa variáveis" xfId="29533" xr:uid="{00000000-0005-0000-0000-00005D730000}"/>
    <cellStyle name="s_Valuation _BS Csan CPC 02 &lt;SAP&gt;_Faturamento_-_Receita_LÃ­quida_com_vendas_para_CCL_10-11_validaÃ§Ã£o_3-Balanço_P&amp;L Raízen Combs" xfId="29534" xr:uid="{00000000-0005-0000-0000-00005E730000}"/>
    <cellStyle name="s_Valuation _BS Csan CPC 02 &lt;SAP&gt;_Faturamento_-_Receita_LÃ­quida_com_vendas_para_CCL_10-11_validaÃ§Ã£o_3-Balanço_P&amp;L RUMO" xfId="29535" xr:uid="{00000000-0005-0000-0000-00005F730000}"/>
    <cellStyle name="s_Valuation _BS Csan CPC 02 &lt;SAP&gt;_Faturamento_-_Receita_LÃ­quida_com_vendas_para_CCL_10-11_validaÃ§Ã£o_3-Balanço_Variavel" xfId="29536" xr:uid="{00000000-0005-0000-0000-000060730000}"/>
    <cellStyle name="s_Valuation _BS Csan CPC 02 &lt;SAP&gt;_Faturamento_-_Receita_LÃ­quida_com_vendas_para_CCL_10-11_validaÃ§Ã£o_3-Balanço_Working Capital" xfId="29537" xr:uid="{00000000-0005-0000-0000-000061730000}"/>
    <cellStyle name="s_Valuation _BS Csan CPC 02 &lt;SAP&gt;_Faturamento_-_Receita_LÃ­quida_com_vendas_para_CCL_10-11_validaÃ§Ã£o_7-Estoque" xfId="29538" xr:uid="{00000000-0005-0000-0000-000062730000}"/>
    <cellStyle name="s_Valuation _BS Csan CPC 02 &lt;SAP&gt;_Faturamento_-_Receita_LÃ­quida_com_vendas_para_CCL_10-11_validaÃ§Ã£o_Balanço" xfId="29539" xr:uid="{00000000-0005-0000-0000-000063730000}"/>
    <cellStyle name="s_Valuation _BS Csan CPC 02 &lt;SAP&gt;_Faturamento_-_Receita_LÃ­quida_com_vendas_para_CCL_10-11_validaÃ§Ã£o_Balanço_Despesas operacionais " xfId="29540" xr:uid="{00000000-0005-0000-0000-000064730000}"/>
    <cellStyle name="s_Valuation _BS Csan CPC 02 &lt;SAP&gt;_Faturamento_-_Receita_LÃ­quida_com_vendas_para_CCL_10-11_validaÃ§Ã£o_Balanço_Working Capital" xfId="29541" xr:uid="{00000000-0005-0000-0000-000065730000}"/>
    <cellStyle name="s_Valuation _BS Csan CPC 02 &lt;SAP&gt;_Faturamento_-_Receita_LÃ­quida_com_vendas_para_CCL_10-11_validaÃ§Ã£o_Despesas operacionais " xfId="29542" xr:uid="{00000000-0005-0000-0000-000066730000}"/>
    <cellStyle name="s_Valuation _BS Csan CPC 02 &lt;SAP&gt;_Faturamento_-_Receita_LÃ­quida_com_vendas_para_CCL_10-11_validaÃ§Ã£o_IR Diferido" xfId="29543" xr:uid="{00000000-0005-0000-0000-000067730000}"/>
    <cellStyle name="s_Valuation _BS Csan CPC 02 &lt;SAP&gt;_Faturamento_-_Receita_LÃ­quida_com_vendas_para_CCL_10-11_validaÃ§Ã£o_Mapa variáveis" xfId="29544" xr:uid="{00000000-0005-0000-0000-000068730000}"/>
    <cellStyle name="s_Valuation _BS Csan CPC 02 &lt;SAP&gt;_Faturamento_-_Receita_LÃ­quida_com_vendas_para_CCL_10-11_validaÃ§Ã£o_P&amp;L Raízen Combs" xfId="29545" xr:uid="{00000000-0005-0000-0000-000069730000}"/>
    <cellStyle name="s_Valuation _BS Csan CPC 02 &lt;SAP&gt;_Faturamento_-_Receita_LÃ­quida_com_vendas_para_CCL_10-11_validaÃ§Ã£o_P&amp;L RUMO" xfId="29546" xr:uid="{00000000-0005-0000-0000-00006A730000}"/>
    <cellStyle name="s_Valuation _BS Csan CPC 02 &lt;SAP&gt;_Faturamento_-_Receita_LÃ­quida_com_vendas_para_CCL_10-11_validaÃ§Ã£o_Variavel" xfId="29547" xr:uid="{00000000-0005-0000-0000-00006B730000}"/>
    <cellStyle name="s_Valuation _BS Csan CPC 02 &lt;SAP&gt;_Faturamento_-_Receita_LÃ­quida_com_vendas_para_CCL_10-11_validaÃ§Ã£o_Working Capital" xfId="29548" xr:uid="{00000000-0005-0000-0000-00006C730000}"/>
    <cellStyle name="s_Valuation _BS Csan CPC 02 &lt;SAP&gt;_FINANCEIRAS" xfId="29549" xr:uid="{00000000-0005-0000-0000-00006D730000}"/>
    <cellStyle name="s_Valuation _BS Csan CPC 02 &lt;SAP&gt;_FINANCEIRAS_Dep_Judiciais-Contingências" xfId="29550" xr:uid="{00000000-0005-0000-0000-00006E730000}"/>
    <cellStyle name="s_Valuation _BS Csan CPC 02 &lt;SAP&gt;_FINANCEIRAS_DFC Gerencial" xfId="29551" xr:uid="{00000000-0005-0000-0000-00006F730000}"/>
    <cellStyle name="s_Valuation _BS Csan CPC 02 &lt;SAP&gt;_FINANCEIRAS_DMPL" xfId="29552" xr:uid="{00000000-0005-0000-0000-000070730000}"/>
    <cellStyle name="s_Valuation _BS Csan CPC 02 &lt;SAP&gt;_FINANCEIRAS_Mapa variáveis" xfId="29553" xr:uid="{00000000-0005-0000-0000-000071730000}"/>
    <cellStyle name="s_Valuation _BS Csan CPC 02 &lt;SAP&gt;_FINANCEIRAS_Variavel" xfId="29554" xr:uid="{00000000-0005-0000-0000-000072730000}"/>
    <cellStyle name="s_Valuation _BS Csan CPC 02 &lt;SAP&gt;_Instrumentos Financeiros" xfId="29555" xr:uid="{00000000-0005-0000-0000-000073730000}"/>
    <cellStyle name="s_Valuation _BS Csan CPC 02 &lt;SAP&gt;_Instrumentos Financeiros 2" xfId="29556" xr:uid="{00000000-0005-0000-0000-000074730000}"/>
    <cellStyle name="s_Valuation _BS Csan CPC 02 &lt;SAP&gt;_Instrumentos Financeiros 2_15-FINANCEIRAS" xfId="29557" xr:uid="{00000000-0005-0000-0000-000075730000}"/>
    <cellStyle name="s_Valuation _BS Csan CPC 02 &lt;SAP&gt;_Instrumentos Financeiros_15-FINANCEIRAS" xfId="29558" xr:uid="{00000000-0005-0000-0000-000076730000}"/>
    <cellStyle name="s_Valuation _BS Csan CPC 02 &lt;SAP&gt;_Instrumentos Financeiros_15-FINANCEIRAS_1" xfId="29559" xr:uid="{00000000-0005-0000-0000-000077730000}"/>
    <cellStyle name="s_Valuation _BS Csan CPC 02 &lt;SAP&gt;_Instrumentos Financeiros_2-DRE" xfId="29560" xr:uid="{00000000-0005-0000-0000-000078730000}"/>
    <cellStyle name="s_Valuation _BS Csan CPC 02 &lt;SAP&gt;_Instrumentos Financeiros_2-DRE 2" xfId="29561" xr:uid="{00000000-0005-0000-0000-000079730000}"/>
    <cellStyle name="s_Valuation _BS Csan CPC 02 &lt;SAP&gt;_Instrumentos Financeiros_2-DRE_3-Balanço" xfId="29562" xr:uid="{00000000-0005-0000-0000-00007A730000}"/>
    <cellStyle name="s_Valuation _BS Csan CPC 02 &lt;SAP&gt;_Instrumentos Financeiros_2-DRE_3-Balanço_Mapa variáveis" xfId="29563" xr:uid="{00000000-0005-0000-0000-00007B730000}"/>
    <cellStyle name="s_Valuation _BS Csan CPC 02 &lt;SAP&gt;_Instrumentos Financeiros_2-DRE_3-Balanço_Variavel" xfId="29564" xr:uid="{00000000-0005-0000-0000-00007C730000}"/>
    <cellStyle name="s_Valuation _BS Csan CPC 02 &lt;SAP&gt;_Instrumentos Financeiros_2-DRE_Dep_Judiciais-Contingências" xfId="29565" xr:uid="{00000000-0005-0000-0000-00007D730000}"/>
    <cellStyle name="s_Valuation _BS Csan CPC 02 &lt;SAP&gt;_Instrumentos Financeiros_2-DRE_DFC Gerencial" xfId="29566" xr:uid="{00000000-0005-0000-0000-00007E730000}"/>
    <cellStyle name="s_Valuation _BS Csan CPC 02 &lt;SAP&gt;_Instrumentos Financeiros_2-DRE_DMPL" xfId="29567" xr:uid="{00000000-0005-0000-0000-00007F730000}"/>
    <cellStyle name="s_Valuation _BS Csan CPC 02 &lt;SAP&gt;_Instrumentos Financeiros_2-DRE_Mapa variáveis" xfId="29568" xr:uid="{00000000-0005-0000-0000-000080730000}"/>
    <cellStyle name="s_Valuation _BS Csan CPC 02 &lt;SAP&gt;_Instrumentos Financeiros_2-DRE_Variavel" xfId="29569" xr:uid="{00000000-0005-0000-0000-000081730000}"/>
    <cellStyle name="s_Valuation _BS Csan CPC 02 &lt;SAP&gt;_Instrumentos Financeiros_3-Balanço" xfId="29570" xr:uid="{00000000-0005-0000-0000-000082730000}"/>
    <cellStyle name="s_Valuation _BS Csan CPC 02 &lt;SAP&gt;_Instrumentos Financeiros_3-Balanço_Mapa variáveis" xfId="29571" xr:uid="{00000000-0005-0000-0000-000083730000}"/>
    <cellStyle name="s_Valuation _BS Csan CPC 02 &lt;SAP&gt;_Instrumentos Financeiros_3-Balanço_Variavel" xfId="29572" xr:uid="{00000000-0005-0000-0000-000084730000}"/>
    <cellStyle name="s_Valuation _BS Csan CPC 02 &lt;SAP&gt;_Instrumentos Financeiros_7-Estoque" xfId="29573" xr:uid="{00000000-0005-0000-0000-000085730000}"/>
    <cellStyle name="s_Valuation _BS Csan CPC 02 &lt;SAP&gt;_Instrumentos Financeiros_Despesas operacionais " xfId="29574" xr:uid="{00000000-0005-0000-0000-000086730000}"/>
    <cellStyle name="s_Valuation _BS Csan CPC 02 &lt;SAP&gt;_Instrumentos Financeiros_Mapa variáveis" xfId="29575" xr:uid="{00000000-0005-0000-0000-000087730000}"/>
    <cellStyle name="s_Valuation _BS Csan CPC 02 &lt;SAP&gt;_Instrumentos Financeiros_P&amp;L Raízen Combs" xfId="29576" xr:uid="{00000000-0005-0000-0000-000088730000}"/>
    <cellStyle name="s_Valuation _BS Csan CPC 02 &lt;SAP&gt;_Instrumentos Financeiros_P&amp;L RUMO" xfId="29577" xr:uid="{00000000-0005-0000-0000-000089730000}"/>
    <cellStyle name="s_Valuation _BS Csan CPC 02 &lt;SAP&gt;_Instrumentos Financeiros_Variavel" xfId="29578" xr:uid="{00000000-0005-0000-0000-00008A730000}"/>
    <cellStyle name="s_Valuation _BS Csan CPC 02 &lt;SAP&gt;_Instrumentos Financeiros_Working Capital" xfId="29579" xr:uid="{00000000-0005-0000-0000-00008B730000}"/>
    <cellStyle name="s_Valuation _BS Csan CPC 02 &lt;SAP&gt;_IR Diferido" xfId="29580" xr:uid="{00000000-0005-0000-0000-00008C730000}"/>
    <cellStyle name="s_Valuation _BS Csan CPC 02 &lt;SAP&gt;_Ir e CS Ativo Jun 2011 (2)" xfId="29581" xr:uid="{00000000-0005-0000-0000-00008D730000}"/>
    <cellStyle name="s_Valuation _BS Csan CPC 02 &lt;SAP&gt;_Ir e CS Ativo Jun 2011 (2)_Mapa variáveis" xfId="29582" xr:uid="{00000000-0005-0000-0000-00008E730000}"/>
    <cellStyle name="s_Valuation _BS Csan CPC 02 &lt;SAP&gt;_Ir e CS Ativo Jun 2011 (2)_Plan1" xfId="29583" xr:uid="{00000000-0005-0000-0000-00008F730000}"/>
    <cellStyle name="s_Valuation _BS Csan CPC 02 &lt;SAP&gt;_Ir e CS Ativo Jun 2011 (2)_Plan1_Mapa variáveis" xfId="29584" xr:uid="{00000000-0005-0000-0000-000090730000}"/>
    <cellStyle name="s_Valuation _BS Csan CPC 02 &lt;SAP&gt;_Ir e CS Ativo Jun 2011 (2)_Plan1_Variavel" xfId="29585" xr:uid="{00000000-0005-0000-0000-000091730000}"/>
    <cellStyle name="s_Valuation _BS Csan CPC 02 &lt;SAP&gt;_Ir e CS Ativo Jun 2011 (2)_Variavel" xfId="29586" xr:uid="{00000000-0005-0000-0000-000092730000}"/>
    <cellStyle name="s_Valuation _BS Csan CPC 02 &lt;SAP&gt;_Ir e CS Ativo Mar 2010 (Ifrs)" xfId="29587" xr:uid="{00000000-0005-0000-0000-000093730000}"/>
    <cellStyle name="s_Valuation _BS Csan CPC 02 &lt;SAP&gt;_Ir e CS Ativo Mar 2010 (Ifrs)_Mapa variáveis" xfId="29588" xr:uid="{00000000-0005-0000-0000-000094730000}"/>
    <cellStyle name="s_Valuation _BS Csan CPC 02 &lt;SAP&gt;_Ir e CS Ativo Mar 2010 (Ifrs)_Variavel" xfId="29589" xr:uid="{00000000-0005-0000-0000-000095730000}"/>
    <cellStyle name="s_Valuation _BS Csan CPC 02 &lt;SAP&gt;_Ir e CS Dez 2011 Cosan Novo" xfId="29590" xr:uid="{00000000-0005-0000-0000-000096730000}"/>
    <cellStyle name="s_Valuation _BS Csan CPC 02 &lt;SAP&gt;_Ir e CS Dez 2011 Cosan Novo_Mapa variáveis" xfId="29591" xr:uid="{00000000-0005-0000-0000-000097730000}"/>
    <cellStyle name="s_Valuation _BS Csan CPC 02 &lt;SAP&gt;_Ir e CS Dez 2011 Cosan Novo_Plan1" xfId="29592" xr:uid="{00000000-0005-0000-0000-000098730000}"/>
    <cellStyle name="s_Valuation _BS Csan CPC 02 &lt;SAP&gt;_Ir e CS Dez 2011 Cosan Novo_Plan1_Mapa variáveis" xfId="29593" xr:uid="{00000000-0005-0000-0000-000099730000}"/>
    <cellStyle name="s_Valuation _BS Csan CPC 02 &lt;SAP&gt;_Ir e CS Dez 2011 Cosan Novo_Plan1_Variavel" xfId="29594" xr:uid="{00000000-0005-0000-0000-00009A730000}"/>
    <cellStyle name="s_Valuation _BS Csan CPC 02 &lt;SAP&gt;_Ir e CS Dez 2011 Cosan Novo_Variavel" xfId="29595" xr:uid="{00000000-0005-0000-0000-00009B730000}"/>
    <cellStyle name="s_Valuation _BS Csan CPC 02 &lt;SAP&gt;_Ir e CS EAB Set 2011" xfId="29596" xr:uid="{00000000-0005-0000-0000-00009C730000}"/>
    <cellStyle name="s_Valuation _BS Csan CPC 02 &lt;SAP&gt;_Ir e CS EAB Set 2011_Mapa variáveis" xfId="29597" xr:uid="{00000000-0005-0000-0000-00009D730000}"/>
    <cellStyle name="s_Valuation _BS Csan CPC 02 &lt;SAP&gt;_Ir e CS EAB Set 2011_Variavel" xfId="29598" xr:uid="{00000000-0005-0000-0000-00009E730000}"/>
    <cellStyle name="s_Valuation _BS Csan CPC 02 &lt;SAP&gt;_Ir e CS Jun 2011 Cosan" xfId="29599" xr:uid="{00000000-0005-0000-0000-00009F730000}"/>
    <cellStyle name="s_Valuation _BS Csan CPC 02 &lt;SAP&gt;_Ir e CS Jun 2011 Cosan_Mapa variáveis" xfId="29600" xr:uid="{00000000-0005-0000-0000-0000A0730000}"/>
    <cellStyle name="s_Valuation _BS Csan CPC 02 &lt;SAP&gt;_Ir e CS Jun 2011 Cosan_Plan1" xfId="29601" xr:uid="{00000000-0005-0000-0000-0000A1730000}"/>
    <cellStyle name="s_Valuation _BS Csan CPC 02 &lt;SAP&gt;_Ir e CS Jun 2011 Cosan_Plan1_Mapa variáveis" xfId="29602" xr:uid="{00000000-0005-0000-0000-0000A2730000}"/>
    <cellStyle name="s_Valuation _BS Csan CPC 02 &lt;SAP&gt;_Ir e CS Jun 2011 Cosan_Plan1_Variavel" xfId="29603" xr:uid="{00000000-0005-0000-0000-0000A3730000}"/>
    <cellStyle name="s_Valuation _BS Csan CPC 02 &lt;SAP&gt;_Ir e CS Jun 2011 Cosan_Variavel" xfId="29604" xr:uid="{00000000-0005-0000-0000-0000A4730000}"/>
    <cellStyle name="s_Valuation _BS Csan CPC 02 &lt;SAP&gt;_Ir e CS Mai 2011 Cosan" xfId="29605" xr:uid="{00000000-0005-0000-0000-0000A5730000}"/>
    <cellStyle name="s_Valuation _BS Csan CPC 02 &lt;SAP&gt;_Ir e CS Mai 2011 Cosan_Mapa variáveis" xfId="29606" xr:uid="{00000000-0005-0000-0000-0000A6730000}"/>
    <cellStyle name="s_Valuation _BS Csan CPC 02 &lt;SAP&gt;_Ir e CS Mai 2011 Cosan_Plan1" xfId="29607" xr:uid="{00000000-0005-0000-0000-0000A7730000}"/>
    <cellStyle name="s_Valuation _BS Csan CPC 02 &lt;SAP&gt;_Ir e CS Mai 2011 Cosan_Plan1_Mapa variáveis" xfId="29608" xr:uid="{00000000-0005-0000-0000-0000A8730000}"/>
    <cellStyle name="s_Valuation _BS Csan CPC 02 &lt;SAP&gt;_Ir e CS Mai 2011 Cosan_Plan1_Variavel" xfId="29609" xr:uid="{00000000-0005-0000-0000-0000A9730000}"/>
    <cellStyle name="s_Valuation _BS Csan CPC 02 &lt;SAP&gt;_Ir e CS Mai 2011 Cosan_Variavel" xfId="29610" xr:uid="{00000000-0005-0000-0000-0000AA730000}"/>
    <cellStyle name="s_Valuation _BS Csan CPC 02 &lt;SAP&gt;_Ir e CS Rumo Set 2011" xfId="29611" xr:uid="{00000000-0005-0000-0000-0000AB730000}"/>
    <cellStyle name="s_Valuation _BS Csan CPC 02 &lt;SAP&gt;_Ir e CS Rumo Set 2011_Mapa variáveis" xfId="29612" xr:uid="{00000000-0005-0000-0000-0000AC730000}"/>
    <cellStyle name="s_Valuation _BS Csan CPC 02 &lt;SAP&gt;_Ir e CS Rumo Set 2011_Variavel" xfId="29613" xr:uid="{00000000-0005-0000-0000-0000AD730000}"/>
    <cellStyle name="s_Valuation _BS Csan CPC 02 &lt;SAP&gt;_Ir e CS Set 2011 Cosan Novo" xfId="29614" xr:uid="{00000000-0005-0000-0000-0000AE730000}"/>
    <cellStyle name="s_Valuation _BS Csan CPC 02 &lt;SAP&gt;_Ir e CS Set 2011 Cosan Novo_Mapa variáveis" xfId="29615" xr:uid="{00000000-0005-0000-0000-0000AF730000}"/>
    <cellStyle name="s_Valuation _BS Csan CPC 02 &lt;SAP&gt;_Ir e CS Set 2011 Cosan Novo_Plan1" xfId="29616" xr:uid="{00000000-0005-0000-0000-0000B0730000}"/>
    <cellStyle name="s_Valuation _BS Csan CPC 02 &lt;SAP&gt;_Ir e CS Set 2011 Cosan Novo_Plan1_Mapa variáveis" xfId="29617" xr:uid="{00000000-0005-0000-0000-0000B1730000}"/>
    <cellStyle name="s_Valuation _BS Csan CPC 02 &lt;SAP&gt;_Ir e CS Set 2011 Cosan Novo_Plan1_Variavel" xfId="29618" xr:uid="{00000000-0005-0000-0000-0000B2730000}"/>
    <cellStyle name="s_Valuation _BS Csan CPC 02 &lt;SAP&gt;_Ir e CS Set 2011 Cosan Novo_Variavel" xfId="29619" xr:uid="{00000000-0005-0000-0000-0000B3730000}"/>
    <cellStyle name="s_Valuation _BS Csan CPC 02 &lt;SAP&gt;_Ligadas" xfId="29620" xr:uid="{00000000-0005-0000-0000-0000B4730000}"/>
    <cellStyle name="s_Valuation _BS Csan CPC 02 &lt;SAP&gt;_Ligadas 10" xfId="29621" xr:uid="{00000000-0005-0000-0000-0000B5730000}"/>
    <cellStyle name="s_Valuation _BS Csan CPC 02 &lt;SAP&gt;_Ligadas 2" xfId="29622" xr:uid="{00000000-0005-0000-0000-0000B6730000}"/>
    <cellStyle name="s_Valuation _BS Csan CPC 02 &lt;SAP&gt;_Ligadas 2 2" xfId="29623" xr:uid="{00000000-0005-0000-0000-0000B7730000}"/>
    <cellStyle name="s_Valuation _BS Csan CPC 02 &lt;SAP&gt;_Ligadas 2 2_15-FINANCEIRAS" xfId="29624" xr:uid="{00000000-0005-0000-0000-0000B8730000}"/>
    <cellStyle name="s_Valuation _BS Csan CPC 02 &lt;SAP&gt;_Ligadas 2 3" xfId="29625" xr:uid="{00000000-0005-0000-0000-0000B9730000}"/>
    <cellStyle name="s_Valuation _BS Csan CPC 02 &lt;SAP&gt;_Ligadas 2 3_COMGAS" xfId="29626" xr:uid="{00000000-0005-0000-0000-0000BA730000}"/>
    <cellStyle name="s_Valuation _BS Csan CPC 02 &lt;SAP&gt;_Ligadas 2 3_OUTROS NEGÓCIOS" xfId="29627" xr:uid="{00000000-0005-0000-0000-0000BB730000}"/>
    <cellStyle name="s_Valuation _BS Csan CPC 02 &lt;SAP&gt;_Ligadas 2 3_RUMO" xfId="29628" xr:uid="{00000000-0005-0000-0000-0000BC730000}"/>
    <cellStyle name="s_Valuation _BS Csan CPC 02 &lt;SAP&gt;_Ligadas 2 4" xfId="29629" xr:uid="{00000000-0005-0000-0000-0000BD730000}"/>
    <cellStyle name="s_Valuation _BS Csan CPC 02 &lt;SAP&gt;_Ligadas 2 5" xfId="29630" xr:uid="{00000000-0005-0000-0000-0000BE730000}"/>
    <cellStyle name="s_Valuation _BS Csan CPC 02 &lt;SAP&gt;_Ligadas 2_15-FINANCEIRAS" xfId="29631" xr:uid="{00000000-0005-0000-0000-0000BF730000}"/>
    <cellStyle name="s_Valuation _BS Csan CPC 02 &lt;SAP&gt;_Ligadas 2_15-FINANCEIRAS_1" xfId="29632" xr:uid="{00000000-0005-0000-0000-0000C0730000}"/>
    <cellStyle name="s_Valuation _BS Csan CPC 02 &lt;SAP&gt;_Ligadas 2_2-DRE" xfId="29633" xr:uid="{00000000-0005-0000-0000-0000C1730000}"/>
    <cellStyle name="s_Valuation _BS Csan CPC 02 &lt;SAP&gt;_Ligadas 2_2-DRE 2" xfId="29634" xr:uid="{00000000-0005-0000-0000-0000C2730000}"/>
    <cellStyle name="s_Valuation _BS Csan CPC 02 &lt;SAP&gt;_Ligadas 2_2-DRE_3-Balanço" xfId="29635" xr:uid="{00000000-0005-0000-0000-0000C3730000}"/>
    <cellStyle name="s_Valuation _BS Csan CPC 02 &lt;SAP&gt;_Ligadas 2_2-DRE_3-Balanço_Mapa variáveis" xfId="29636" xr:uid="{00000000-0005-0000-0000-0000C4730000}"/>
    <cellStyle name="s_Valuation _BS Csan CPC 02 &lt;SAP&gt;_Ligadas 2_2-DRE_3-Balanço_Variavel" xfId="29637" xr:uid="{00000000-0005-0000-0000-0000C5730000}"/>
    <cellStyle name="s_Valuation _BS Csan CPC 02 &lt;SAP&gt;_Ligadas 2_2-DRE_Dep_Judiciais-Contingências" xfId="29638" xr:uid="{00000000-0005-0000-0000-0000C6730000}"/>
    <cellStyle name="s_Valuation _BS Csan CPC 02 &lt;SAP&gt;_Ligadas 2_2-DRE_DFC Gerencial" xfId="29639" xr:uid="{00000000-0005-0000-0000-0000C7730000}"/>
    <cellStyle name="s_Valuation _BS Csan CPC 02 &lt;SAP&gt;_Ligadas 2_2-DRE_DMPL" xfId="29640" xr:uid="{00000000-0005-0000-0000-0000C8730000}"/>
    <cellStyle name="s_Valuation _BS Csan CPC 02 &lt;SAP&gt;_Ligadas 2_2-DRE_Mapa variáveis" xfId="29641" xr:uid="{00000000-0005-0000-0000-0000C9730000}"/>
    <cellStyle name="s_Valuation _BS Csan CPC 02 &lt;SAP&gt;_Ligadas 2_2-DRE_Variavel" xfId="29642" xr:uid="{00000000-0005-0000-0000-0000CA730000}"/>
    <cellStyle name="s_Valuation _BS Csan CPC 02 &lt;SAP&gt;_Ligadas 2_3-Balanço" xfId="29643" xr:uid="{00000000-0005-0000-0000-0000CB730000}"/>
    <cellStyle name="s_Valuation _BS Csan CPC 02 &lt;SAP&gt;_Ligadas 2_3-Balanço_Mapa variáveis" xfId="29644" xr:uid="{00000000-0005-0000-0000-0000CC730000}"/>
    <cellStyle name="s_Valuation _BS Csan CPC 02 &lt;SAP&gt;_Ligadas 2_3-Balanço_Variavel" xfId="29645" xr:uid="{00000000-0005-0000-0000-0000CD730000}"/>
    <cellStyle name="s_Valuation _BS Csan CPC 02 &lt;SAP&gt;_Ligadas 2_7-Estoque" xfId="29646" xr:uid="{00000000-0005-0000-0000-0000CE730000}"/>
    <cellStyle name="s_Valuation _BS Csan CPC 02 &lt;SAP&gt;_Ligadas 2_Despesas operacionais " xfId="29647" xr:uid="{00000000-0005-0000-0000-0000CF730000}"/>
    <cellStyle name="s_Valuation _BS Csan CPC 02 &lt;SAP&gt;_Ligadas 2_Mapa variáveis" xfId="29648" xr:uid="{00000000-0005-0000-0000-0000D0730000}"/>
    <cellStyle name="s_Valuation _BS Csan CPC 02 &lt;SAP&gt;_Ligadas 2_P&amp;L Raízen Combs" xfId="29649" xr:uid="{00000000-0005-0000-0000-0000D1730000}"/>
    <cellStyle name="s_Valuation _BS Csan CPC 02 &lt;SAP&gt;_Ligadas 2_P&amp;L RUMO" xfId="29650" xr:uid="{00000000-0005-0000-0000-0000D2730000}"/>
    <cellStyle name="s_Valuation _BS Csan CPC 02 &lt;SAP&gt;_Ligadas 2_Variavel" xfId="29651" xr:uid="{00000000-0005-0000-0000-0000D3730000}"/>
    <cellStyle name="s_Valuation _BS Csan CPC 02 &lt;SAP&gt;_Ligadas 2_Working Capital" xfId="29652" xr:uid="{00000000-0005-0000-0000-0000D4730000}"/>
    <cellStyle name="s_Valuation _BS Csan CPC 02 &lt;SAP&gt;_Ligadas 3" xfId="29653" xr:uid="{00000000-0005-0000-0000-0000D5730000}"/>
    <cellStyle name="s_Valuation _BS Csan CPC 02 &lt;SAP&gt;_Ligadas 3 2" xfId="29654" xr:uid="{00000000-0005-0000-0000-0000D6730000}"/>
    <cellStyle name="s_Valuation _BS Csan CPC 02 &lt;SAP&gt;_Ligadas 3 2_15-FINANCEIRAS" xfId="29655" xr:uid="{00000000-0005-0000-0000-0000D7730000}"/>
    <cellStyle name="s_Valuation _BS Csan CPC 02 &lt;SAP&gt;_Ligadas 3 3" xfId="29656" xr:uid="{00000000-0005-0000-0000-0000D8730000}"/>
    <cellStyle name="s_Valuation _BS Csan CPC 02 &lt;SAP&gt;_Ligadas 3 3_COMGAS" xfId="29657" xr:uid="{00000000-0005-0000-0000-0000D9730000}"/>
    <cellStyle name="s_Valuation _BS Csan CPC 02 &lt;SAP&gt;_Ligadas 3 3_OUTROS NEGÓCIOS" xfId="29658" xr:uid="{00000000-0005-0000-0000-0000DA730000}"/>
    <cellStyle name="s_Valuation _BS Csan CPC 02 &lt;SAP&gt;_Ligadas 3 3_RUMO" xfId="29659" xr:uid="{00000000-0005-0000-0000-0000DB730000}"/>
    <cellStyle name="s_Valuation _BS Csan CPC 02 &lt;SAP&gt;_Ligadas 3_15-FINANCEIRAS" xfId="29660" xr:uid="{00000000-0005-0000-0000-0000DC730000}"/>
    <cellStyle name="s_Valuation _BS Csan CPC 02 &lt;SAP&gt;_Ligadas 3_15-FINANCEIRAS_1" xfId="29661" xr:uid="{00000000-0005-0000-0000-0000DD730000}"/>
    <cellStyle name="s_Valuation _BS Csan CPC 02 &lt;SAP&gt;_Ligadas 3_2-DRE" xfId="29662" xr:uid="{00000000-0005-0000-0000-0000DE730000}"/>
    <cellStyle name="s_Valuation _BS Csan CPC 02 &lt;SAP&gt;_Ligadas 3_2-DRE 2" xfId="29663" xr:uid="{00000000-0005-0000-0000-0000DF730000}"/>
    <cellStyle name="s_Valuation _BS Csan CPC 02 &lt;SAP&gt;_Ligadas 3_2-DRE_3-Balanço" xfId="29664" xr:uid="{00000000-0005-0000-0000-0000E0730000}"/>
    <cellStyle name="s_Valuation _BS Csan CPC 02 &lt;SAP&gt;_Ligadas 3_2-DRE_3-Balanço_Mapa variáveis" xfId="29665" xr:uid="{00000000-0005-0000-0000-0000E1730000}"/>
    <cellStyle name="s_Valuation _BS Csan CPC 02 &lt;SAP&gt;_Ligadas 3_2-DRE_3-Balanço_Variavel" xfId="29666" xr:uid="{00000000-0005-0000-0000-0000E2730000}"/>
    <cellStyle name="s_Valuation _BS Csan CPC 02 &lt;SAP&gt;_Ligadas 3_2-DRE_Dep_Judiciais-Contingências" xfId="29667" xr:uid="{00000000-0005-0000-0000-0000E3730000}"/>
    <cellStyle name="s_Valuation _BS Csan CPC 02 &lt;SAP&gt;_Ligadas 3_2-DRE_DFC Gerencial" xfId="29668" xr:uid="{00000000-0005-0000-0000-0000E4730000}"/>
    <cellStyle name="s_Valuation _BS Csan CPC 02 &lt;SAP&gt;_Ligadas 3_2-DRE_DMPL" xfId="29669" xr:uid="{00000000-0005-0000-0000-0000E5730000}"/>
    <cellStyle name="s_Valuation _BS Csan CPC 02 &lt;SAP&gt;_Ligadas 3_2-DRE_Mapa variáveis" xfId="29670" xr:uid="{00000000-0005-0000-0000-0000E6730000}"/>
    <cellStyle name="s_Valuation _BS Csan CPC 02 &lt;SAP&gt;_Ligadas 3_2-DRE_Variavel" xfId="29671" xr:uid="{00000000-0005-0000-0000-0000E7730000}"/>
    <cellStyle name="s_Valuation _BS Csan CPC 02 &lt;SAP&gt;_Ligadas 3_3-Balanço" xfId="29672" xr:uid="{00000000-0005-0000-0000-0000E8730000}"/>
    <cellStyle name="s_Valuation _BS Csan CPC 02 &lt;SAP&gt;_Ligadas 3_3-Balanço_Mapa variáveis" xfId="29673" xr:uid="{00000000-0005-0000-0000-0000E9730000}"/>
    <cellStyle name="s_Valuation _BS Csan CPC 02 &lt;SAP&gt;_Ligadas 3_3-Balanço_Variavel" xfId="29674" xr:uid="{00000000-0005-0000-0000-0000EA730000}"/>
    <cellStyle name="s_Valuation _BS Csan CPC 02 &lt;SAP&gt;_Ligadas 3_7-Estoque" xfId="29675" xr:uid="{00000000-0005-0000-0000-0000EB730000}"/>
    <cellStyle name="s_Valuation _BS Csan CPC 02 &lt;SAP&gt;_Ligadas 3_Despesas operacionais " xfId="29676" xr:uid="{00000000-0005-0000-0000-0000EC730000}"/>
    <cellStyle name="s_Valuation _BS Csan CPC 02 &lt;SAP&gt;_Ligadas 3_Mapa variáveis" xfId="29677" xr:uid="{00000000-0005-0000-0000-0000ED730000}"/>
    <cellStyle name="s_Valuation _BS Csan CPC 02 &lt;SAP&gt;_Ligadas 3_P&amp;L Raízen Combs" xfId="29678" xr:uid="{00000000-0005-0000-0000-0000EE730000}"/>
    <cellStyle name="s_Valuation _BS Csan CPC 02 &lt;SAP&gt;_Ligadas 3_P&amp;L RUMO" xfId="29679" xr:uid="{00000000-0005-0000-0000-0000EF730000}"/>
    <cellStyle name="s_Valuation _BS Csan CPC 02 &lt;SAP&gt;_Ligadas 3_Variavel" xfId="29680" xr:uid="{00000000-0005-0000-0000-0000F0730000}"/>
    <cellStyle name="s_Valuation _BS Csan CPC 02 &lt;SAP&gt;_Ligadas 3_Working Capital" xfId="29681" xr:uid="{00000000-0005-0000-0000-0000F1730000}"/>
    <cellStyle name="s_Valuation _BS Csan CPC 02 &lt;SAP&gt;_Ligadas 4" xfId="29682" xr:uid="{00000000-0005-0000-0000-0000F2730000}"/>
    <cellStyle name="s_Valuation _BS Csan CPC 02 &lt;SAP&gt;_Ligadas 4 2" xfId="29683" xr:uid="{00000000-0005-0000-0000-0000F3730000}"/>
    <cellStyle name="s_Valuation _BS Csan CPC 02 &lt;SAP&gt;_Ligadas 4 2_15-FINANCEIRAS" xfId="29684" xr:uid="{00000000-0005-0000-0000-0000F4730000}"/>
    <cellStyle name="s_Valuation _BS Csan CPC 02 &lt;SAP&gt;_Ligadas 4_15-FINANCEIRAS" xfId="29685" xr:uid="{00000000-0005-0000-0000-0000F5730000}"/>
    <cellStyle name="s_Valuation _BS Csan CPC 02 &lt;SAP&gt;_Ligadas 4_15-FINANCEIRAS_1" xfId="29686" xr:uid="{00000000-0005-0000-0000-0000F6730000}"/>
    <cellStyle name="s_Valuation _BS Csan CPC 02 &lt;SAP&gt;_Ligadas 4_2-DRE" xfId="29687" xr:uid="{00000000-0005-0000-0000-0000F7730000}"/>
    <cellStyle name="s_Valuation _BS Csan CPC 02 &lt;SAP&gt;_Ligadas 4_2-DRE 2" xfId="29688" xr:uid="{00000000-0005-0000-0000-0000F8730000}"/>
    <cellStyle name="s_Valuation _BS Csan CPC 02 &lt;SAP&gt;_Ligadas 4_2-DRE_3-Balanço" xfId="29689" xr:uid="{00000000-0005-0000-0000-0000F9730000}"/>
    <cellStyle name="s_Valuation _BS Csan CPC 02 &lt;SAP&gt;_Ligadas 4_2-DRE_3-Balanço_Mapa variáveis" xfId="29690" xr:uid="{00000000-0005-0000-0000-0000FA730000}"/>
    <cellStyle name="s_Valuation _BS Csan CPC 02 &lt;SAP&gt;_Ligadas 4_2-DRE_3-Balanço_Variavel" xfId="29691" xr:uid="{00000000-0005-0000-0000-0000FB730000}"/>
    <cellStyle name="s_Valuation _BS Csan CPC 02 &lt;SAP&gt;_Ligadas 4_2-DRE_Dep_Judiciais-Contingências" xfId="29692" xr:uid="{00000000-0005-0000-0000-0000FC730000}"/>
    <cellStyle name="s_Valuation _BS Csan CPC 02 &lt;SAP&gt;_Ligadas 4_2-DRE_DFC Gerencial" xfId="29693" xr:uid="{00000000-0005-0000-0000-0000FD730000}"/>
    <cellStyle name="s_Valuation _BS Csan CPC 02 &lt;SAP&gt;_Ligadas 4_2-DRE_DMPL" xfId="29694" xr:uid="{00000000-0005-0000-0000-0000FE730000}"/>
    <cellStyle name="s_Valuation _BS Csan CPC 02 &lt;SAP&gt;_Ligadas 4_2-DRE_Mapa variáveis" xfId="29695" xr:uid="{00000000-0005-0000-0000-0000FF730000}"/>
    <cellStyle name="s_Valuation _BS Csan CPC 02 &lt;SAP&gt;_Ligadas 4_2-DRE_Variavel" xfId="29696" xr:uid="{00000000-0005-0000-0000-000000740000}"/>
    <cellStyle name="s_Valuation _BS Csan CPC 02 &lt;SAP&gt;_Ligadas 4_3-Balanço" xfId="29697" xr:uid="{00000000-0005-0000-0000-000001740000}"/>
    <cellStyle name="s_Valuation _BS Csan CPC 02 &lt;SAP&gt;_Ligadas 4_3-Balanço_Mapa variáveis" xfId="29698" xr:uid="{00000000-0005-0000-0000-000002740000}"/>
    <cellStyle name="s_Valuation _BS Csan CPC 02 &lt;SAP&gt;_Ligadas 4_3-Balanço_Variavel" xfId="29699" xr:uid="{00000000-0005-0000-0000-000003740000}"/>
    <cellStyle name="s_Valuation _BS Csan CPC 02 &lt;SAP&gt;_Ligadas 4_Dep_Judiciais-Contingências" xfId="29700" xr:uid="{00000000-0005-0000-0000-000004740000}"/>
    <cellStyle name="s_Valuation _BS Csan CPC 02 &lt;SAP&gt;_Ligadas 4_DFC Gerencial" xfId="29701" xr:uid="{00000000-0005-0000-0000-000005740000}"/>
    <cellStyle name="s_Valuation _BS Csan CPC 02 &lt;SAP&gt;_Ligadas 4_DMPL" xfId="29702" xr:uid="{00000000-0005-0000-0000-000006740000}"/>
    <cellStyle name="s_Valuation _BS Csan CPC 02 &lt;SAP&gt;_Ligadas 4_Mapa variáveis" xfId="29703" xr:uid="{00000000-0005-0000-0000-000007740000}"/>
    <cellStyle name="s_Valuation _BS Csan CPC 02 &lt;SAP&gt;_Ligadas 4_P&amp;L RUMO" xfId="29704" xr:uid="{00000000-0005-0000-0000-000008740000}"/>
    <cellStyle name="s_Valuation _BS Csan CPC 02 &lt;SAP&gt;_Ligadas 4_Variavel" xfId="29705" xr:uid="{00000000-0005-0000-0000-000009740000}"/>
    <cellStyle name="s_Valuation _BS Csan CPC 02 &lt;SAP&gt;_Ligadas 5" xfId="29706" xr:uid="{00000000-0005-0000-0000-00000A740000}"/>
    <cellStyle name="s_Valuation _BS Csan CPC 02 &lt;SAP&gt;_Ligadas 5_15-FINANCEIRAS" xfId="29707" xr:uid="{00000000-0005-0000-0000-00000B740000}"/>
    <cellStyle name="s_Valuation _BS Csan CPC 02 &lt;SAP&gt;_Ligadas 5_Mapa variáveis" xfId="29708" xr:uid="{00000000-0005-0000-0000-00000C740000}"/>
    <cellStyle name="s_Valuation _BS Csan CPC 02 &lt;SAP&gt;_Ligadas 5_Variavel" xfId="29709" xr:uid="{00000000-0005-0000-0000-00000D740000}"/>
    <cellStyle name="s_Valuation _BS Csan CPC 02 &lt;SAP&gt;_Ligadas 6" xfId="29710" xr:uid="{00000000-0005-0000-0000-00000E740000}"/>
    <cellStyle name="s_Valuation _BS Csan CPC 02 &lt;SAP&gt;_Ligadas 6_COMGAS" xfId="29711" xr:uid="{00000000-0005-0000-0000-00000F740000}"/>
    <cellStyle name="s_Valuation _BS Csan CPC 02 &lt;SAP&gt;_Ligadas 6_Mapa variáveis" xfId="29712" xr:uid="{00000000-0005-0000-0000-000010740000}"/>
    <cellStyle name="s_Valuation _BS Csan CPC 02 &lt;SAP&gt;_Ligadas 6_OUTROS NEGÓCIOS" xfId="29713" xr:uid="{00000000-0005-0000-0000-000011740000}"/>
    <cellStyle name="s_Valuation _BS Csan CPC 02 &lt;SAP&gt;_Ligadas 6_RUMO" xfId="29714" xr:uid="{00000000-0005-0000-0000-000012740000}"/>
    <cellStyle name="s_Valuation _BS Csan CPC 02 &lt;SAP&gt;_Ligadas 6_Variavel" xfId="29715" xr:uid="{00000000-0005-0000-0000-000013740000}"/>
    <cellStyle name="s_Valuation _BS Csan CPC 02 &lt;SAP&gt;_Ligadas 7" xfId="29716" xr:uid="{00000000-0005-0000-0000-000014740000}"/>
    <cellStyle name="s_Valuation _BS Csan CPC 02 &lt;SAP&gt;_Ligadas 8" xfId="29717" xr:uid="{00000000-0005-0000-0000-000015740000}"/>
    <cellStyle name="s_Valuation _BS Csan CPC 02 &lt;SAP&gt;_Ligadas 9" xfId="29718" xr:uid="{00000000-0005-0000-0000-000016740000}"/>
    <cellStyle name="s_Valuation _BS Csan CPC 02 &lt;SAP&gt;_Ligadas_15-FINANCEIRAS" xfId="29719" xr:uid="{00000000-0005-0000-0000-000017740000}"/>
    <cellStyle name="s_Valuation _BS Csan CPC 02 &lt;SAP&gt;_Ligadas_15-FINANCEIRAS_1" xfId="29720" xr:uid="{00000000-0005-0000-0000-000018740000}"/>
    <cellStyle name="s_Valuation _BS Csan CPC 02 &lt;SAP&gt;_Ligadas_1-Indicadores" xfId="29721" xr:uid="{00000000-0005-0000-0000-000019740000}"/>
    <cellStyle name="s_Valuation _BS Csan CPC 02 &lt;SAP&gt;_Ligadas_1-Indicadores 2" xfId="29722" xr:uid="{00000000-0005-0000-0000-00001A740000}"/>
    <cellStyle name="s_Valuation _BS Csan CPC 02 &lt;SAP&gt;_Ligadas_1-Indicadores_Mapa variáveis" xfId="29723" xr:uid="{00000000-0005-0000-0000-00001B740000}"/>
    <cellStyle name="s_Valuation _BS Csan CPC 02 &lt;SAP&gt;_Ligadas_1-Indicadores_Variavel" xfId="29724" xr:uid="{00000000-0005-0000-0000-00001C740000}"/>
    <cellStyle name="s_Valuation _BS Csan CPC 02 &lt;SAP&gt;_Ligadas_26_Instrumentos Financeiros" xfId="29725" xr:uid="{00000000-0005-0000-0000-00001D740000}"/>
    <cellStyle name="s_Valuation _BS Csan CPC 02 &lt;SAP&gt;_Ligadas_26_Instrumentos Financeiros 2" xfId="29726" xr:uid="{00000000-0005-0000-0000-00001E740000}"/>
    <cellStyle name="s_Valuation _BS Csan CPC 02 &lt;SAP&gt;_Ligadas_26_Instrumentos Financeiros 2_15-FINANCEIRAS" xfId="29727" xr:uid="{00000000-0005-0000-0000-00001F740000}"/>
    <cellStyle name="s_Valuation _BS Csan CPC 02 &lt;SAP&gt;_Ligadas_26_Instrumentos Financeiros_1" xfId="29728" xr:uid="{00000000-0005-0000-0000-000020740000}"/>
    <cellStyle name="s_Valuation _BS Csan CPC 02 &lt;SAP&gt;_Ligadas_26_Instrumentos Financeiros_1 2" xfId="29729" xr:uid="{00000000-0005-0000-0000-000021740000}"/>
    <cellStyle name="s_Valuation _BS Csan CPC 02 &lt;SAP&gt;_Ligadas_26_Instrumentos Financeiros_1 2_15-FINANCEIRAS" xfId="29730" xr:uid="{00000000-0005-0000-0000-000022740000}"/>
    <cellStyle name="s_Valuation _BS Csan CPC 02 &lt;SAP&gt;_Ligadas_26_Instrumentos Financeiros_1_15-FINANCEIRAS" xfId="29731" xr:uid="{00000000-0005-0000-0000-000023740000}"/>
    <cellStyle name="s_Valuation _BS Csan CPC 02 &lt;SAP&gt;_Ligadas_26_Instrumentos Financeiros_1_15-FINANCEIRAS_1" xfId="29732" xr:uid="{00000000-0005-0000-0000-000024740000}"/>
    <cellStyle name="s_Valuation _BS Csan CPC 02 &lt;SAP&gt;_Ligadas_26_Instrumentos Financeiros_1_2-DRE" xfId="29733" xr:uid="{00000000-0005-0000-0000-000025740000}"/>
    <cellStyle name="s_Valuation _BS Csan CPC 02 &lt;SAP&gt;_Ligadas_26_Instrumentos Financeiros_1_2-DRE 2" xfId="29734" xr:uid="{00000000-0005-0000-0000-000026740000}"/>
    <cellStyle name="s_Valuation _BS Csan CPC 02 &lt;SAP&gt;_Ligadas_26_Instrumentos Financeiros_1_2-DRE_3-Balanço" xfId="29735" xr:uid="{00000000-0005-0000-0000-000027740000}"/>
    <cellStyle name="s_Valuation _BS Csan CPC 02 &lt;SAP&gt;_Ligadas_26_Instrumentos Financeiros_1_2-DRE_3-Balanço_Mapa variáveis" xfId="29736" xr:uid="{00000000-0005-0000-0000-000028740000}"/>
    <cellStyle name="s_Valuation _BS Csan CPC 02 &lt;SAP&gt;_Ligadas_26_Instrumentos Financeiros_1_2-DRE_3-Balanço_Variavel" xfId="29737" xr:uid="{00000000-0005-0000-0000-000029740000}"/>
    <cellStyle name="s_Valuation _BS Csan CPC 02 &lt;SAP&gt;_Ligadas_26_Instrumentos Financeiros_1_2-DRE_Dep_Judiciais-Contingências" xfId="29738" xr:uid="{00000000-0005-0000-0000-00002A740000}"/>
    <cellStyle name="s_Valuation _BS Csan CPC 02 &lt;SAP&gt;_Ligadas_26_Instrumentos Financeiros_1_2-DRE_DFC Gerencial" xfId="29739" xr:uid="{00000000-0005-0000-0000-00002B740000}"/>
    <cellStyle name="s_Valuation _BS Csan CPC 02 &lt;SAP&gt;_Ligadas_26_Instrumentos Financeiros_1_2-DRE_DMPL" xfId="29740" xr:uid="{00000000-0005-0000-0000-00002C740000}"/>
    <cellStyle name="s_Valuation _BS Csan CPC 02 &lt;SAP&gt;_Ligadas_26_Instrumentos Financeiros_1_2-DRE_Mapa variáveis" xfId="29741" xr:uid="{00000000-0005-0000-0000-00002D740000}"/>
    <cellStyle name="s_Valuation _BS Csan CPC 02 &lt;SAP&gt;_Ligadas_26_Instrumentos Financeiros_1_2-DRE_Variavel" xfId="29742" xr:uid="{00000000-0005-0000-0000-00002E740000}"/>
    <cellStyle name="s_Valuation _BS Csan CPC 02 &lt;SAP&gt;_Ligadas_26_Instrumentos Financeiros_1_3-Balanço" xfId="29743" xr:uid="{00000000-0005-0000-0000-00002F740000}"/>
    <cellStyle name="s_Valuation _BS Csan CPC 02 &lt;SAP&gt;_Ligadas_26_Instrumentos Financeiros_1_3-Balanço_Mapa variáveis" xfId="29744" xr:uid="{00000000-0005-0000-0000-000030740000}"/>
    <cellStyle name="s_Valuation _BS Csan CPC 02 &lt;SAP&gt;_Ligadas_26_Instrumentos Financeiros_1_3-Balanço_Variavel" xfId="29745" xr:uid="{00000000-0005-0000-0000-000031740000}"/>
    <cellStyle name="s_Valuation _BS Csan CPC 02 &lt;SAP&gt;_Ligadas_26_Instrumentos Financeiros_1_7-Estoque" xfId="29746" xr:uid="{00000000-0005-0000-0000-000032740000}"/>
    <cellStyle name="s_Valuation _BS Csan CPC 02 &lt;SAP&gt;_Ligadas_26_Instrumentos Financeiros_1_Despesas operacionais " xfId="29747" xr:uid="{00000000-0005-0000-0000-000033740000}"/>
    <cellStyle name="s_Valuation _BS Csan CPC 02 &lt;SAP&gt;_Ligadas_26_Instrumentos Financeiros_1_Mapa variáveis" xfId="29748" xr:uid="{00000000-0005-0000-0000-000034740000}"/>
    <cellStyle name="s_Valuation _BS Csan CPC 02 &lt;SAP&gt;_Ligadas_26_Instrumentos Financeiros_1_P&amp;L Raízen Combs" xfId="29749" xr:uid="{00000000-0005-0000-0000-000035740000}"/>
    <cellStyle name="s_Valuation _BS Csan CPC 02 &lt;SAP&gt;_Ligadas_26_Instrumentos Financeiros_1_P&amp;L RUMO" xfId="29750" xr:uid="{00000000-0005-0000-0000-000036740000}"/>
    <cellStyle name="s_Valuation _BS Csan CPC 02 &lt;SAP&gt;_Ligadas_26_Instrumentos Financeiros_1_Variavel" xfId="29751" xr:uid="{00000000-0005-0000-0000-000037740000}"/>
    <cellStyle name="s_Valuation _BS Csan CPC 02 &lt;SAP&gt;_Ligadas_26_Instrumentos Financeiros_1_Working Capital" xfId="29752" xr:uid="{00000000-0005-0000-0000-000038740000}"/>
    <cellStyle name="s_Valuation _BS Csan CPC 02 &lt;SAP&gt;_Ligadas_26_Instrumentos Financeiros_15-FINANCEIRAS" xfId="29753" xr:uid="{00000000-0005-0000-0000-000039740000}"/>
    <cellStyle name="s_Valuation _BS Csan CPC 02 &lt;SAP&gt;_Ligadas_26_Instrumentos Financeiros_15-FINANCEIRAS_1" xfId="29754" xr:uid="{00000000-0005-0000-0000-00003A740000}"/>
    <cellStyle name="s_Valuation _BS Csan CPC 02 &lt;SAP&gt;_Ligadas_26_Instrumentos Financeiros_2-DRE" xfId="29755" xr:uid="{00000000-0005-0000-0000-00003B740000}"/>
    <cellStyle name="s_Valuation _BS Csan CPC 02 &lt;SAP&gt;_Ligadas_26_Instrumentos Financeiros_2-DRE 2" xfId="29756" xr:uid="{00000000-0005-0000-0000-00003C740000}"/>
    <cellStyle name="s_Valuation _BS Csan CPC 02 &lt;SAP&gt;_Ligadas_26_Instrumentos Financeiros_2-DRE_3-Balanço" xfId="29757" xr:uid="{00000000-0005-0000-0000-00003D740000}"/>
    <cellStyle name="s_Valuation _BS Csan CPC 02 &lt;SAP&gt;_Ligadas_26_Instrumentos Financeiros_2-DRE_3-Balanço_Mapa variáveis" xfId="29758" xr:uid="{00000000-0005-0000-0000-00003E740000}"/>
    <cellStyle name="s_Valuation _BS Csan CPC 02 &lt;SAP&gt;_Ligadas_26_Instrumentos Financeiros_2-DRE_3-Balanço_Variavel" xfId="29759" xr:uid="{00000000-0005-0000-0000-00003F740000}"/>
    <cellStyle name="s_Valuation _BS Csan CPC 02 &lt;SAP&gt;_Ligadas_26_Instrumentos Financeiros_2-DRE_Dep_Judiciais-Contingências" xfId="29760" xr:uid="{00000000-0005-0000-0000-000040740000}"/>
    <cellStyle name="s_Valuation _BS Csan CPC 02 &lt;SAP&gt;_Ligadas_26_Instrumentos Financeiros_2-DRE_DFC Gerencial" xfId="29761" xr:uid="{00000000-0005-0000-0000-000041740000}"/>
    <cellStyle name="s_Valuation _BS Csan CPC 02 &lt;SAP&gt;_Ligadas_26_Instrumentos Financeiros_2-DRE_DMPL" xfId="29762" xr:uid="{00000000-0005-0000-0000-000042740000}"/>
    <cellStyle name="s_Valuation _BS Csan CPC 02 &lt;SAP&gt;_Ligadas_26_Instrumentos Financeiros_2-DRE_Mapa variáveis" xfId="29763" xr:uid="{00000000-0005-0000-0000-000043740000}"/>
    <cellStyle name="s_Valuation _BS Csan CPC 02 &lt;SAP&gt;_Ligadas_26_Instrumentos Financeiros_2-DRE_Variavel" xfId="29764" xr:uid="{00000000-0005-0000-0000-000044740000}"/>
    <cellStyle name="s_Valuation _BS Csan CPC 02 &lt;SAP&gt;_Ligadas_26_Instrumentos Financeiros_3-Balanço" xfId="29765" xr:uid="{00000000-0005-0000-0000-000045740000}"/>
    <cellStyle name="s_Valuation _BS Csan CPC 02 &lt;SAP&gt;_Ligadas_26_Instrumentos Financeiros_3-Balanço_Mapa variáveis" xfId="29766" xr:uid="{00000000-0005-0000-0000-000046740000}"/>
    <cellStyle name="s_Valuation _BS Csan CPC 02 &lt;SAP&gt;_Ligadas_26_Instrumentos Financeiros_3-Balanço_Variavel" xfId="29767" xr:uid="{00000000-0005-0000-0000-000047740000}"/>
    <cellStyle name="s_Valuation _BS Csan CPC 02 &lt;SAP&gt;_Ligadas_26_Instrumentos Financeiros_7-Estoque" xfId="29768" xr:uid="{00000000-0005-0000-0000-000048740000}"/>
    <cellStyle name="s_Valuation _BS Csan CPC 02 &lt;SAP&gt;_Ligadas_26_Instrumentos Financeiros_Despesas operacionais " xfId="29769" xr:uid="{00000000-0005-0000-0000-000049740000}"/>
    <cellStyle name="s_Valuation _BS Csan CPC 02 &lt;SAP&gt;_Ligadas_26_Instrumentos Financeiros_Mapa variáveis" xfId="29770" xr:uid="{00000000-0005-0000-0000-00004A740000}"/>
    <cellStyle name="s_Valuation _BS Csan CPC 02 &lt;SAP&gt;_Ligadas_26_Instrumentos Financeiros_P&amp;L Raízen Combs" xfId="29771" xr:uid="{00000000-0005-0000-0000-00004B740000}"/>
    <cellStyle name="s_Valuation _BS Csan CPC 02 &lt;SAP&gt;_Ligadas_26_Instrumentos Financeiros_P&amp;L RUMO" xfId="29772" xr:uid="{00000000-0005-0000-0000-00004C740000}"/>
    <cellStyle name="s_Valuation _BS Csan CPC 02 &lt;SAP&gt;_Ligadas_26_Instrumentos Financeiros_Variavel" xfId="29773" xr:uid="{00000000-0005-0000-0000-00004D740000}"/>
    <cellStyle name="s_Valuation _BS Csan CPC 02 &lt;SAP&gt;_Ligadas_26_Instrumentos Financeiros_Working Capital" xfId="29774" xr:uid="{00000000-0005-0000-0000-00004E740000}"/>
    <cellStyle name="s_Valuation _BS Csan CPC 02 &lt;SAP&gt;_Ligadas_2-DRE" xfId="29775" xr:uid="{00000000-0005-0000-0000-00004F740000}"/>
    <cellStyle name="s_Valuation _BS Csan CPC 02 &lt;SAP&gt;_Ligadas_2-DRE 2" xfId="29776" xr:uid="{00000000-0005-0000-0000-000050740000}"/>
    <cellStyle name="s_Valuation _BS Csan CPC 02 &lt;SAP&gt;_Ligadas_2-DRE 2_15-FINANCEIRAS" xfId="29777" xr:uid="{00000000-0005-0000-0000-000051740000}"/>
    <cellStyle name="s_Valuation _BS Csan CPC 02 &lt;SAP&gt;_Ligadas_2-DRE_1" xfId="29778" xr:uid="{00000000-0005-0000-0000-000052740000}"/>
    <cellStyle name="s_Valuation _BS Csan CPC 02 &lt;SAP&gt;_Ligadas_2-DRE_1 2" xfId="29779" xr:uid="{00000000-0005-0000-0000-000053740000}"/>
    <cellStyle name="s_Valuation _BS Csan CPC 02 &lt;SAP&gt;_Ligadas_2-DRE_1_3-Balanço" xfId="29780" xr:uid="{00000000-0005-0000-0000-000054740000}"/>
    <cellStyle name="s_Valuation _BS Csan CPC 02 &lt;SAP&gt;_Ligadas_2-DRE_1_3-Balanço_Mapa variáveis" xfId="29781" xr:uid="{00000000-0005-0000-0000-000055740000}"/>
    <cellStyle name="s_Valuation _BS Csan CPC 02 &lt;SAP&gt;_Ligadas_2-DRE_1_3-Balanço_Variavel" xfId="29782" xr:uid="{00000000-0005-0000-0000-000056740000}"/>
    <cellStyle name="s_Valuation _BS Csan CPC 02 &lt;SAP&gt;_Ligadas_2-DRE_1_Dep_Judiciais-Contingências" xfId="29783" xr:uid="{00000000-0005-0000-0000-000057740000}"/>
    <cellStyle name="s_Valuation _BS Csan CPC 02 &lt;SAP&gt;_Ligadas_2-DRE_1_DFC Gerencial" xfId="29784" xr:uid="{00000000-0005-0000-0000-000058740000}"/>
    <cellStyle name="s_Valuation _BS Csan CPC 02 &lt;SAP&gt;_Ligadas_2-DRE_1_DMPL" xfId="29785" xr:uid="{00000000-0005-0000-0000-000059740000}"/>
    <cellStyle name="s_Valuation _BS Csan CPC 02 &lt;SAP&gt;_Ligadas_2-DRE_1_Mapa variáveis" xfId="29786" xr:uid="{00000000-0005-0000-0000-00005A740000}"/>
    <cellStyle name="s_Valuation _BS Csan CPC 02 &lt;SAP&gt;_Ligadas_2-DRE_1_Variavel" xfId="29787" xr:uid="{00000000-0005-0000-0000-00005B740000}"/>
    <cellStyle name="s_Valuation _BS Csan CPC 02 &lt;SAP&gt;_Ligadas_2-DRE_15-FINANCEIRAS" xfId="29788" xr:uid="{00000000-0005-0000-0000-00005C740000}"/>
    <cellStyle name="s_Valuation _BS Csan CPC 02 &lt;SAP&gt;_Ligadas_2-DRE_15-FINANCEIRAS_1" xfId="29789" xr:uid="{00000000-0005-0000-0000-00005D740000}"/>
    <cellStyle name="s_Valuation _BS Csan CPC 02 &lt;SAP&gt;_Ligadas_2-DRE_2-DRE" xfId="29790" xr:uid="{00000000-0005-0000-0000-00005E740000}"/>
    <cellStyle name="s_Valuation _BS Csan CPC 02 &lt;SAP&gt;_Ligadas_2-DRE_2-DRE 2" xfId="29791" xr:uid="{00000000-0005-0000-0000-00005F740000}"/>
    <cellStyle name="s_Valuation _BS Csan CPC 02 &lt;SAP&gt;_Ligadas_2-DRE_2-DRE_3-Balanço" xfId="29792" xr:uid="{00000000-0005-0000-0000-000060740000}"/>
    <cellStyle name="s_Valuation _BS Csan CPC 02 &lt;SAP&gt;_Ligadas_2-DRE_2-DRE_3-Balanço_Mapa variáveis" xfId="29793" xr:uid="{00000000-0005-0000-0000-000061740000}"/>
    <cellStyle name="s_Valuation _BS Csan CPC 02 &lt;SAP&gt;_Ligadas_2-DRE_2-DRE_3-Balanço_Variavel" xfId="29794" xr:uid="{00000000-0005-0000-0000-000062740000}"/>
    <cellStyle name="s_Valuation _BS Csan CPC 02 &lt;SAP&gt;_Ligadas_2-DRE_2-DRE_Dep_Judiciais-Contingências" xfId="29795" xr:uid="{00000000-0005-0000-0000-000063740000}"/>
    <cellStyle name="s_Valuation _BS Csan CPC 02 &lt;SAP&gt;_Ligadas_2-DRE_2-DRE_DFC Gerencial" xfId="29796" xr:uid="{00000000-0005-0000-0000-000064740000}"/>
    <cellStyle name="s_Valuation _BS Csan CPC 02 &lt;SAP&gt;_Ligadas_2-DRE_2-DRE_DMPL" xfId="29797" xr:uid="{00000000-0005-0000-0000-000065740000}"/>
    <cellStyle name="s_Valuation _BS Csan CPC 02 &lt;SAP&gt;_Ligadas_2-DRE_2-DRE_Mapa variáveis" xfId="29798" xr:uid="{00000000-0005-0000-0000-000066740000}"/>
    <cellStyle name="s_Valuation _BS Csan CPC 02 &lt;SAP&gt;_Ligadas_2-DRE_2-DRE_Variavel" xfId="29799" xr:uid="{00000000-0005-0000-0000-000067740000}"/>
    <cellStyle name="s_Valuation _BS Csan CPC 02 &lt;SAP&gt;_Ligadas_2-DRE_3-Balanço" xfId="29800" xr:uid="{00000000-0005-0000-0000-000068740000}"/>
    <cellStyle name="s_Valuation _BS Csan CPC 02 &lt;SAP&gt;_Ligadas_2-DRE_3-Balanço_Mapa variáveis" xfId="29801" xr:uid="{00000000-0005-0000-0000-000069740000}"/>
    <cellStyle name="s_Valuation _BS Csan CPC 02 &lt;SAP&gt;_Ligadas_2-DRE_3-Balanço_Variavel" xfId="29802" xr:uid="{00000000-0005-0000-0000-00006A740000}"/>
    <cellStyle name="s_Valuation _BS Csan CPC 02 &lt;SAP&gt;_Ligadas_2-DRE_7-Estoque" xfId="29803" xr:uid="{00000000-0005-0000-0000-00006B740000}"/>
    <cellStyle name="s_Valuation _BS Csan CPC 02 &lt;SAP&gt;_Ligadas_2-DRE_Despesas operacionais " xfId="29804" xr:uid="{00000000-0005-0000-0000-00006C740000}"/>
    <cellStyle name="s_Valuation _BS Csan CPC 02 &lt;SAP&gt;_Ligadas_2-DRE_Mapa variáveis" xfId="29805" xr:uid="{00000000-0005-0000-0000-00006D740000}"/>
    <cellStyle name="s_Valuation _BS Csan CPC 02 &lt;SAP&gt;_Ligadas_2-DRE_P&amp;L Raízen Combs" xfId="29806" xr:uid="{00000000-0005-0000-0000-00006E740000}"/>
    <cellStyle name="s_Valuation _BS Csan CPC 02 &lt;SAP&gt;_Ligadas_2-DRE_P&amp;L RUMO" xfId="29807" xr:uid="{00000000-0005-0000-0000-00006F740000}"/>
    <cellStyle name="s_Valuation _BS Csan CPC 02 &lt;SAP&gt;_Ligadas_2-DRE_Variavel" xfId="29808" xr:uid="{00000000-0005-0000-0000-000070740000}"/>
    <cellStyle name="s_Valuation _BS Csan CPC 02 &lt;SAP&gt;_Ligadas_2-DRE_Working Capital" xfId="29809" xr:uid="{00000000-0005-0000-0000-000071740000}"/>
    <cellStyle name="s_Valuation _BS Csan CPC 02 &lt;SAP&gt;_Ligadas_3-Balanço" xfId="29810" xr:uid="{00000000-0005-0000-0000-000072740000}"/>
    <cellStyle name="s_Valuation _BS Csan CPC 02 &lt;SAP&gt;_Ligadas_3-Balanço 2" xfId="29811" xr:uid="{00000000-0005-0000-0000-000073740000}"/>
    <cellStyle name="s_Valuation _BS Csan CPC 02 &lt;SAP&gt;_Ligadas_3-Balanço 2_15-FINANCEIRAS" xfId="29812" xr:uid="{00000000-0005-0000-0000-000074740000}"/>
    <cellStyle name="s_Valuation _BS Csan CPC 02 &lt;SAP&gt;_Ligadas_3-Balanço_1" xfId="29813" xr:uid="{00000000-0005-0000-0000-000075740000}"/>
    <cellStyle name="s_Valuation _BS Csan CPC 02 &lt;SAP&gt;_Ligadas_3-Balanço_1 2" xfId="29814" xr:uid="{00000000-0005-0000-0000-000076740000}"/>
    <cellStyle name="s_Valuation _BS Csan CPC 02 &lt;SAP&gt;_Ligadas_3-Balanço_1 2_15-FINANCEIRAS" xfId="29815" xr:uid="{00000000-0005-0000-0000-000077740000}"/>
    <cellStyle name="s_Valuation _BS Csan CPC 02 &lt;SAP&gt;_Ligadas_3-Balanço_1_15-FINANCEIRAS" xfId="29816" xr:uid="{00000000-0005-0000-0000-000078740000}"/>
    <cellStyle name="s_Valuation _BS Csan CPC 02 &lt;SAP&gt;_Ligadas_3-Balanço_1_15-FINANCEIRAS_1" xfId="29817" xr:uid="{00000000-0005-0000-0000-000079740000}"/>
    <cellStyle name="s_Valuation _BS Csan CPC 02 &lt;SAP&gt;_Ligadas_3-Balanço_1_2-DRE" xfId="29818" xr:uid="{00000000-0005-0000-0000-00007A740000}"/>
    <cellStyle name="s_Valuation _BS Csan CPC 02 &lt;SAP&gt;_Ligadas_3-Balanço_1_2-DRE 2" xfId="29819" xr:uid="{00000000-0005-0000-0000-00007B740000}"/>
    <cellStyle name="s_Valuation _BS Csan CPC 02 &lt;SAP&gt;_Ligadas_3-Balanço_1_2-DRE_3-Balanço" xfId="29820" xr:uid="{00000000-0005-0000-0000-00007C740000}"/>
    <cellStyle name="s_Valuation _BS Csan CPC 02 &lt;SAP&gt;_Ligadas_3-Balanço_1_2-DRE_3-Balanço_Mapa variáveis" xfId="29821" xr:uid="{00000000-0005-0000-0000-00007D740000}"/>
    <cellStyle name="s_Valuation _BS Csan CPC 02 &lt;SAP&gt;_Ligadas_3-Balanço_1_2-DRE_3-Balanço_Variavel" xfId="29822" xr:uid="{00000000-0005-0000-0000-00007E740000}"/>
    <cellStyle name="s_Valuation _BS Csan CPC 02 &lt;SAP&gt;_Ligadas_3-Balanço_1_2-DRE_Dep_Judiciais-Contingências" xfId="29823" xr:uid="{00000000-0005-0000-0000-00007F740000}"/>
    <cellStyle name="s_Valuation _BS Csan CPC 02 &lt;SAP&gt;_Ligadas_3-Balanço_1_2-DRE_DFC Gerencial" xfId="29824" xr:uid="{00000000-0005-0000-0000-000080740000}"/>
    <cellStyle name="s_Valuation _BS Csan CPC 02 &lt;SAP&gt;_Ligadas_3-Balanço_1_2-DRE_DMPL" xfId="29825" xr:uid="{00000000-0005-0000-0000-000081740000}"/>
    <cellStyle name="s_Valuation _BS Csan CPC 02 &lt;SAP&gt;_Ligadas_3-Balanço_1_2-DRE_Mapa variáveis" xfId="29826" xr:uid="{00000000-0005-0000-0000-000082740000}"/>
    <cellStyle name="s_Valuation _BS Csan CPC 02 &lt;SAP&gt;_Ligadas_3-Balanço_1_2-DRE_Variavel" xfId="29827" xr:uid="{00000000-0005-0000-0000-000083740000}"/>
    <cellStyle name="s_Valuation _BS Csan CPC 02 &lt;SAP&gt;_Ligadas_3-Balanço_1_3-Balanço" xfId="29828" xr:uid="{00000000-0005-0000-0000-000084740000}"/>
    <cellStyle name="s_Valuation _BS Csan CPC 02 &lt;SAP&gt;_Ligadas_3-Balanço_1_3-Balanço_Mapa variáveis" xfId="29829" xr:uid="{00000000-0005-0000-0000-000085740000}"/>
    <cellStyle name="s_Valuation _BS Csan CPC 02 &lt;SAP&gt;_Ligadas_3-Balanço_1_3-Balanço_Variavel" xfId="29830" xr:uid="{00000000-0005-0000-0000-000086740000}"/>
    <cellStyle name="s_Valuation _BS Csan CPC 02 &lt;SAP&gt;_Ligadas_3-Balanço_1_7-Estoque" xfId="29831" xr:uid="{00000000-0005-0000-0000-000087740000}"/>
    <cellStyle name="s_Valuation _BS Csan CPC 02 &lt;SAP&gt;_Ligadas_3-Balanço_1_Despesas operacionais " xfId="29832" xr:uid="{00000000-0005-0000-0000-000088740000}"/>
    <cellStyle name="s_Valuation _BS Csan CPC 02 &lt;SAP&gt;_Ligadas_3-Balanço_1_Mapa variáveis" xfId="29833" xr:uid="{00000000-0005-0000-0000-000089740000}"/>
    <cellStyle name="s_Valuation _BS Csan CPC 02 &lt;SAP&gt;_Ligadas_3-Balanço_1_P&amp;L Raízen Combs" xfId="29834" xr:uid="{00000000-0005-0000-0000-00008A740000}"/>
    <cellStyle name="s_Valuation _BS Csan CPC 02 &lt;SAP&gt;_Ligadas_3-Balanço_1_P&amp;L RUMO" xfId="29835" xr:uid="{00000000-0005-0000-0000-00008B740000}"/>
    <cellStyle name="s_Valuation _BS Csan CPC 02 &lt;SAP&gt;_Ligadas_3-Balanço_1_Variavel" xfId="29836" xr:uid="{00000000-0005-0000-0000-00008C740000}"/>
    <cellStyle name="s_Valuation _BS Csan CPC 02 &lt;SAP&gt;_Ligadas_3-Balanço_1_Working Capital" xfId="29837" xr:uid="{00000000-0005-0000-0000-00008D740000}"/>
    <cellStyle name="s_Valuation _BS Csan CPC 02 &lt;SAP&gt;_Ligadas_3-Balanço_15-FINANCEIRAS" xfId="29838" xr:uid="{00000000-0005-0000-0000-00008E740000}"/>
    <cellStyle name="s_Valuation _BS Csan CPC 02 &lt;SAP&gt;_Ligadas_3-Balanço_15-FINANCEIRAS_1" xfId="29839" xr:uid="{00000000-0005-0000-0000-00008F740000}"/>
    <cellStyle name="s_Valuation _BS Csan CPC 02 &lt;SAP&gt;_Ligadas_3-Balanço_2" xfId="29840" xr:uid="{00000000-0005-0000-0000-000090740000}"/>
    <cellStyle name="s_Valuation _BS Csan CPC 02 &lt;SAP&gt;_Ligadas_3-Balanço_2_Mapa variáveis" xfId="29841" xr:uid="{00000000-0005-0000-0000-000091740000}"/>
    <cellStyle name="s_Valuation _BS Csan CPC 02 &lt;SAP&gt;_Ligadas_3-Balanço_2_Variavel" xfId="29842" xr:uid="{00000000-0005-0000-0000-000092740000}"/>
    <cellStyle name="s_Valuation _BS Csan CPC 02 &lt;SAP&gt;_Ligadas_3-Balanço_2-DRE" xfId="29843" xr:uid="{00000000-0005-0000-0000-000093740000}"/>
    <cellStyle name="s_Valuation _BS Csan CPC 02 &lt;SAP&gt;_Ligadas_3-Balanço_2-DRE 2" xfId="29844" xr:uid="{00000000-0005-0000-0000-000094740000}"/>
    <cellStyle name="s_Valuation _BS Csan CPC 02 &lt;SAP&gt;_Ligadas_3-Balanço_2-DRE_3-Balanço" xfId="29845" xr:uid="{00000000-0005-0000-0000-000095740000}"/>
    <cellStyle name="s_Valuation _BS Csan CPC 02 &lt;SAP&gt;_Ligadas_3-Balanço_2-DRE_3-Balanço_Mapa variáveis" xfId="29846" xr:uid="{00000000-0005-0000-0000-000096740000}"/>
    <cellStyle name="s_Valuation _BS Csan CPC 02 &lt;SAP&gt;_Ligadas_3-Balanço_2-DRE_3-Balanço_Variavel" xfId="29847" xr:uid="{00000000-0005-0000-0000-000097740000}"/>
    <cellStyle name="s_Valuation _BS Csan CPC 02 &lt;SAP&gt;_Ligadas_3-Balanço_2-DRE_Dep_Judiciais-Contingências" xfId="29848" xr:uid="{00000000-0005-0000-0000-000098740000}"/>
    <cellStyle name="s_Valuation _BS Csan CPC 02 &lt;SAP&gt;_Ligadas_3-Balanço_2-DRE_DFC Gerencial" xfId="29849" xr:uid="{00000000-0005-0000-0000-000099740000}"/>
    <cellStyle name="s_Valuation _BS Csan CPC 02 &lt;SAP&gt;_Ligadas_3-Balanço_2-DRE_DMPL" xfId="29850" xr:uid="{00000000-0005-0000-0000-00009A740000}"/>
    <cellStyle name="s_Valuation _BS Csan CPC 02 &lt;SAP&gt;_Ligadas_3-Balanço_2-DRE_Mapa variáveis" xfId="29851" xr:uid="{00000000-0005-0000-0000-00009B740000}"/>
    <cellStyle name="s_Valuation _BS Csan CPC 02 &lt;SAP&gt;_Ligadas_3-Balanço_2-DRE_Variavel" xfId="29852" xr:uid="{00000000-0005-0000-0000-00009C740000}"/>
    <cellStyle name="s_Valuation _BS Csan CPC 02 &lt;SAP&gt;_Ligadas_3-Balanço_3-Balanço" xfId="29853" xr:uid="{00000000-0005-0000-0000-00009D740000}"/>
    <cellStyle name="s_Valuation _BS Csan CPC 02 &lt;SAP&gt;_Ligadas_3-Balanço_3-Balanço_Mapa variáveis" xfId="29854" xr:uid="{00000000-0005-0000-0000-00009E740000}"/>
    <cellStyle name="s_Valuation _BS Csan CPC 02 &lt;SAP&gt;_Ligadas_3-Balanço_3-Balanço_Variavel" xfId="29855" xr:uid="{00000000-0005-0000-0000-00009F740000}"/>
    <cellStyle name="s_Valuation _BS Csan CPC 02 &lt;SAP&gt;_Ligadas_3-Balanço_7-Estoque" xfId="29856" xr:uid="{00000000-0005-0000-0000-0000A0740000}"/>
    <cellStyle name="s_Valuation _BS Csan CPC 02 &lt;SAP&gt;_Ligadas_3-Balanço_Despesas operacionais " xfId="29857" xr:uid="{00000000-0005-0000-0000-0000A1740000}"/>
    <cellStyle name="s_Valuation _BS Csan CPC 02 &lt;SAP&gt;_Ligadas_3-Balanço_Mapa variáveis" xfId="29858" xr:uid="{00000000-0005-0000-0000-0000A2740000}"/>
    <cellStyle name="s_Valuation _BS Csan CPC 02 &lt;SAP&gt;_Ligadas_3-Balanço_P&amp;L Raízen Combs" xfId="29859" xr:uid="{00000000-0005-0000-0000-0000A3740000}"/>
    <cellStyle name="s_Valuation _BS Csan CPC 02 &lt;SAP&gt;_Ligadas_3-Balanço_P&amp;L RUMO" xfId="29860" xr:uid="{00000000-0005-0000-0000-0000A4740000}"/>
    <cellStyle name="s_Valuation _BS Csan CPC 02 &lt;SAP&gt;_Ligadas_3-Balanço_Variavel" xfId="29861" xr:uid="{00000000-0005-0000-0000-0000A5740000}"/>
    <cellStyle name="s_Valuation _BS Csan CPC 02 &lt;SAP&gt;_Ligadas_3-Balanço_Working Capital" xfId="29862" xr:uid="{00000000-0005-0000-0000-0000A6740000}"/>
    <cellStyle name="s_Valuation _BS Csan CPC 02 &lt;SAP&gt;_Ligadas_4-DMPL" xfId="29863" xr:uid="{00000000-0005-0000-0000-0000A7740000}"/>
    <cellStyle name="s_Valuation _BS Csan CPC 02 &lt;SAP&gt;_Ligadas_4-DMPL 2" xfId="29864" xr:uid="{00000000-0005-0000-0000-0000A8740000}"/>
    <cellStyle name="s_Valuation _BS Csan CPC 02 &lt;SAP&gt;_Ligadas_4-DMPL 2_15-FINANCEIRAS" xfId="29865" xr:uid="{00000000-0005-0000-0000-0000A9740000}"/>
    <cellStyle name="s_Valuation _BS Csan CPC 02 &lt;SAP&gt;_Ligadas_4-DMPL_15-FINANCEIRAS" xfId="29866" xr:uid="{00000000-0005-0000-0000-0000AA740000}"/>
    <cellStyle name="s_Valuation _BS Csan CPC 02 &lt;SAP&gt;_Ligadas_4-DMPL_15-FINANCEIRAS_1" xfId="29867" xr:uid="{00000000-0005-0000-0000-0000AB740000}"/>
    <cellStyle name="s_Valuation _BS Csan CPC 02 &lt;SAP&gt;_Ligadas_4-DMPL_2-DRE" xfId="29868" xr:uid="{00000000-0005-0000-0000-0000AC740000}"/>
    <cellStyle name="s_Valuation _BS Csan CPC 02 &lt;SAP&gt;_Ligadas_4-DMPL_2-DRE 2" xfId="29869" xr:uid="{00000000-0005-0000-0000-0000AD740000}"/>
    <cellStyle name="s_Valuation _BS Csan CPC 02 &lt;SAP&gt;_Ligadas_4-DMPL_2-DRE_3-Balanço" xfId="29870" xr:uid="{00000000-0005-0000-0000-0000AE740000}"/>
    <cellStyle name="s_Valuation _BS Csan CPC 02 &lt;SAP&gt;_Ligadas_4-DMPL_2-DRE_3-Balanço_Mapa variáveis" xfId="29871" xr:uid="{00000000-0005-0000-0000-0000AF740000}"/>
    <cellStyle name="s_Valuation _BS Csan CPC 02 &lt;SAP&gt;_Ligadas_4-DMPL_2-DRE_3-Balanço_Variavel" xfId="29872" xr:uid="{00000000-0005-0000-0000-0000B0740000}"/>
    <cellStyle name="s_Valuation _BS Csan CPC 02 &lt;SAP&gt;_Ligadas_4-DMPL_2-DRE_Dep_Judiciais-Contingências" xfId="29873" xr:uid="{00000000-0005-0000-0000-0000B1740000}"/>
    <cellStyle name="s_Valuation _BS Csan CPC 02 &lt;SAP&gt;_Ligadas_4-DMPL_2-DRE_DFC Gerencial" xfId="29874" xr:uid="{00000000-0005-0000-0000-0000B2740000}"/>
    <cellStyle name="s_Valuation _BS Csan CPC 02 &lt;SAP&gt;_Ligadas_4-DMPL_2-DRE_DMPL" xfId="29875" xr:uid="{00000000-0005-0000-0000-0000B3740000}"/>
    <cellStyle name="s_Valuation _BS Csan CPC 02 &lt;SAP&gt;_Ligadas_4-DMPL_2-DRE_Mapa variáveis" xfId="29876" xr:uid="{00000000-0005-0000-0000-0000B4740000}"/>
    <cellStyle name="s_Valuation _BS Csan CPC 02 &lt;SAP&gt;_Ligadas_4-DMPL_2-DRE_Variavel" xfId="29877" xr:uid="{00000000-0005-0000-0000-0000B5740000}"/>
    <cellStyle name="s_Valuation _BS Csan CPC 02 &lt;SAP&gt;_Ligadas_4-DMPL_3-Balanço" xfId="29878" xr:uid="{00000000-0005-0000-0000-0000B6740000}"/>
    <cellStyle name="s_Valuation _BS Csan CPC 02 &lt;SAP&gt;_Ligadas_4-DMPL_3-Balanço_Mapa variáveis" xfId="29879" xr:uid="{00000000-0005-0000-0000-0000B7740000}"/>
    <cellStyle name="s_Valuation _BS Csan CPC 02 &lt;SAP&gt;_Ligadas_4-DMPL_3-Balanço_Variavel" xfId="29880" xr:uid="{00000000-0005-0000-0000-0000B8740000}"/>
    <cellStyle name="s_Valuation _BS Csan CPC 02 &lt;SAP&gt;_Ligadas_4-DMPL_Dep_Judiciais-Contingências" xfId="29881" xr:uid="{00000000-0005-0000-0000-0000B9740000}"/>
    <cellStyle name="s_Valuation _BS Csan CPC 02 &lt;SAP&gt;_Ligadas_4-DMPL_DFC Gerencial" xfId="29882" xr:uid="{00000000-0005-0000-0000-0000BA740000}"/>
    <cellStyle name="s_Valuation _BS Csan CPC 02 &lt;SAP&gt;_Ligadas_4-DMPL_DMPL" xfId="29883" xr:uid="{00000000-0005-0000-0000-0000BB740000}"/>
    <cellStyle name="s_Valuation _BS Csan CPC 02 &lt;SAP&gt;_Ligadas_4-DMPL_Mapa variáveis" xfId="29884" xr:uid="{00000000-0005-0000-0000-0000BC740000}"/>
    <cellStyle name="s_Valuation _BS Csan CPC 02 &lt;SAP&gt;_Ligadas_4-DMPL_P&amp;L RUMO" xfId="29885" xr:uid="{00000000-0005-0000-0000-0000BD740000}"/>
    <cellStyle name="s_Valuation _BS Csan CPC 02 &lt;SAP&gt;_Ligadas_4-DMPL_Variavel" xfId="29886" xr:uid="{00000000-0005-0000-0000-0000BE740000}"/>
    <cellStyle name="s_Valuation _BS Csan CPC 02 &lt;SAP&gt;_Ligadas_7-Estoque" xfId="29887" xr:uid="{00000000-0005-0000-0000-0000BF740000}"/>
    <cellStyle name="s_Valuation _BS Csan CPC 02 &lt;SAP&gt;_Ligadas_8-Impostos" xfId="29888" xr:uid="{00000000-0005-0000-0000-0000C0740000}"/>
    <cellStyle name="s_Valuation _BS Csan CPC 02 &lt;SAP&gt;_Ligadas_8-Impostos 2" xfId="29889" xr:uid="{00000000-0005-0000-0000-0000C1740000}"/>
    <cellStyle name="s_Valuation _BS Csan CPC 02 &lt;SAP&gt;_Ligadas_8-Impostos 2_15-FINANCEIRAS" xfId="29890" xr:uid="{00000000-0005-0000-0000-0000C2740000}"/>
    <cellStyle name="s_Valuation _BS Csan CPC 02 &lt;SAP&gt;_Ligadas_8-Impostos_15-FINANCEIRAS" xfId="29891" xr:uid="{00000000-0005-0000-0000-0000C3740000}"/>
    <cellStyle name="s_Valuation _BS Csan CPC 02 &lt;SAP&gt;_Ligadas_8-Impostos_15-FINANCEIRAS_1" xfId="29892" xr:uid="{00000000-0005-0000-0000-0000C4740000}"/>
    <cellStyle name="s_Valuation _BS Csan CPC 02 &lt;SAP&gt;_Ligadas_8-Impostos_2-DRE" xfId="29893" xr:uid="{00000000-0005-0000-0000-0000C5740000}"/>
    <cellStyle name="s_Valuation _BS Csan CPC 02 &lt;SAP&gt;_Ligadas_8-Impostos_2-DRE 2" xfId="29894" xr:uid="{00000000-0005-0000-0000-0000C6740000}"/>
    <cellStyle name="s_Valuation _BS Csan CPC 02 &lt;SAP&gt;_Ligadas_8-Impostos_2-DRE_3-Balanço" xfId="29895" xr:uid="{00000000-0005-0000-0000-0000C7740000}"/>
    <cellStyle name="s_Valuation _BS Csan CPC 02 &lt;SAP&gt;_Ligadas_8-Impostos_2-DRE_3-Balanço_Mapa variáveis" xfId="29896" xr:uid="{00000000-0005-0000-0000-0000C8740000}"/>
    <cellStyle name="s_Valuation _BS Csan CPC 02 &lt;SAP&gt;_Ligadas_8-Impostos_2-DRE_3-Balanço_Variavel" xfId="29897" xr:uid="{00000000-0005-0000-0000-0000C9740000}"/>
    <cellStyle name="s_Valuation _BS Csan CPC 02 &lt;SAP&gt;_Ligadas_8-Impostos_2-DRE_Dep_Judiciais-Contingências" xfId="29898" xr:uid="{00000000-0005-0000-0000-0000CA740000}"/>
    <cellStyle name="s_Valuation _BS Csan CPC 02 &lt;SAP&gt;_Ligadas_8-Impostos_2-DRE_DFC Gerencial" xfId="29899" xr:uid="{00000000-0005-0000-0000-0000CB740000}"/>
    <cellStyle name="s_Valuation _BS Csan CPC 02 &lt;SAP&gt;_Ligadas_8-Impostos_2-DRE_DMPL" xfId="29900" xr:uid="{00000000-0005-0000-0000-0000CC740000}"/>
    <cellStyle name="s_Valuation _BS Csan CPC 02 &lt;SAP&gt;_Ligadas_8-Impostos_2-DRE_Mapa variáveis" xfId="29901" xr:uid="{00000000-0005-0000-0000-0000CD740000}"/>
    <cellStyle name="s_Valuation _BS Csan CPC 02 &lt;SAP&gt;_Ligadas_8-Impostos_2-DRE_Variavel" xfId="29902" xr:uid="{00000000-0005-0000-0000-0000CE740000}"/>
    <cellStyle name="s_Valuation _BS Csan CPC 02 &lt;SAP&gt;_Ligadas_8-Impostos_3-Balanço" xfId="29903" xr:uid="{00000000-0005-0000-0000-0000CF740000}"/>
    <cellStyle name="s_Valuation _BS Csan CPC 02 &lt;SAP&gt;_Ligadas_8-Impostos_3-Balanço_Mapa variáveis" xfId="29904" xr:uid="{00000000-0005-0000-0000-0000D0740000}"/>
    <cellStyle name="s_Valuation _BS Csan CPC 02 &lt;SAP&gt;_Ligadas_8-Impostos_3-Balanço_Variavel" xfId="29905" xr:uid="{00000000-0005-0000-0000-0000D1740000}"/>
    <cellStyle name="s_Valuation _BS Csan CPC 02 &lt;SAP&gt;_Ligadas_8-Impostos_Dep_Judiciais-Contingências" xfId="29906" xr:uid="{00000000-0005-0000-0000-0000D2740000}"/>
    <cellStyle name="s_Valuation _BS Csan CPC 02 &lt;SAP&gt;_Ligadas_8-Impostos_DFC Gerencial" xfId="29907" xr:uid="{00000000-0005-0000-0000-0000D3740000}"/>
    <cellStyle name="s_Valuation _BS Csan CPC 02 &lt;SAP&gt;_Ligadas_8-Impostos_DMPL" xfId="29908" xr:uid="{00000000-0005-0000-0000-0000D4740000}"/>
    <cellStyle name="s_Valuation _BS Csan CPC 02 &lt;SAP&gt;_Ligadas_8-Impostos_Mapa variáveis" xfId="29909" xr:uid="{00000000-0005-0000-0000-0000D5740000}"/>
    <cellStyle name="s_Valuation _BS Csan CPC 02 &lt;SAP&gt;_Ligadas_8-Impostos_P&amp;L RUMO" xfId="29910" xr:uid="{00000000-0005-0000-0000-0000D6740000}"/>
    <cellStyle name="s_Valuation _BS Csan CPC 02 &lt;SAP&gt;_Ligadas_8-Impostos_Variavel" xfId="29911" xr:uid="{00000000-0005-0000-0000-0000D7740000}"/>
    <cellStyle name="s_Valuation _BS Csan CPC 02 &lt;SAP&gt;_Ligadas_Acerto FV e Ajustes Manuais" xfId="29912" xr:uid="{00000000-0005-0000-0000-0000D8740000}"/>
    <cellStyle name="s_Valuation _BS Csan CPC 02 &lt;SAP&gt;_Ligadas_Acerto FV e Ajustes Manuais_Despesas operacionais " xfId="29913" xr:uid="{00000000-0005-0000-0000-0000D9740000}"/>
    <cellStyle name="s_Valuation _BS Csan CPC 02 &lt;SAP&gt;_Ligadas_Acerto FV e Ajustes Manuais_Working Capital" xfId="29914" xr:uid="{00000000-0005-0000-0000-0000DA740000}"/>
    <cellStyle name="s_Valuation _BS Csan CPC 02 &lt;SAP&gt;_Ligadas_Balanço" xfId="29915" xr:uid="{00000000-0005-0000-0000-0000DB740000}"/>
    <cellStyle name="s_Valuation _BS Csan CPC 02 &lt;SAP&gt;_Ligadas_Balanço_Despesas operacionais " xfId="29916" xr:uid="{00000000-0005-0000-0000-0000DC740000}"/>
    <cellStyle name="s_Valuation _BS Csan CPC 02 &lt;SAP&gt;_Ligadas_Balanço_Working Capital" xfId="29917" xr:uid="{00000000-0005-0000-0000-0000DD740000}"/>
    <cellStyle name="s_Valuation _BS Csan CPC 02 &lt;SAP&gt;_Ligadas_Base Julho" xfId="29918" xr:uid="{00000000-0005-0000-0000-0000DE740000}"/>
    <cellStyle name="s_Valuation _BS Csan CPC 02 &lt;SAP&gt;_Ligadas_Base Julho_Mapa variáveis" xfId="29919" xr:uid="{00000000-0005-0000-0000-0000DF740000}"/>
    <cellStyle name="s_Valuation _BS Csan CPC 02 &lt;SAP&gt;_Ligadas_Base Julho_Taxa Efetiva Cosan - Acumulado até Setembro 2011" xfId="29920" xr:uid="{00000000-0005-0000-0000-0000E0740000}"/>
    <cellStyle name="s_Valuation _BS Csan CPC 02 &lt;SAP&gt;_Ligadas_Base Julho_Taxa Efetiva Cosan - Acumulado até Setembro 2011_Mapa variáveis" xfId="29921" xr:uid="{00000000-0005-0000-0000-0000E1740000}"/>
    <cellStyle name="s_Valuation _BS Csan CPC 02 &lt;SAP&gt;_Ligadas_Base Julho_Taxa Efetiva Cosan - Acumulado até Setembro 2011_Variavel" xfId="29922" xr:uid="{00000000-0005-0000-0000-0000E2740000}"/>
    <cellStyle name="s_Valuation _BS Csan CPC 02 &lt;SAP&gt;_Ligadas_Base Julho_Variavel" xfId="29923" xr:uid="{00000000-0005-0000-0000-0000E3740000}"/>
    <cellStyle name="s_Valuation _BS Csan CPC 02 &lt;SAP&gt;_Ligadas_Base Junho" xfId="29924" xr:uid="{00000000-0005-0000-0000-0000E4740000}"/>
    <cellStyle name="s_Valuation _BS Csan CPC 02 &lt;SAP&gt;_Ligadas_Base Junho_Base Junho" xfId="29925" xr:uid="{00000000-0005-0000-0000-0000E5740000}"/>
    <cellStyle name="s_Valuation _BS Csan CPC 02 &lt;SAP&gt;_Ligadas_Base Junho_Base Junho_Base Julho" xfId="29926" xr:uid="{00000000-0005-0000-0000-0000E6740000}"/>
    <cellStyle name="s_Valuation _BS Csan CPC 02 &lt;SAP&gt;_Ligadas_Base Junho_Base Junho_Base Julho_Mapa variáveis" xfId="29927" xr:uid="{00000000-0005-0000-0000-0000E7740000}"/>
    <cellStyle name="s_Valuation _BS Csan CPC 02 &lt;SAP&gt;_Ligadas_Base Junho_Base Junho_Base Julho_Taxa Efetiva Cosan - Acumulado até Setembro 2011" xfId="29928" xr:uid="{00000000-0005-0000-0000-0000E8740000}"/>
    <cellStyle name="s_Valuation _BS Csan CPC 02 &lt;SAP&gt;_Ligadas_Base Junho_Base Junho_Base Julho_Taxa Efetiva Cosan - Acumulado até Setembro 2011_Mapa variáveis" xfId="29929" xr:uid="{00000000-0005-0000-0000-0000E9740000}"/>
    <cellStyle name="s_Valuation _BS Csan CPC 02 &lt;SAP&gt;_Ligadas_Base Junho_Base Junho_Base Julho_Taxa Efetiva Cosan - Acumulado até Setembro 2011_Variavel" xfId="29930" xr:uid="{00000000-0005-0000-0000-0000EA740000}"/>
    <cellStyle name="s_Valuation _BS Csan CPC 02 &lt;SAP&gt;_Ligadas_Base Junho_Base Junho_Base Julho_Variavel" xfId="29931" xr:uid="{00000000-0005-0000-0000-0000EB740000}"/>
    <cellStyle name="s_Valuation _BS Csan CPC 02 &lt;SAP&gt;_Ligadas_Base Junho_Base Junho_Mapa variáveis" xfId="29932" xr:uid="{00000000-0005-0000-0000-0000EC740000}"/>
    <cellStyle name="s_Valuation _BS Csan CPC 02 &lt;SAP&gt;_Ligadas_Base Junho_Base Junho_Variavel" xfId="29933" xr:uid="{00000000-0005-0000-0000-0000ED740000}"/>
    <cellStyle name="s_Valuation _BS Csan CPC 02 &lt;SAP&gt;_Ligadas_Base Junho_Mapa variáveis" xfId="29934" xr:uid="{00000000-0005-0000-0000-0000EE740000}"/>
    <cellStyle name="s_Valuation _BS Csan CPC 02 &lt;SAP&gt;_Ligadas_Base Junho_Taxa Efetiva Cosan - Acumulado até Setembro 2011" xfId="29935" xr:uid="{00000000-0005-0000-0000-0000EF740000}"/>
    <cellStyle name="s_Valuation _BS Csan CPC 02 &lt;SAP&gt;_Ligadas_Base Junho_Taxa Efetiva Cosan - Acumulado até Setembro 2011_Mapa variáveis" xfId="29936" xr:uid="{00000000-0005-0000-0000-0000F0740000}"/>
    <cellStyle name="s_Valuation _BS Csan CPC 02 &lt;SAP&gt;_Ligadas_Base Junho_Taxa Efetiva Cosan - Acumulado até Setembro 2011_Variavel" xfId="29937" xr:uid="{00000000-0005-0000-0000-0000F1740000}"/>
    <cellStyle name="s_Valuation _BS Csan CPC 02 &lt;SAP&gt;_Ligadas_Base Junho_Variavel" xfId="29938" xr:uid="{00000000-0005-0000-0000-0000F2740000}"/>
    <cellStyle name="s_Valuation _BS Csan CPC 02 &lt;SAP&gt;_Ligadas_Caixa restrito" xfId="29939" xr:uid="{00000000-0005-0000-0000-0000F3740000}"/>
    <cellStyle name="s_Valuation _BS Csan CPC 02 &lt;SAP&gt;_Ligadas_Caixa restrito 2" xfId="29940" xr:uid="{00000000-0005-0000-0000-0000F4740000}"/>
    <cellStyle name="s_Valuation _BS Csan CPC 02 &lt;SAP&gt;_Ligadas_Caixa restrito_7-Estoque" xfId="29941" xr:uid="{00000000-0005-0000-0000-0000F5740000}"/>
    <cellStyle name="s_Valuation _BS Csan CPC 02 &lt;SAP&gt;_Ligadas_Caixa restrito_Despesas operacionais " xfId="29942" xr:uid="{00000000-0005-0000-0000-0000F6740000}"/>
    <cellStyle name="s_Valuation _BS Csan CPC 02 &lt;SAP&gt;_Ligadas_Caixa restrito_Working Capital" xfId="29943" xr:uid="{00000000-0005-0000-0000-0000F7740000}"/>
    <cellStyle name="s_Valuation _BS Csan CPC 02 &lt;SAP&gt;_Ligadas_CCL" xfId="29944" xr:uid="{00000000-0005-0000-0000-0000F8740000}"/>
    <cellStyle name="s_Valuation _BS Csan CPC 02 &lt;SAP&gt;_Ligadas_CCL 2" xfId="29945" xr:uid="{00000000-0005-0000-0000-0000F9740000}"/>
    <cellStyle name="s_Valuation _BS Csan CPC 02 &lt;SAP&gt;_Ligadas_CCL 2_15-FINANCEIRAS" xfId="29946" xr:uid="{00000000-0005-0000-0000-0000FA740000}"/>
    <cellStyle name="s_Valuation _BS Csan CPC 02 &lt;SAP&gt;_Ligadas_CCL 2_Mapa variáveis" xfId="29947" xr:uid="{00000000-0005-0000-0000-0000FB740000}"/>
    <cellStyle name="s_Valuation _BS Csan CPC 02 &lt;SAP&gt;_Ligadas_CCL 2_Variavel" xfId="29948" xr:uid="{00000000-0005-0000-0000-0000FC740000}"/>
    <cellStyle name="s_Valuation _BS Csan CPC 02 &lt;SAP&gt;_Ligadas_CCL 3" xfId="29949" xr:uid="{00000000-0005-0000-0000-0000FD740000}"/>
    <cellStyle name="s_Valuation _BS Csan CPC 02 &lt;SAP&gt;_Ligadas_CCL_15-FINANCEIRAS" xfId="29950" xr:uid="{00000000-0005-0000-0000-0000FE740000}"/>
    <cellStyle name="s_Valuation _BS Csan CPC 02 &lt;SAP&gt;_Ligadas_CCL_15-FINANCEIRAS_1" xfId="29951" xr:uid="{00000000-0005-0000-0000-0000FF740000}"/>
    <cellStyle name="s_Valuation _BS Csan CPC 02 &lt;SAP&gt;_Ligadas_CCL_2-DRE" xfId="29952" xr:uid="{00000000-0005-0000-0000-000000750000}"/>
    <cellStyle name="s_Valuation _BS Csan CPC 02 &lt;SAP&gt;_Ligadas_CCL_2-DRE 2" xfId="29953" xr:uid="{00000000-0005-0000-0000-000001750000}"/>
    <cellStyle name="s_Valuation _BS Csan CPC 02 &lt;SAP&gt;_Ligadas_CCL_2-DRE_3-Balanço" xfId="29954" xr:uid="{00000000-0005-0000-0000-000002750000}"/>
    <cellStyle name="s_Valuation _BS Csan CPC 02 &lt;SAP&gt;_Ligadas_CCL_2-DRE_3-Balanço_Mapa variáveis" xfId="29955" xr:uid="{00000000-0005-0000-0000-000003750000}"/>
    <cellStyle name="s_Valuation _BS Csan CPC 02 &lt;SAP&gt;_Ligadas_CCL_2-DRE_3-Balanço_Variavel" xfId="29956" xr:uid="{00000000-0005-0000-0000-000004750000}"/>
    <cellStyle name="s_Valuation _BS Csan CPC 02 &lt;SAP&gt;_Ligadas_CCL_2-DRE_Dep_Judiciais-Contingências" xfId="29957" xr:uid="{00000000-0005-0000-0000-000005750000}"/>
    <cellStyle name="s_Valuation _BS Csan CPC 02 &lt;SAP&gt;_Ligadas_CCL_2-DRE_DFC Gerencial" xfId="29958" xr:uid="{00000000-0005-0000-0000-000006750000}"/>
    <cellStyle name="s_Valuation _BS Csan CPC 02 &lt;SAP&gt;_Ligadas_CCL_2-DRE_DMPL" xfId="29959" xr:uid="{00000000-0005-0000-0000-000007750000}"/>
    <cellStyle name="s_Valuation _BS Csan CPC 02 &lt;SAP&gt;_Ligadas_CCL_2-DRE_Mapa variáveis" xfId="29960" xr:uid="{00000000-0005-0000-0000-000008750000}"/>
    <cellStyle name="s_Valuation _BS Csan CPC 02 &lt;SAP&gt;_Ligadas_CCL_2-DRE_Variavel" xfId="29961" xr:uid="{00000000-0005-0000-0000-000009750000}"/>
    <cellStyle name="s_Valuation _BS Csan CPC 02 &lt;SAP&gt;_Ligadas_CCL_3-Balanço" xfId="29962" xr:uid="{00000000-0005-0000-0000-00000A750000}"/>
    <cellStyle name="s_Valuation _BS Csan CPC 02 &lt;SAP&gt;_Ligadas_CCL_3-Balanço 2" xfId="29963" xr:uid="{00000000-0005-0000-0000-00000B750000}"/>
    <cellStyle name="s_Valuation _BS Csan CPC 02 &lt;SAP&gt;_Ligadas_CCL_3-Balanço 2_15-FINANCEIRAS" xfId="29964" xr:uid="{00000000-0005-0000-0000-00000C750000}"/>
    <cellStyle name="s_Valuation _BS Csan CPC 02 &lt;SAP&gt;_Ligadas_CCL_3-Balanço_1" xfId="29965" xr:uid="{00000000-0005-0000-0000-00000D750000}"/>
    <cellStyle name="s_Valuation _BS Csan CPC 02 &lt;SAP&gt;_Ligadas_CCL_3-Balanço_1_Mapa variáveis" xfId="29966" xr:uid="{00000000-0005-0000-0000-00000E750000}"/>
    <cellStyle name="s_Valuation _BS Csan CPC 02 &lt;SAP&gt;_Ligadas_CCL_3-Balanço_1_Variavel" xfId="29967" xr:uid="{00000000-0005-0000-0000-00000F750000}"/>
    <cellStyle name="s_Valuation _BS Csan CPC 02 &lt;SAP&gt;_Ligadas_CCL_3-Balanço_15-FINANCEIRAS" xfId="29968" xr:uid="{00000000-0005-0000-0000-000010750000}"/>
    <cellStyle name="s_Valuation _BS Csan CPC 02 &lt;SAP&gt;_Ligadas_CCL_3-Balanço_15-FINANCEIRAS_1" xfId="29969" xr:uid="{00000000-0005-0000-0000-000011750000}"/>
    <cellStyle name="s_Valuation _BS Csan CPC 02 &lt;SAP&gt;_Ligadas_CCL_3-Balanço_2-DRE" xfId="29970" xr:uid="{00000000-0005-0000-0000-000012750000}"/>
    <cellStyle name="s_Valuation _BS Csan CPC 02 &lt;SAP&gt;_Ligadas_CCL_3-Balanço_2-DRE 2" xfId="29971" xr:uid="{00000000-0005-0000-0000-000013750000}"/>
    <cellStyle name="s_Valuation _BS Csan CPC 02 &lt;SAP&gt;_Ligadas_CCL_3-Balanço_2-DRE_3-Balanço" xfId="29972" xr:uid="{00000000-0005-0000-0000-000014750000}"/>
    <cellStyle name="s_Valuation _BS Csan CPC 02 &lt;SAP&gt;_Ligadas_CCL_3-Balanço_2-DRE_3-Balanço_Mapa variáveis" xfId="29973" xr:uid="{00000000-0005-0000-0000-000015750000}"/>
    <cellStyle name="s_Valuation _BS Csan CPC 02 &lt;SAP&gt;_Ligadas_CCL_3-Balanço_2-DRE_3-Balanço_Variavel" xfId="29974" xr:uid="{00000000-0005-0000-0000-000016750000}"/>
    <cellStyle name="s_Valuation _BS Csan CPC 02 &lt;SAP&gt;_Ligadas_CCL_3-Balanço_2-DRE_Dep_Judiciais-Contingências" xfId="29975" xr:uid="{00000000-0005-0000-0000-000017750000}"/>
    <cellStyle name="s_Valuation _BS Csan CPC 02 &lt;SAP&gt;_Ligadas_CCL_3-Balanço_2-DRE_DFC Gerencial" xfId="29976" xr:uid="{00000000-0005-0000-0000-000018750000}"/>
    <cellStyle name="s_Valuation _BS Csan CPC 02 &lt;SAP&gt;_Ligadas_CCL_3-Balanço_2-DRE_DMPL" xfId="29977" xr:uid="{00000000-0005-0000-0000-000019750000}"/>
    <cellStyle name="s_Valuation _BS Csan CPC 02 &lt;SAP&gt;_Ligadas_CCL_3-Balanço_2-DRE_Mapa variáveis" xfId="29978" xr:uid="{00000000-0005-0000-0000-00001A750000}"/>
    <cellStyle name="s_Valuation _BS Csan CPC 02 &lt;SAP&gt;_Ligadas_CCL_3-Balanço_2-DRE_Variavel" xfId="29979" xr:uid="{00000000-0005-0000-0000-00001B750000}"/>
    <cellStyle name="s_Valuation _BS Csan CPC 02 &lt;SAP&gt;_Ligadas_CCL_3-Balanço_3-Balanço" xfId="29980" xr:uid="{00000000-0005-0000-0000-00001C750000}"/>
    <cellStyle name="s_Valuation _BS Csan CPC 02 &lt;SAP&gt;_Ligadas_CCL_3-Balanço_3-Balanço_Mapa variáveis" xfId="29981" xr:uid="{00000000-0005-0000-0000-00001D750000}"/>
    <cellStyle name="s_Valuation _BS Csan CPC 02 &lt;SAP&gt;_Ligadas_CCL_3-Balanço_3-Balanço_Variavel" xfId="29982" xr:uid="{00000000-0005-0000-0000-00001E750000}"/>
    <cellStyle name="s_Valuation _BS Csan CPC 02 &lt;SAP&gt;_Ligadas_CCL_3-Balanço_7-Estoque" xfId="29983" xr:uid="{00000000-0005-0000-0000-00001F750000}"/>
    <cellStyle name="s_Valuation _BS Csan CPC 02 &lt;SAP&gt;_Ligadas_CCL_3-Balanço_Despesas operacionais " xfId="29984" xr:uid="{00000000-0005-0000-0000-000020750000}"/>
    <cellStyle name="s_Valuation _BS Csan CPC 02 &lt;SAP&gt;_Ligadas_CCL_3-Balanço_Mapa variáveis" xfId="29985" xr:uid="{00000000-0005-0000-0000-000021750000}"/>
    <cellStyle name="s_Valuation _BS Csan CPC 02 &lt;SAP&gt;_Ligadas_CCL_3-Balanço_P&amp;L Raízen Combs" xfId="29986" xr:uid="{00000000-0005-0000-0000-000022750000}"/>
    <cellStyle name="s_Valuation _BS Csan CPC 02 &lt;SAP&gt;_Ligadas_CCL_3-Balanço_P&amp;L RUMO" xfId="29987" xr:uid="{00000000-0005-0000-0000-000023750000}"/>
    <cellStyle name="s_Valuation _BS Csan CPC 02 &lt;SAP&gt;_Ligadas_CCL_3-Balanço_Variavel" xfId="29988" xr:uid="{00000000-0005-0000-0000-000024750000}"/>
    <cellStyle name="s_Valuation _BS Csan CPC 02 &lt;SAP&gt;_Ligadas_CCL_3-Balanço_Working Capital" xfId="29989" xr:uid="{00000000-0005-0000-0000-000025750000}"/>
    <cellStyle name="s_Valuation _BS Csan CPC 02 &lt;SAP&gt;_Ligadas_CCL_7-Estoque" xfId="29990" xr:uid="{00000000-0005-0000-0000-000026750000}"/>
    <cellStyle name="s_Valuation _BS Csan CPC 02 &lt;SAP&gt;_Ligadas_CCL_Balanço" xfId="29991" xr:uid="{00000000-0005-0000-0000-000027750000}"/>
    <cellStyle name="s_Valuation _BS Csan CPC 02 &lt;SAP&gt;_Ligadas_CCL_Balanço_Despesas operacionais " xfId="29992" xr:uid="{00000000-0005-0000-0000-000028750000}"/>
    <cellStyle name="s_Valuation _BS Csan CPC 02 &lt;SAP&gt;_Ligadas_CCL_Balanço_Working Capital" xfId="29993" xr:uid="{00000000-0005-0000-0000-000029750000}"/>
    <cellStyle name="s_Valuation _BS Csan CPC 02 &lt;SAP&gt;_Ligadas_CCL_Despesas operacionais " xfId="29994" xr:uid="{00000000-0005-0000-0000-00002A750000}"/>
    <cellStyle name="s_Valuation _BS Csan CPC 02 &lt;SAP&gt;_Ligadas_CCL_IR Diferido" xfId="29995" xr:uid="{00000000-0005-0000-0000-00002B750000}"/>
    <cellStyle name="s_Valuation _BS Csan CPC 02 &lt;SAP&gt;_Ligadas_CCL_Mapa variáveis" xfId="29996" xr:uid="{00000000-0005-0000-0000-00002C750000}"/>
    <cellStyle name="s_Valuation _BS Csan CPC 02 &lt;SAP&gt;_Ligadas_CCL_P&amp;L Raízen Combs" xfId="29997" xr:uid="{00000000-0005-0000-0000-00002D750000}"/>
    <cellStyle name="s_Valuation _BS Csan CPC 02 &lt;SAP&gt;_Ligadas_CCL_P&amp;L RUMO" xfId="29998" xr:uid="{00000000-0005-0000-0000-00002E750000}"/>
    <cellStyle name="s_Valuation _BS Csan CPC 02 &lt;SAP&gt;_Ligadas_CCL_Variavel" xfId="29999" xr:uid="{00000000-0005-0000-0000-00002F750000}"/>
    <cellStyle name="s_Valuation _BS Csan CPC 02 &lt;SAP&gt;_Ligadas_CCL_Working Capital" xfId="30000" xr:uid="{00000000-0005-0000-0000-000030750000}"/>
    <cellStyle name="s_Valuation _BS Csan CPC 02 &lt;SAP&gt;_Ligadas_Cosan" xfId="30001" xr:uid="{00000000-0005-0000-0000-000031750000}"/>
    <cellStyle name="s_Valuation _BS Csan CPC 02 &lt;SAP&gt;_Ligadas_COSAN SA CONSOLID_MÊS" xfId="30002" xr:uid="{00000000-0005-0000-0000-000032750000}"/>
    <cellStyle name="s_Valuation _BS Csan CPC 02 &lt;SAP&gt;_Ligadas_Cosan_Mapa variáveis" xfId="30003" xr:uid="{00000000-0005-0000-0000-000033750000}"/>
    <cellStyle name="s_Valuation _BS Csan CPC 02 &lt;SAP&gt;_Ligadas_Cosan_Variavel" xfId="30004" xr:uid="{00000000-0005-0000-0000-000034750000}"/>
    <cellStyle name="s_Valuation _BS Csan CPC 02 &lt;SAP&gt;_Ligadas_Despesas operacionais " xfId="30005" xr:uid="{00000000-0005-0000-0000-000035750000}"/>
    <cellStyle name="s_Valuation _BS Csan CPC 02 &lt;SAP&gt;_Ligadas_Diferenças outubro CAN- (2)" xfId="30006" xr:uid="{00000000-0005-0000-0000-000036750000}"/>
    <cellStyle name="s_Valuation _BS Csan CPC 02 &lt;SAP&gt;_Ligadas_Diferenças outubro CAN- (2) 2" xfId="30007" xr:uid="{00000000-0005-0000-0000-000037750000}"/>
    <cellStyle name="s_Valuation _BS Csan CPC 02 &lt;SAP&gt;_Ligadas_Diferenças outubro CAN- (2) 2_15-FINANCEIRAS" xfId="30008" xr:uid="{00000000-0005-0000-0000-000038750000}"/>
    <cellStyle name="s_Valuation _BS Csan CPC 02 &lt;SAP&gt;_Ligadas_Diferenças outubro CAN- (2) 2_Mapa variáveis" xfId="30009" xr:uid="{00000000-0005-0000-0000-000039750000}"/>
    <cellStyle name="s_Valuation _BS Csan CPC 02 &lt;SAP&gt;_Ligadas_Diferenças outubro CAN- (2) 2_Variavel" xfId="30010" xr:uid="{00000000-0005-0000-0000-00003A750000}"/>
    <cellStyle name="s_Valuation _BS Csan CPC 02 &lt;SAP&gt;_Ligadas_Diferenças outubro CAN- (2) 3" xfId="30011" xr:uid="{00000000-0005-0000-0000-00003B750000}"/>
    <cellStyle name="s_Valuation _BS Csan CPC 02 &lt;SAP&gt;_Ligadas_Diferenças outubro CAN- (2)_15-FINANCEIRAS" xfId="30012" xr:uid="{00000000-0005-0000-0000-00003C750000}"/>
    <cellStyle name="s_Valuation _BS Csan CPC 02 &lt;SAP&gt;_Ligadas_Diferenças outubro CAN- (2)_15-FINANCEIRAS_1" xfId="30013" xr:uid="{00000000-0005-0000-0000-00003D750000}"/>
    <cellStyle name="s_Valuation _BS Csan CPC 02 &lt;SAP&gt;_Ligadas_Diferenças outubro CAN- (2)_2-DRE" xfId="30014" xr:uid="{00000000-0005-0000-0000-00003E750000}"/>
    <cellStyle name="s_Valuation _BS Csan CPC 02 &lt;SAP&gt;_Ligadas_Diferenças outubro CAN- (2)_2-DRE 2" xfId="30015" xr:uid="{00000000-0005-0000-0000-00003F750000}"/>
    <cellStyle name="s_Valuation _BS Csan CPC 02 &lt;SAP&gt;_Ligadas_Diferenças outubro CAN- (2)_2-DRE_3-Balanço" xfId="30016" xr:uid="{00000000-0005-0000-0000-000040750000}"/>
    <cellStyle name="s_Valuation _BS Csan CPC 02 &lt;SAP&gt;_Ligadas_Diferenças outubro CAN- (2)_2-DRE_3-Balanço_Mapa variáveis" xfId="30017" xr:uid="{00000000-0005-0000-0000-000041750000}"/>
    <cellStyle name="s_Valuation _BS Csan CPC 02 &lt;SAP&gt;_Ligadas_Diferenças outubro CAN- (2)_2-DRE_3-Balanço_Variavel" xfId="30018" xr:uid="{00000000-0005-0000-0000-000042750000}"/>
    <cellStyle name="s_Valuation _BS Csan CPC 02 &lt;SAP&gt;_Ligadas_Diferenças outubro CAN- (2)_2-DRE_Dep_Judiciais-Contingências" xfId="30019" xr:uid="{00000000-0005-0000-0000-000043750000}"/>
    <cellStyle name="s_Valuation _BS Csan CPC 02 &lt;SAP&gt;_Ligadas_Diferenças outubro CAN- (2)_2-DRE_DFC Gerencial" xfId="30020" xr:uid="{00000000-0005-0000-0000-000044750000}"/>
    <cellStyle name="s_Valuation _BS Csan CPC 02 &lt;SAP&gt;_Ligadas_Diferenças outubro CAN- (2)_2-DRE_DMPL" xfId="30021" xr:uid="{00000000-0005-0000-0000-000045750000}"/>
    <cellStyle name="s_Valuation _BS Csan CPC 02 &lt;SAP&gt;_Ligadas_Diferenças outubro CAN- (2)_2-DRE_Mapa variáveis" xfId="30022" xr:uid="{00000000-0005-0000-0000-000046750000}"/>
    <cellStyle name="s_Valuation _BS Csan CPC 02 &lt;SAP&gt;_Ligadas_Diferenças outubro CAN- (2)_2-DRE_Variavel" xfId="30023" xr:uid="{00000000-0005-0000-0000-000047750000}"/>
    <cellStyle name="s_Valuation _BS Csan CPC 02 &lt;SAP&gt;_Ligadas_Diferenças outubro CAN- (2)_3-Balanço" xfId="30024" xr:uid="{00000000-0005-0000-0000-000048750000}"/>
    <cellStyle name="s_Valuation _BS Csan CPC 02 &lt;SAP&gt;_Ligadas_Diferenças outubro CAN- (2)_3-Balanço 2" xfId="30025" xr:uid="{00000000-0005-0000-0000-000049750000}"/>
    <cellStyle name="s_Valuation _BS Csan CPC 02 &lt;SAP&gt;_Ligadas_Diferenças outubro CAN- (2)_3-Balanço 2_15-FINANCEIRAS" xfId="30026" xr:uid="{00000000-0005-0000-0000-00004A750000}"/>
    <cellStyle name="s_Valuation _BS Csan CPC 02 &lt;SAP&gt;_Ligadas_Diferenças outubro CAN- (2)_3-Balanço_1" xfId="30027" xr:uid="{00000000-0005-0000-0000-00004B750000}"/>
    <cellStyle name="s_Valuation _BS Csan CPC 02 &lt;SAP&gt;_Ligadas_Diferenças outubro CAN- (2)_3-Balanço_1_Mapa variáveis" xfId="30028" xr:uid="{00000000-0005-0000-0000-00004C750000}"/>
    <cellStyle name="s_Valuation _BS Csan CPC 02 &lt;SAP&gt;_Ligadas_Diferenças outubro CAN- (2)_3-Balanço_1_Variavel" xfId="30029" xr:uid="{00000000-0005-0000-0000-00004D750000}"/>
    <cellStyle name="s_Valuation _BS Csan CPC 02 &lt;SAP&gt;_Ligadas_Diferenças outubro CAN- (2)_3-Balanço_15-FINANCEIRAS" xfId="30030" xr:uid="{00000000-0005-0000-0000-00004E750000}"/>
    <cellStyle name="s_Valuation _BS Csan CPC 02 &lt;SAP&gt;_Ligadas_Diferenças outubro CAN- (2)_3-Balanço_15-FINANCEIRAS_1" xfId="30031" xr:uid="{00000000-0005-0000-0000-00004F750000}"/>
    <cellStyle name="s_Valuation _BS Csan CPC 02 &lt;SAP&gt;_Ligadas_Diferenças outubro CAN- (2)_3-Balanço_2-DRE" xfId="30032" xr:uid="{00000000-0005-0000-0000-000050750000}"/>
    <cellStyle name="s_Valuation _BS Csan CPC 02 &lt;SAP&gt;_Ligadas_Diferenças outubro CAN- (2)_3-Balanço_2-DRE 2" xfId="30033" xr:uid="{00000000-0005-0000-0000-000051750000}"/>
    <cellStyle name="s_Valuation _BS Csan CPC 02 &lt;SAP&gt;_Ligadas_Diferenças outubro CAN- (2)_3-Balanço_2-DRE_3-Balanço" xfId="30034" xr:uid="{00000000-0005-0000-0000-000052750000}"/>
    <cellStyle name="s_Valuation _BS Csan CPC 02 &lt;SAP&gt;_Ligadas_Diferenças outubro CAN- (2)_3-Balanço_2-DRE_3-Balanço_Mapa variáveis" xfId="30035" xr:uid="{00000000-0005-0000-0000-000053750000}"/>
    <cellStyle name="s_Valuation _BS Csan CPC 02 &lt;SAP&gt;_Ligadas_Diferenças outubro CAN- (2)_3-Balanço_2-DRE_3-Balanço_Variavel" xfId="30036" xr:uid="{00000000-0005-0000-0000-000054750000}"/>
    <cellStyle name="s_Valuation _BS Csan CPC 02 &lt;SAP&gt;_Ligadas_Diferenças outubro CAN- (2)_3-Balanço_2-DRE_Dep_Judiciais-Contingências" xfId="30037" xr:uid="{00000000-0005-0000-0000-000055750000}"/>
    <cellStyle name="s_Valuation _BS Csan CPC 02 &lt;SAP&gt;_Ligadas_Diferenças outubro CAN- (2)_3-Balanço_2-DRE_DFC Gerencial" xfId="30038" xr:uid="{00000000-0005-0000-0000-000056750000}"/>
    <cellStyle name="s_Valuation _BS Csan CPC 02 &lt;SAP&gt;_Ligadas_Diferenças outubro CAN- (2)_3-Balanço_2-DRE_DMPL" xfId="30039" xr:uid="{00000000-0005-0000-0000-000057750000}"/>
    <cellStyle name="s_Valuation _BS Csan CPC 02 &lt;SAP&gt;_Ligadas_Diferenças outubro CAN- (2)_3-Balanço_2-DRE_Mapa variáveis" xfId="30040" xr:uid="{00000000-0005-0000-0000-000058750000}"/>
    <cellStyle name="s_Valuation _BS Csan CPC 02 &lt;SAP&gt;_Ligadas_Diferenças outubro CAN- (2)_3-Balanço_2-DRE_Variavel" xfId="30041" xr:uid="{00000000-0005-0000-0000-000059750000}"/>
    <cellStyle name="s_Valuation _BS Csan CPC 02 &lt;SAP&gt;_Ligadas_Diferenças outubro CAN- (2)_3-Balanço_3-Balanço" xfId="30042" xr:uid="{00000000-0005-0000-0000-00005A750000}"/>
    <cellStyle name="s_Valuation _BS Csan CPC 02 &lt;SAP&gt;_Ligadas_Diferenças outubro CAN- (2)_3-Balanço_3-Balanço_Mapa variáveis" xfId="30043" xr:uid="{00000000-0005-0000-0000-00005B750000}"/>
    <cellStyle name="s_Valuation _BS Csan CPC 02 &lt;SAP&gt;_Ligadas_Diferenças outubro CAN- (2)_3-Balanço_3-Balanço_Variavel" xfId="30044" xr:uid="{00000000-0005-0000-0000-00005C750000}"/>
    <cellStyle name="s_Valuation _BS Csan CPC 02 &lt;SAP&gt;_Ligadas_Diferenças outubro CAN- (2)_3-Balanço_7-Estoque" xfId="30045" xr:uid="{00000000-0005-0000-0000-00005D750000}"/>
    <cellStyle name="s_Valuation _BS Csan CPC 02 &lt;SAP&gt;_Ligadas_Diferenças outubro CAN- (2)_3-Balanço_Despesas operacionais " xfId="30046" xr:uid="{00000000-0005-0000-0000-00005E750000}"/>
    <cellStyle name="s_Valuation _BS Csan CPC 02 &lt;SAP&gt;_Ligadas_Diferenças outubro CAN- (2)_3-Balanço_Mapa variáveis" xfId="30047" xr:uid="{00000000-0005-0000-0000-00005F750000}"/>
    <cellStyle name="s_Valuation _BS Csan CPC 02 &lt;SAP&gt;_Ligadas_Diferenças outubro CAN- (2)_3-Balanço_P&amp;L Raízen Combs" xfId="30048" xr:uid="{00000000-0005-0000-0000-000060750000}"/>
    <cellStyle name="s_Valuation _BS Csan CPC 02 &lt;SAP&gt;_Ligadas_Diferenças outubro CAN- (2)_3-Balanço_P&amp;L RUMO" xfId="30049" xr:uid="{00000000-0005-0000-0000-000061750000}"/>
    <cellStyle name="s_Valuation _BS Csan CPC 02 &lt;SAP&gt;_Ligadas_Diferenças outubro CAN- (2)_3-Balanço_Variavel" xfId="30050" xr:uid="{00000000-0005-0000-0000-000062750000}"/>
    <cellStyle name="s_Valuation _BS Csan CPC 02 &lt;SAP&gt;_Ligadas_Diferenças outubro CAN- (2)_3-Balanço_Working Capital" xfId="30051" xr:uid="{00000000-0005-0000-0000-000063750000}"/>
    <cellStyle name="s_Valuation _BS Csan CPC 02 &lt;SAP&gt;_Ligadas_Diferenças outubro CAN- (2)_7-Estoque" xfId="30052" xr:uid="{00000000-0005-0000-0000-000064750000}"/>
    <cellStyle name="s_Valuation _BS Csan CPC 02 &lt;SAP&gt;_Ligadas_Diferenças outubro CAN- (2)_Balanço" xfId="30053" xr:uid="{00000000-0005-0000-0000-000065750000}"/>
    <cellStyle name="s_Valuation _BS Csan CPC 02 &lt;SAP&gt;_Ligadas_Diferenças outubro CAN- (2)_Balanço_Despesas operacionais " xfId="30054" xr:uid="{00000000-0005-0000-0000-000066750000}"/>
    <cellStyle name="s_Valuation _BS Csan CPC 02 &lt;SAP&gt;_Ligadas_Diferenças outubro CAN- (2)_Balanço_Working Capital" xfId="30055" xr:uid="{00000000-0005-0000-0000-000067750000}"/>
    <cellStyle name="s_Valuation _BS Csan CPC 02 &lt;SAP&gt;_Ligadas_Diferenças outubro CAN- (2)_Despesas operacionais " xfId="30056" xr:uid="{00000000-0005-0000-0000-000068750000}"/>
    <cellStyle name="s_Valuation _BS Csan CPC 02 &lt;SAP&gt;_Ligadas_Diferenças outubro CAN- (2)_IR Diferido" xfId="30057" xr:uid="{00000000-0005-0000-0000-000069750000}"/>
    <cellStyle name="s_Valuation _BS Csan CPC 02 &lt;SAP&gt;_Ligadas_Diferenças outubro CAN- (2)_Mapa variáveis" xfId="30058" xr:uid="{00000000-0005-0000-0000-00006A750000}"/>
    <cellStyle name="s_Valuation _BS Csan CPC 02 &lt;SAP&gt;_Ligadas_Diferenças outubro CAN- (2)_P&amp;L Raízen Combs" xfId="30059" xr:uid="{00000000-0005-0000-0000-00006B750000}"/>
    <cellStyle name="s_Valuation _BS Csan CPC 02 &lt;SAP&gt;_Ligadas_Diferenças outubro CAN- (2)_P&amp;L RUMO" xfId="30060" xr:uid="{00000000-0005-0000-0000-00006C750000}"/>
    <cellStyle name="s_Valuation _BS Csan CPC 02 &lt;SAP&gt;_Ligadas_Diferenças outubro CAN- (2)_Variavel" xfId="30061" xr:uid="{00000000-0005-0000-0000-00006D750000}"/>
    <cellStyle name="s_Valuation _BS Csan CPC 02 &lt;SAP&gt;_Ligadas_Diferenças outubro CAN- (2)_Working Capital" xfId="30062" xr:uid="{00000000-0005-0000-0000-00006E750000}"/>
    <cellStyle name="s_Valuation _BS Csan CPC 02 &lt;SAP&gt;_Ligadas_Diferido" xfId="30063" xr:uid="{00000000-0005-0000-0000-00006F750000}"/>
    <cellStyle name="s_Valuation _BS Csan CPC 02 &lt;SAP&gt;_Ligadas_Diferido_Mapa variáveis" xfId="30064" xr:uid="{00000000-0005-0000-0000-000070750000}"/>
    <cellStyle name="s_Valuation _BS Csan CPC 02 &lt;SAP&gt;_Ligadas_Diferido_Variavel" xfId="30065" xr:uid="{00000000-0005-0000-0000-000071750000}"/>
    <cellStyle name="s_Valuation _BS Csan CPC 02 &lt;SAP&gt;_Ligadas_Display" xfId="30066" xr:uid="{00000000-0005-0000-0000-000072750000}"/>
    <cellStyle name="s_Valuation _BS Csan CPC 02 &lt;SAP&gt;_Ligadas_Display 2" xfId="30067" xr:uid="{00000000-0005-0000-0000-000073750000}"/>
    <cellStyle name="s_Valuation _BS Csan CPC 02 &lt;SAP&gt;_Ligadas_Display 2_15-FINANCEIRAS" xfId="30068" xr:uid="{00000000-0005-0000-0000-000074750000}"/>
    <cellStyle name="s_Valuation _BS Csan CPC 02 &lt;SAP&gt;_Ligadas_Display 3" xfId="30069" xr:uid="{00000000-0005-0000-0000-000075750000}"/>
    <cellStyle name="s_Valuation _BS Csan CPC 02 &lt;SAP&gt;_Ligadas_Display 4" xfId="30070" xr:uid="{00000000-0005-0000-0000-000076750000}"/>
    <cellStyle name="s_Valuation _BS Csan CPC 02 &lt;SAP&gt;_Ligadas_Display_15-FINANCEIRAS" xfId="30071" xr:uid="{00000000-0005-0000-0000-000077750000}"/>
    <cellStyle name="s_Valuation _BS Csan CPC 02 &lt;SAP&gt;_Ligadas_Display_15-FINANCEIRAS_1" xfId="30072" xr:uid="{00000000-0005-0000-0000-000078750000}"/>
    <cellStyle name="s_Valuation _BS Csan CPC 02 &lt;SAP&gt;_Ligadas_Display_2-DRE" xfId="30073" xr:uid="{00000000-0005-0000-0000-000079750000}"/>
    <cellStyle name="s_Valuation _BS Csan CPC 02 &lt;SAP&gt;_Ligadas_Display_2-DRE 2" xfId="30074" xr:uid="{00000000-0005-0000-0000-00007A750000}"/>
    <cellStyle name="s_Valuation _BS Csan CPC 02 &lt;SAP&gt;_Ligadas_Display_2-DRE_3-Balanço" xfId="30075" xr:uid="{00000000-0005-0000-0000-00007B750000}"/>
    <cellStyle name="s_Valuation _BS Csan CPC 02 &lt;SAP&gt;_Ligadas_Display_2-DRE_3-Balanço_Mapa variáveis" xfId="30076" xr:uid="{00000000-0005-0000-0000-00007C750000}"/>
    <cellStyle name="s_Valuation _BS Csan CPC 02 &lt;SAP&gt;_Ligadas_Display_2-DRE_3-Balanço_Variavel" xfId="30077" xr:uid="{00000000-0005-0000-0000-00007D750000}"/>
    <cellStyle name="s_Valuation _BS Csan CPC 02 &lt;SAP&gt;_Ligadas_Display_2-DRE_Dep_Judiciais-Contingências" xfId="30078" xr:uid="{00000000-0005-0000-0000-00007E750000}"/>
    <cellStyle name="s_Valuation _BS Csan CPC 02 &lt;SAP&gt;_Ligadas_Display_2-DRE_DFC Gerencial" xfId="30079" xr:uid="{00000000-0005-0000-0000-00007F750000}"/>
    <cellStyle name="s_Valuation _BS Csan CPC 02 &lt;SAP&gt;_Ligadas_Display_2-DRE_DMPL" xfId="30080" xr:uid="{00000000-0005-0000-0000-000080750000}"/>
    <cellStyle name="s_Valuation _BS Csan CPC 02 &lt;SAP&gt;_Ligadas_Display_2-DRE_Mapa variáveis" xfId="30081" xr:uid="{00000000-0005-0000-0000-000081750000}"/>
    <cellStyle name="s_Valuation _BS Csan CPC 02 &lt;SAP&gt;_Ligadas_Display_2-DRE_Variavel" xfId="30082" xr:uid="{00000000-0005-0000-0000-000082750000}"/>
    <cellStyle name="s_Valuation _BS Csan CPC 02 &lt;SAP&gt;_Ligadas_Display_3-Balanço" xfId="30083" xr:uid="{00000000-0005-0000-0000-000083750000}"/>
    <cellStyle name="s_Valuation _BS Csan CPC 02 &lt;SAP&gt;_Ligadas_Display_3-Balanço_Mapa variáveis" xfId="30084" xr:uid="{00000000-0005-0000-0000-000084750000}"/>
    <cellStyle name="s_Valuation _BS Csan CPC 02 &lt;SAP&gt;_Ligadas_Display_3-Balanço_Variavel" xfId="30085" xr:uid="{00000000-0005-0000-0000-000085750000}"/>
    <cellStyle name="s_Valuation _BS Csan CPC 02 &lt;SAP&gt;_Ligadas_Display_7-Estoque" xfId="30086" xr:uid="{00000000-0005-0000-0000-000086750000}"/>
    <cellStyle name="s_Valuation _BS Csan CPC 02 &lt;SAP&gt;_Ligadas_Display_Despesas operacionais " xfId="30087" xr:uid="{00000000-0005-0000-0000-000087750000}"/>
    <cellStyle name="s_Valuation _BS Csan CPC 02 &lt;SAP&gt;_Ligadas_Display_Mapa variáveis" xfId="30088" xr:uid="{00000000-0005-0000-0000-000088750000}"/>
    <cellStyle name="s_Valuation _BS Csan CPC 02 &lt;SAP&gt;_Ligadas_Display_P&amp;L Raízen Combs" xfId="30089" xr:uid="{00000000-0005-0000-0000-000089750000}"/>
    <cellStyle name="s_Valuation _BS Csan CPC 02 &lt;SAP&gt;_Ligadas_Display_P&amp;L RUMO" xfId="30090" xr:uid="{00000000-0005-0000-0000-00008A750000}"/>
    <cellStyle name="s_Valuation _BS Csan CPC 02 &lt;SAP&gt;_Ligadas_Display_Variavel" xfId="30091" xr:uid="{00000000-0005-0000-0000-00008B750000}"/>
    <cellStyle name="s_Valuation _BS Csan CPC 02 &lt;SAP&gt;_Ligadas_Display_Working Capital" xfId="30092" xr:uid="{00000000-0005-0000-0000-00008C750000}"/>
    <cellStyle name="s_Valuation _BS Csan CPC 02 &lt;SAP&gt;_Ligadas_FINANCEIRAS" xfId="30093" xr:uid="{00000000-0005-0000-0000-00008D750000}"/>
    <cellStyle name="s_Valuation _BS Csan CPC 02 &lt;SAP&gt;_Ligadas_FINANCEIRAS_Dep_Judiciais-Contingências" xfId="30094" xr:uid="{00000000-0005-0000-0000-00008E750000}"/>
    <cellStyle name="s_Valuation _BS Csan CPC 02 &lt;SAP&gt;_Ligadas_FINANCEIRAS_DFC Gerencial" xfId="30095" xr:uid="{00000000-0005-0000-0000-00008F750000}"/>
    <cellStyle name="s_Valuation _BS Csan CPC 02 &lt;SAP&gt;_Ligadas_FINANCEIRAS_DMPL" xfId="30096" xr:uid="{00000000-0005-0000-0000-000090750000}"/>
    <cellStyle name="s_Valuation _BS Csan CPC 02 &lt;SAP&gt;_Ligadas_FINANCEIRAS_Mapa variáveis" xfId="30097" xr:uid="{00000000-0005-0000-0000-000091750000}"/>
    <cellStyle name="s_Valuation _BS Csan CPC 02 &lt;SAP&gt;_Ligadas_FINANCEIRAS_Variavel" xfId="30098" xr:uid="{00000000-0005-0000-0000-000092750000}"/>
    <cellStyle name="s_Valuation _BS Csan CPC 02 &lt;SAP&gt;_Ligadas_Instrumentos Financeiros" xfId="30099" xr:uid="{00000000-0005-0000-0000-000093750000}"/>
    <cellStyle name="s_Valuation _BS Csan CPC 02 &lt;SAP&gt;_Ligadas_Instrumentos Financeiros 2" xfId="30100" xr:uid="{00000000-0005-0000-0000-000094750000}"/>
    <cellStyle name="s_Valuation _BS Csan CPC 02 &lt;SAP&gt;_Ligadas_Instrumentos Financeiros 2_15-FINANCEIRAS" xfId="30101" xr:uid="{00000000-0005-0000-0000-000095750000}"/>
    <cellStyle name="s_Valuation _BS Csan CPC 02 &lt;SAP&gt;_Ligadas_Instrumentos Financeiros_15-FINANCEIRAS" xfId="30102" xr:uid="{00000000-0005-0000-0000-000096750000}"/>
    <cellStyle name="s_Valuation _BS Csan CPC 02 &lt;SAP&gt;_Ligadas_Instrumentos Financeiros_15-FINANCEIRAS_1" xfId="30103" xr:uid="{00000000-0005-0000-0000-000097750000}"/>
    <cellStyle name="s_Valuation _BS Csan CPC 02 &lt;SAP&gt;_Ligadas_Instrumentos Financeiros_2-DRE" xfId="30104" xr:uid="{00000000-0005-0000-0000-000098750000}"/>
    <cellStyle name="s_Valuation _BS Csan CPC 02 &lt;SAP&gt;_Ligadas_Instrumentos Financeiros_2-DRE 2" xfId="30105" xr:uid="{00000000-0005-0000-0000-000099750000}"/>
    <cellStyle name="s_Valuation _BS Csan CPC 02 &lt;SAP&gt;_Ligadas_Instrumentos Financeiros_2-DRE_3-Balanço" xfId="30106" xr:uid="{00000000-0005-0000-0000-00009A750000}"/>
    <cellStyle name="s_Valuation _BS Csan CPC 02 &lt;SAP&gt;_Ligadas_Instrumentos Financeiros_2-DRE_3-Balanço_Mapa variáveis" xfId="30107" xr:uid="{00000000-0005-0000-0000-00009B750000}"/>
    <cellStyle name="s_Valuation _BS Csan CPC 02 &lt;SAP&gt;_Ligadas_Instrumentos Financeiros_2-DRE_3-Balanço_Variavel" xfId="30108" xr:uid="{00000000-0005-0000-0000-00009C750000}"/>
    <cellStyle name="s_Valuation _BS Csan CPC 02 &lt;SAP&gt;_Ligadas_Instrumentos Financeiros_2-DRE_Dep_Judiciais-Contingências" xfId="30109" xr:uid="{00000000-0005-0000-0000-00009D750000}"/>
    <cellStyle name="s_Valuation _BS Csan CPC 02 &lt;SAP&gt;_Ligadas_Instrumentos Financeiros_2-DRE_DFC Gerencial" xfId="30110" xr:uid="{00000000-0005-0000-0000-00009E750000}"/>
    <cellStyle name="s_Valuation _BS Csan CPC 02 &lt;SAP&gt;_Ligadas_Instrumentos Financeiros_2-DRE_DMPL" xfId="30111" xr:uid="{00000000-0005-0000-0000-00009F750000}"/>
    <cellStyle name="s_Valuation _BS Csan CPC 02 &lt;SAP&gt;_Ligadas_Instrumentos Financeiros_2-DRE_Mapa variáveis" xfId="30112" xr:uid="{00000000-0005-0000-0000-0000A0750000}"/>
    <cellStyle name="s_Valuation _BS Csan CPC 02 &lt;SAP&gt;_Ligadas_Instrumentos Financeiros_2-DRE_Variavel" xfId="30113" xr:uid="{00000000-0005-0000-0000-0000A1750000}"/>
    <cellStyle name="s_Valuation _BS Csan CPC 02 &lt;SAP&gt;_Ligadas_Instrumentos Financeiros_3-Balanço" xfId="30114" xr:uid="{00000000-0005-0000-0000-0000A2750000}"/>
    <cellStyle name="s_Valuation _BS Csan CPC 02 &lt;SAP&gt;_Ligadas_Instrumentos Financeiros_3-Balanço_Mapa variáveis" xfId="30115" xr:uid="{00000000-0005-0000-0000-0000A3750000}"/>
    <cellStyle name="s_Valuation _BS Csan CPC 02 &lt;SAP&gt;_Ligadas_Instrumentos Financeiros_3-Balanço_Variavel" xfId="30116" xr:uid="{00000000-0005-0000-0000-0000A4750000}"/>
    <cellStyle name="s_Valuation _BS Csan CPC 02 &lt;SAP&gt;_Ligadas_Instrumentos Financeiros_7-Estoque" xfId="30117" xr:uid="{00000000-0005-0000-0000-0000A5750000}"/>
    <cellStyle name="s_Valuation _BS Csan CPC 02 &lt;SAP&gt;_Ligadas_Instrumentos Financeiros_Despesas operacionais " xfId="30118" xr:uid="{00000000-0005-0000-0000-0000A6750000}"/>
    <cellStyle name="s_Valuation _BS Csan CPC 02 &lt;SAP&gt;_Ligadas_Instrumentos Financeiros_Mapa variáveis" xfId="30119" xr:uid="{00000000-0005-0000-0000-0000A7750000}"/>
    <cellStyle name="s_Valuation _BS Csan CPC 02 &lt;SAP&gt;_Ligadas_Instrumentos Financeiros_P&amp;L Raízen Combs" xfId="30120" xr:uid="{00000000-0005-0000-0000-0000A8750000}"/>
    <cellStyle name="s_Valuation _BS Csan CPC 02 &lt;SAP&gt;_Ligadas_Instrumentos Financeiros_P&amp;L RUMO" xfId="30121" xr:uid="{00000000-0005-0000-0000-0000A9750000}"/>
    <cellStyle name="s_Valuation _BS Csan CPC 02 &lt;SAP&gt;_Ligadas_Instrumentos Financeiros_Variavel" xfId="30122" xr:uid="{00000000-0005-0000-0000-0000AA750000}"/>
    <cellStyle name="s_Valuation _BS Csan CPC 02 &lt;SAP&gt;_Ligadas_Instrumentos Financeiros_Working Capital" xfId="30123" xr:uid="{00000000-0005-0000-0000-0000AB750000}"/>
    <cellStyle name="s_Valuation _BS Csan CPC 02 &lt;SAP&gt;_Ligadas_IR Diferido" xfId="30124" xr:uid="{00000000-0005-0000-0000-0000AC750000}"/>
    <cellStyle name="s_Valuation _BS Csan CPC 02 &lt;SAP&gt;_Ligadas_Ir e CS Ativo Jun 2011 (2)" xfId="30125" xr:uid="{00000000-0005-0000-0000-0000AD750000}"/>
    <cellStyle name="s_Valuation _BS Csan CPC 02 &lt;SAP&gt;_Ligadas_Ir e CS Ativo Jun 2011 (2)_Mapa variáveis" xfId="30126" xr:uid="{00000000-0005-0000-0000-0000AE750000}"/>
    <cellStyle name="s_Valuation _BS Csan CPC 02 &lt;SAP&gt;_Ligadas_Ir e CS Ativo Jun 2011 (2)_Variavel" xfId="30127" xr:uid="{00000000-0005-0000-0000-0000AF750000}"/>
    <cellStyle name="s_Valuation _BS Csan CPC 02 &lt;SAP&gt;_Ligadas_Ir e CS Ativo Mar 2010 (Ifrs)" xfId="30128" xr:uid="{00000000-0005-0000-0000-0000B0750000}"/>
    <cellStyle name="s_Valuation _BS Csan CPC 02 &lt;SAP&gt;_Ligadas_Ir e CS Ativo Mar 2010 (Ifrs)_Mapa variáveis" xfId="30129" xr:uid="{00000000-0005-0000-0000-0000B1750000}"/>
    <cellStyle name="s_Valuation _BS Csan CPC 02 &lt;SAP&gt;_Ligadas_Ir e CS Ativo Mar 2010 (Ifrs)_Variavel" xfId="30130" xr:uid="{00000000-0005-0000-0000-0000B2750000}"/>
    <cellStyle name="s_Valuation _BS Csan CPC 02 &lt;SAP&gt;_Ligadas_Ir e CS Dez 2011 Cosan Novo" xfId="30131" xr:uid="{00000000-0005-0000-0000-0000B3750000}"/>
    <cellStyle name="s_Valuation _BS Csan CPC 02 &lt;SAP&gt;_Ligadas_Ir e CS Dez 2011 Cosan Novo_Mapa variáveis" xfId="30132" xr:uid="{00000000-0005-0000-0000-0000B4750000}"/>
    <cellStyle name="s_Valuation _BS Csan CPC 02 &lt;SAP&gt;_Ligadas_Ir e CS Dez 2011 Cosan Novo_Variavel" xfId="30133" xr:uid="{00000000-0005-0000-0000-0000B5750000}"/>
    <cellStyle name="s_Valuation _BS Csan CPC 02 &lt;SAP&gt;_Ligadas_Ir e CS EAB Set 2011" xfId="30134" xr:uid="{00000000-0005-0000-0000-0000B6750000}"/>
    <cellStyle name="s_Valuation _BS Csan CPC 02 &lt;SAP&gt;_Ligadas_Ir e CS EAB Set 2011_Mapa variáveis" xfId="30135" xr:uid="{00000000-0005-0000-0000-0000B7750000}"/>
    <cellStyle name="s_Valuation _BS Csan CPC 02 &lt;SAP&gt;_Ligadas_Ir e CS EAB Set 2011_Variavel" xfId="30136" xr:uid="{00000000-0005-0000-0000-0000B8750000}"/>
    <cellStyle name="s_Valuation _BS Csan CPC 02 &lt;SAP&gt;_Ligadas_Ir e CS Jun 2011 Cosan" xfId="30137" xr:uid="{00000000-0005-0000-0000-0000B9750000}"/>
    <cellStyle name="s_Valuation _BS Csan CPC 02 &lt;SAP&gt;_Ligadas_Ir e CS Jun 2011 Cosan_Mapa variáveis" xfId="30138" xr:uid="{00000000-0005-0000-0000-0000BA750000}"/>
    <cellStyle name="s_Valuation _BS Csan CPC 02 &lt;SAP&gt;_Ligadas_Ir e CS Jun 2011 Cosan_Variavel" xfId="30139" xr:uid="{00000000-0005-0000-0000-0000BB750000}"/>
    <cellStyle name="s_Valuation _BS Csan CPC 02 &lt;SAP&gt;_Ligadas_Ir e CS Mai 2011 Cosan" xfId="30140" xr:uid="{00000000-0005-0000-0000-0000BC750000}"/>
    <cellStyle name="s_Valuation _BS Csan CPC 02 &lt;SAP&gt;_Ligadas_Ir e CS Mai 2011 Cosan_Mapa variáveis" xfId="30141" xr:uid="{00000000-0005-0000-0000-0000BD750000}"/>
    <cellStyle name="s_Valuation _BS Csan CPC 02 &lt;SAP&gt;_Ligadas_Ir e CS Mai 2011 Cosan_Variavel" xfId="30142" xr:uid="{00000000-0005-0000-0000-0000BE750000}"/>
    <cellStyle name="s_Valuation _BS Csan CPC 02 &lt;SAP&gt;_Ligadas_Ir e CS Rumo Set 2011" xfId="30143" xr:uid="{00000000-0005-0000-0000-0000BF750000}"/>
    <cellStyle name="s_Valuation _BS Csan CPC 02 &lt;SAP&gt;_Ligadas_Ir e CS Rumo Set 2011_Mapa variáveis" xfId="30144" xr:uid="{00000000-0005-0000-0000-0000C0750000}"/>
    <cellStyle name="s_Valuation _BS Csan CPC 02 &lt;SAP&gt;_Ligadas_Ir e CS Rumo Set 2011_Variavel" xfId="30145" xr:uid="{00000000-0005-0000-0000-0000C1750000}"/>
    <cellStyle name="s_Valuation _BS Csan CPC 02 &lt;SAP&gt;_Ligadas_Ir e CS Set 2011 Cosan Novo" xfId="30146" xr:uid="{00000000-0005-0000-0000-0000C2750000}"/>
    <cellStyle name="s_Valuation _BS Csan CPC 02 &lt;SAP&gt;_Ligadas_Ir e CS Set 2011 Cosan Novo_Mapa variáveis" xfId="30147" xr:uid="{00000000-0005-0000-0000-0000C3750000}"/>
    <cellStyle name="s_Valuation _BS Csan CPC 02 &lt;SAP&gt;_Ligadas_Ir e CS Set 2011 Cosan Novo_Variavel" xfId="30148" xr:uid="{00000000-0005-0000-0000-0000C4750000}"/>
    <cellStyle name="s_Valuation _BS Csan CPC 02 &lt;SAP&gt;_Ligadas_Mapa 3T12" xfId="30149" xr:uid="{00000000-0005-0000-0000-0000C5750000}"/>
    <cellStyle name="s_Valuation _BS Csan CPC 02 &lt;SAP&gt;_Ligadas_Mapa 3T12 2" xfId="30150" xr:uid="{00000000-0005-0000-0000-0000C6750000}"/>
    <cellStyle name="s_Valuation _BS Csan CPC 02 &lt;SAP&gt;_Ligadas_Mapa 3T12 2_15-FINANCEIRAS" xfId="30151" xr:uid="{00000000-0005-0000-0000-0000C7750000}"/>
    <cellStyle name="s_Valuation _BS Csan CPC 02 &lt;SAP&gt;_Ligadas_Mapa 3T12_15-FINANCEIRAS" xfId="30152" xr:uid="{00000000-0005-0000-0000-0000C8750000}"/>
    <cellStyle name="s_Valuation _BS Csan CPC 02 &lt;SAP&gt;_Ligadas_Mapa 3T12_15-FINANCEIRAS_1" xfId="30153" xr:uid="{00000000-0005-0000-0000-0000C9750000}"/>
    <cellStyle name="s_Valuation _BS Csan CPC 02 &lt;SAP&gt;_Ligadas_Mapa 3T12_2-DRE" xfId="30154" xr:uid="{00000000-0005-0000-0000-0000CA750000}"/>
    <cellStyle name="s_Valuation _BS Csan CPC 02 &lt;SAP&gt;_Ligadas_Mapa 3T12_2-DRE 2" xfId="30155" xr:uid="{00000000-0005-0000-0000-0000CB750000}"/>
    <cellStyle name="s_Valuation _BS Csan CPC 02 &lt;SAP&gt;_Ligadas_Mapa 3T12_2-DRE_3-Balanço" xfId="30156" xr:uid="{00000000-0005-0000-0000-0000CC750000}"/>
    <cellStyle name="s_Valuation _BS Csan CPC 02 &lt;SAP&gt;_Ligadas_Mapa 3T12_2-DRE_3-Balanço_Mapa variáveis" xfId="30157" xr:uid="{00000000-0005-0000-0000-0000CD750000}"/>
    <cellStyle name="s_Valuation _BS Csan CPC 02 &lt;SAP&gt;_Ligadas_Mapa 3T12_2-DRE_3-Balanço_Variavel" xfId="30158" xr:uid="{00000000-0005-0000-0000-0000CE750000}"/>
    <cellStyle name="s_Valuation _BS Csan CPC 02 &lt;SAP&gt;_Ligadas_Mapa 3T12_2-DRE_Dep_Judiciais-Contingências" xfId="30159" xr:uid="{00000000-0005-0000-0000-0000CF750000}"/>
    <cellStyle name="s_Valuation _BS Csan CPC 02 &lt;SAP&gt;_Ligadas_Mapa 3T12_2-DRE_DFC Gerencial" xfId="30160" xr:uid="{00000000-0005-0000-0000-0000D0750000}"/>
    <cellStyle name="s_Valuation _BS Csan CPC 02 &lt;SAP&gt;_Ligadas_Mapa 3T12_2-DRE_DMPL" xfId="30161" xr:uid="{00000000-0005-0000-0000-0000D1750000}"/>
    <cellStyle name="s_Valuation _BS Csan CPC 02 &lt;SAP&gt;_Ligadas_Mapa 3T12_2-DRE_Mapa variáveis" xfId="30162" xr:uid="{00000000-0005-0000-0000-0000D2750000}"/>
    <cellStyle name="s_Valuation _BS Csan CPC 02 &lt;SAP&gt;_Ligadas_Mapa 3T12_2-DRE_Variavel" xfId="30163" xr:uid="{00000000-0005-0000-0000-0000D3750000}"/>
    <cellStyle name="s_Valuation _BS Csan CPC 02 &lt;SAP&gt;_Ligadas_Mapa 3T12_3-Balanço" xfId="30164" xr:uid="{00000000-0005-0000-0000-0000D4750000}"/>
    <cellStyle name="s_Valuation _BS Csan CPC 02 &lt;SAP&gt;_Ligadas_Mapa 3T12_3-Balanço_Mapa variáveis" xfId="30165" xr:uid="{00000000-0005-0000-0000-0000D5750000}"/>
    <cellStyle name="s_Valuation _BS Csan CPC 02 &lt;SAP&gt;_Ligadas_Mapa 3T12_3-Balanço_Variavel" xfId="30166" xr:uid="{00000000-0005-0000-0000-0000D6750000}"/>
    <cellStyle name="s_Valuation _BS Csan CPC 02 &lt;SAP&gt;_Ligadas_Mapa 3T12_Dep_Judiciais-Contingências" xfId="30167" xr:uid="{00000000-0005-0000-0000-0000D7750000}"/>
    <cellStyle name="s_Valuation _BS Csan CPC 02 &lt;SAP&gt;_Ligadas_Mapa 3T12_DFC Gerencial" xfId="30168" xr:uid="{00000000-0005-0000-0000-0000D8750000}"/>
    <cellStyle name="s_Valuation _BS Csan CPC 02 &lt;SAP&gt;_Ligadas_Mapa 3T12_DMPL" xfId="30169" xr:uid="{00000000-0005-0000-0000-0000D9750000}"/>
    <cellStyle name="s_Valuation _BS Csan CPC 02 &lt;SAP&gt;_Ligadas_Mapa 3T12_Mapa variáveis" xfId="30170" xr:uid="{00000000-0005-0000-0000-0000DA750000}"/>
    <cellStyle name="s_Valuation _BS Csan CPC 02 &lt;SAP&gt;_Ligadas_Mapa 3T12_P&amp;L RUMO" xfId="30171" xr:uid="{00000000-0005-0000-0000-0000DB750000}"/>
    <cellStyle name="s_Valuation _BS Csan CPC 02 &lt;SAP&gt;_Ligadas_Mapa 3T12_Variavel" xfId="30172" xr:uid="{00000000-0005-0000-0000-0000DC750000}"/>
    <cellStyle name="s_Valuation _BS Csan CPC 02 &lt;SAP&gt;_Ligadas_Mapa variáveis" xfId="30173" xr:uid="{00000000-0005-0000-0000-0000DD750000}"/>
    <cellStyle name="s_Valuation _BS Csan CPC 02 &lt;SAP&gt;_Ligadas_Mapa variáveis_1" xfId="30174" xr:uid="{00000000-0005-0000-0000-0000DE750000}"/>
    <cellStyle name="s_Valuation _BS Csan CPC 02 &lt;SAP&gt;_Ligadas_Mapa Variáveis_Mapa variáveis" xfId="30175" xr:uid="{00000000-0005-0000-0000-0000DF750000}"/>
    <cellStyle name="s_Valuation _BS Csan CPC 02 &lt;SAP&gt;_Ligadas_P&amp;L" xfId="30176" xr:uid="{00000000-0005-0000-0000-0000E0750000}"/>
    <cellStyle name="s_Valuation _BS Csan CPC 02 &lt;SAP&gt;_Ligadas_P&amp;L Raízen Combs" xfId="30177" xr:uid="{00000000-0005-0000-0000-0000E1750000}"/>
    <cellStyle name="s_Valuation _BS Csan CPC 02 &lt;SAP&gt;_Ligadas_P&amp;L RUMO" xfId="30178" xr:uid="{00000000-0005-0000-0000-0000E2750000}"/>
    <cellStyle name="s_Valuation _BS Csan CPC 02 &lt;SAP&gt;_Ligadas_Plan2" xfId="30179" xr:uid="{00000000-0005-0000-0000-0000E3750000}"/>
    <cellStyle name="s_Valuation _BS Csan CPC 02 &lt;SAP&gt;_Ligadas_Plan2 2" xfId="30180" xr:uid="{00000000-0005-0000-0000-0000E4750000}"/>
    <cellStyle name="s_Valuation _BS Csan CPC 02 &lt;SAP&gt;_Ligadas_Plan2 2_15-FINANCEIRAS" xfId="30181" xr:uid="{00000000-0005-0000-0000-0000E5750000}"/>
    <cellStyle name="s_Valuation _BS Csan CPC 02 &lt;SAP&gt;_Ligadas_Plan2 2_Mapa variáveis" xfId="30182" xr:uid="{00000000-0005-0000-0000-0000E6750000}"/>
    <cellStyle name="s_Valuation _BS Csan CPC 02 &lt;SAP&gt;_Ligadas_Plan2 2_Variavel" xfId="30183" xr:uid="{00000000-0005-0000-0000-0000E7750000}"/>
    <cellStyle name="s_Valuation _BS Csan CPC 02 &lt;SAP&gt;_Ligadas_Plan2 3" xfId="30184" xr:uid="{00000000-0005-0000-0000-0000E8750000}"/>
    <cellStyle name="s_Valuation _BS Csan CPC 02 &lt;SAP&gt;_Ligadas_Plan2 4" xfId="30185" xr:uid="{00000000-0005-0000-0000-0000E9750000}"/>
    <cellStyle name="s_Valuation _BS Csan CPC 02 &lt;SAP&gt;_Ligadas_Plan2_15-FINANCEIRAS" xfId="30186" xr:uid="{00000000-0005-0000-0000-0000EA750000}"/>
    <cellStyle name="s_Valuation _BS Csan CPC 02 &lt;SAP&gt;_Ligadas_Plan2_15-FINANCEIRAS_1" xfId="30187" xr:uid="{00000000-0005-0000-0000-0000EB750000}"/>
    <cellStyle name="s_Valuation _BS Csan CPC 02 &lt;SAP&gt;_Ligadas_Plan2_2-DRE" xfId="30188" xr:uid="{00000000-0005-0000-0000-0000EC750000}"/>
    <cellStyle name="s_Valuation _BS Csan CPC 02 &lt;SAP&gt;_Ligadas_Plan2_2-DRE 2" xfId="30189" xr:uid="{00000000-0005-0000-0000-0000ED750000}"/>
    <cellStyle name="s_Valuation _BS Csan CPC 02 &lt;SAP&gt;_Ligadas_Plan2_2-DRE_3-Balanço" xfId="30190" xr:uid="{00000000-0005-0000-0000-0000EE750000}"/>
    <cellStyle name="s_Valuation _BS Csan CPC 02 &lt;SAP&gt;_Ligadas_Plan2_2-DRE_3-Balanço_Mapa variáveis" xfId="30191" xr:uid="{00000000-0005-0000-0000-0000EF750000}"/>
    <cellStyle name="s_Valuation _BS Csan CPC 02 &lt;SAP&gt;_Ligadas_Plan2_2-DRE_3-Balanço_Variavel" xfId="30192" xr:uid="{00000000-0005-0000-0000-0000F0750000}"/>
    <cellStyle name="s_Valuation _BS Csan CPC 02 &lt;SAP&gt;_Ligadas_Plan2_2-DRE_Dep_Judiciais-Contingências" xfId="30193" xr:uid="{00000000-0005-0000-0000-0000F1750000}"/>
    <cellStyle name="s_Valuation _BS Csan CPC 02 &lt;SAP&gt;_Ligadas_Plan2_2-DRE_DFC Gerencial" xfId="30194" xr:uid="{00000000-0005-0000-0000-0000F2750000}"/>
    <cellStyle name="s_Valuation _BS Csan CPC 02 &lt;SAP&gt;_Ligadas_Plan2_2-DRE_DMPL" xfId="30195" xr:uid="{00000000-0005-0000-0000-0000F3750000}"/>
    <cellStyle name="s_Valuation _BS Csan CPC 02 &lt;SAP&gt;_Ligadas_Plan2_2-DRE_Mapa variáveis" xfId="30196" xr:uid="{00000000-0005-0000-0000-0000F4750000}"/>
    <cellStyle name="s_Valuation _BS Csan CPC 02 &lt;SAP&gt;_Ligadas_Plan2_2-DRE_Variavel" xfId="30197" xr:uid="{00000000-0005-0000-0000-0000F5750000}"/>
    <cellStyle name="s_Valuation _BS Csan CPC 02 &lt;SAP&gt;_Ligadas_Plan2_3-Balanço" xfId="30198" xr:uid="{00000000-0005-0000-0000-0000F6750000}"/>
    <cellStyle name="s_Valuation _BS Csan CPC 02 &lt;SAP&gt;_Ligadas_Plan2_3-Balanço_Mapa variáveis" xfId="30199" xr:uid="{00000000-0005-0000-0000-0000F7750000}"/>
    <cellStyle name="s_Valuation _BS Csan CPC 02 &lt;SAP&gt;_Ligadas_Plan2_3-Balanço_Variavel" xfId="30200" xr:uid="{00000000-0005-0000-0000-0000F8750000}"/>
    <cellStyle name="s_Valuation _BS Csan CPC 02 &lt;SAP&gt;_Ligadas_Plan2_7-Estoque" xfId="30201" xr:uid="{00000000-0005-0000-0000-0000F9750000}"/>
    <cellStyle name="s_Valuation _BS Csan CPC 02 &lt;SAP&gt;_Ligadas_Plan2_Base Junho" xfId="30202" xr:uid="{00000000-0005-0000-0000-0000FA750000}"/>
    <cellStyle name="s_Valuation _BS Csan CPC 02 &lt;SAP&gt;_Ligadas_Plan2_Base Junho_Base Julho" xfId="30203" xr:uid="{00000000-0005-0000-0000-0000FB750000}"/>
    <cellStyle name="s_Valuation _BS Csan CPC 02 &lt;SAP&gt;_Ligadas_Plan2_Base Junho_Base Julho_Mapa variáveis" xfId="30204" xr:uid="{00000000-0005-0000-0000-0000FC750000}"/>
    <cellStyle name="s_Valuation _BS Csan CPC 02 &lt;SAP&gt;_Ligadas_Plan2_Base Junho_Base Julho_Taxa Efetiva Cosan - Acumulado até Setembro 2011" xfId="30205" xr:uid="{00000000-0005-0000-0000-0000FD750000}"/>
    <cellStyle name="s_Valuation _BS Csan CPC 02 &lt;SAP&gt;_Ligadas_Plan2_Base Junho_Base Julho_Taxa Efetiva Cosan - Acumulado até Setembro 2011_Mapa variáveis" xfId="30206" xr:uid="{00000000-0005-0000-0000-0000FE750000}"/>
    <cellStyle name="s_Valuation _BS Csan CPC 02 &lt;SAP&gt;_Ligadas_Plan2_Base Junho_Base Julho_Taxa Efetiva Cosan - Acumulado até Setembro 2011_Variavel" xfId="30207" xr:uid="{00000000-0005-0000-0000-0000FF750000}"/>
    <cellStyle name="s_Valuation _BS Csan CPC 02 &lt;SAP&gt;_Ligadas_Plan2_Base Junho_Base Julho_Variavel" xfId="30208" xr:uid="{00000000-0005-0000-0000-000000760000}"/>
    <cellStyle name="s_Valuation _BS Csan CPC 02 &lt;SAP&gt;_Ligadas_Plan2_Base Junho_Mapa variáveis" xfId="30209" xr:uid="{00000000-0005-0000-0000-000001760000}"/>
    <cellStyle name="s_Valuation _BS Csan CPC 02 &lt;SAP&gt;_Ligadas_Plan2_Base Junho_Variavel" xfId="30210" xr:uid="{00000000-0005-0000-0000-000002760000}"/>
    <cellStyle name="s_Valuation _BS Csan CPC 02 &lt;SAP&gt;_Ligadas_Plan2_Despesas operacionais " xfId="30211" xr:uid="{00000000-0005-0000-0000-000003760000}"/>
    <cellStyle name="s_Valuation _BS Csan CPC 02 &lt;SAP&gt;_Ligadas_Plan2_IR Diferido" xfId="30212" xr:uid="{00000000-0005-0000-0000-000004760000}"/>
    <cellStyle name="s_Valuation _BS Csan CPC 02 &lt;SAP&gt;_Ligadas_Plan2_Mapa variáveis" xfId="30213" xr:uid="{00000000-0005-0000-0000-000005760000}"/>
    <cellStyle name="s_Valuation _BS Csan CPC 02 &lt;SAP&gt;_Ligadas_Plan2_P&amp;L Raízen Combs" xfId="30214" xr:uid="{00000000-0005-0000-0000-000006760000}"/>
    <cellStyle name="s_Valuation _BS Csan CPC 02 &lt;SAP&gt;_Ligadas_Plan2_P&amp;L RUMO" xfId="30215" xr:uid="{00000000-0005-0000-0000-000007760000}"/>
    <cellStyle name="s_Valuation _BS Csan CPC 02 &lt;SAP&gt;_Ligadas_Plan2_Taxa Efetiva Cosan - Acumulado até Setembro 2011" xfId="30216" xr:uid="{00000000-0005-0000-0000-000008760000}"/>
    <cellStyle name="s_Valuation _BS Csan CPC 02 &lt;SAP&gt;_Ligadas_Plan2_Taxa Efetiva Cosan - Acumulado até Setembro 2011_Mapa variáveis" xfId="30217" xr:uid="{00000000-0005-0000-0000-000009760000}"/>
    <cellStyle name="s_Valuation _BS Csan CPC 02 &lt;SAP&gt;_Ligadas_Plan2_Taxa Efetiva Cosan - Acumulado até Setembro 2011_Variavel" xfId="30218" xr:uid="{00000000-0005-0000-0000-00000A760000}"/>
    <cellStyle name="s_Valuation _BS Csan CPC 02 &lt;SAP&gt;_Ligadas_Plan2_Variavel" xfId="30219" xr:uid="{00000000-0005-0000-0000-00000B760000}"/>
    <cellStyle name="s_Valuation _BS Csan CPC 02 &lt;SAP&gt;_Ligadas_Plan2_Working Capital" xfId="30220" xr:uid="{00000000-0005-0000-0000-00000C760000}"/>
    <cellStyle name="s_Valuation _BS Csan CPC 02 &lt;SAP&gt;_Ligadas_Query C.Custos SF 10-11" xfId="30221" xr:uid="{00000000-0005-0000-0000-00000D760000}"/>
    <cellStyle name="s_Valuation _BS Csan CPC 02 &lt;SAP&gt;_Ligadas_Query C.Custos SF 10-11 2" xfId="30222" xr:uid="{00000000-0005-0000-0000-00000E760000}"/>
    <cellStyle name="s_Valuation _BS Csan CPC 02 &lt;SAP&gt;_Ligadas_Query C.Custos SF 10-11 2_15-FINANCEIRAS" xfId="30223" xr:uid="{00000000-0005-0000-0000-00000F760000}"/>
    <cellStyle name="s_Valuation _BS Csan CPC 02 &lt;SAP&gt;_Ligadas_Query C.Custos SF 10-11 2_Mapa variáveis" xfId="30224" xr:uid="{00000000-0005-0000-0000-000010760000}"/>
    <cellStyle name="s_Valuation _BS Csan CPC 02 &lt;SAP&gt;_Ligadas_Query C.Custos SF 10-11 2_Variavel" xfId="30225" xr:uid="{00000000-0005-0000-0000-000011760000}"/>
    <cellStyle name="s_Valuation _BS Csan CPC 02 &lt;SAP&gt;_Ligadas_Query C.Custos SF 10-11 3" xfId="30226" xr:uid="{00000000-0005-0000-0000-000012760000}"/>
    <cellStyle name="s_Valuation _BS Csan CPC 02 &lt;SAP&gt;_Ligadas_Query C.Custos SF 10-11_15-FINANCEIRAS" xfId="30227" xr:uid="{00000000-0005-0000-0000-000013760000}"/>
    <cellStyle name="s_Valuation _BS Csan CPC 02 &lt;SAP&gt;_Ligadas_Query C.Custos SF 10-11_15-FINANCEIRAS_1" xfId="30228" xr:uid="{00000000-0005-0000-0000-000014760000}"/>
    <cellStyle name="s_Valuation _BS Csan CPC 02 &lt;SAP&gt;_Ligadas_Query C.Custos SF 10-11_2-DRE" xfId="30229" xr:uid="{00000000-0005-0000-0000-000015760000}"/>
    <cellStyle name="s_Valuation _BS Csan CPC 02 &lt;SAP&gt;_Ligadas_Query C.Custos SF 10-11_2-DRE 2" xfId="30230" xr:uid="{00000000-0005-0000-0000-000016760000}"/>
    <cellStyle name="s_Valuation _BS Csan CPC 02 &lt;SAP&gt;_Ligadas_Query C.Custos SF 10-11_2-DRE_3-Balanço" xfId="30231" xr:uid="{00000000-0005-0000-0000-000017760000}"/>
    <cellStyle name="s_Valuation _BS Csan CPC 02 &lt;SAP&gt;_Ligadas_Query C.Custos SF 10-11_2-DRE_3-Balanço_Mapa variáveis" xfId="30232" xr:uid="{00000000-0005-0000-0000-000018760000}"/>
    <cellStyle name="s_Valuation _BS Csan CPC 02 &lt;SAP&gt;_Ligadas_Query C.Custos SF 10-11_2-DRE_3-Balanço_Variavel" xfId="30233" xr:uid="{00000000-0005-0000-0000-000019760000}"/>
    <cellStyle name="s_Valuation _BS Csan CPC 02 &lt;SAP&gt;_Ligadas_Query C.Custos SF 10-11_2-DRE_Dep_Judiciais-Contingências" xfId="30234" xr:uid="{00000000-0005-0000-0000-00001A760000}"/>
    <cellStyle name="s_Valuation _BS Csan CPC 02 &lt;SAP&gt;_Ligadas_Query C.Custos SF 10-11_2-DRE_DFC Gerencial" xfId="30235" xr:uid="{00000000-0005-0000-0000-00001B760000}"/>
    <cellStyle name="s_Valuation _BS Csan CPC 02 &lt;SAP&gt;_Ligadas_Query C.Custos SF 10-11_2-DRE_DMPL" xfId="30236" xr:uid="{00000000-0005-0000-0000-00001C760000}"/>
    <cellStyle name="s_Valuation _BS Csan CPC 02 &lt;SAP&gt;_Ligadas_Query C.Custos SF 10-11_2-DRE_Mapa variáveis" xfId="30237" xr:uid="{00000000-0005-0000-0000-00001D760000}"/>
    <cellStyle name="s_Valuation _BS Csan CPC 02 &lt;SAP&gt;_Ligadas_Query C.Custos SF 10-11_2-DRE_Variavel" xfId="30238" xr:uid="{00000000-0005-0000-0000-00001E760000}"/>
    <cellStyle name="s_Valuation _BS Csan CPC 02 &lt;SAP&gt;_Ligadas_Query C.Custos SF 10-11_3-Balanço" xfId="30239" xr:uid="{00000000-0005-0000-0000-00001F760000}"/>
    <cellStyle name="s_Valuation _BS Csan CPC 02 &lt;SAP&gt;_Ligadas_Query C.Custos SF 10-11_3-Balanço 2" xfId="30240" xr:uid="{00000000-0005-0000-0000-000020760000}"/>
    <cellStyle name="s_Valuation _BS Csan CPC 02 &lt;SAP&gt;_Ligadas_Query C.Custos SF 10-11_3-Balanço 2_15-FINANCEIRAS" xfId="30241" xr:uid="{00000000-0005-0000-0000-000021760000}"/>
    <cellStyle name="s_Valuation _BS Csan CPC 02 &lt;SAP&gt;_Ligadas_Query C.Custos SF 10-11_3-Balanço_1" xfId="30242" xr:uid="{00000000-0005-0000-0000-000022760000}"/>
    <cellStyle name="s_Valuation _BS Csan CPC 02 &lt;SAP&gt;_Ligadas_Query C.Custos SF 10-11_3-Balanço_1_Mapa variáveis" xfId="30243" xr:uid="{00000000-0005-0000-0000-000023760000}"/>
    <cellStyle name="s_Valuation _BS Csan CPC 02 &lt;SAP&gt;_Ligadas_Query C.Custos SF 10-11_3-Balanço_1_Variavel" xfId="30244" xr:uid="{00000000-0005-0000-0000-000024760000}"/>
    <cellStyle name="s_Valuation _BS Csan CPC 02 &lt;SAP&gt;_Ligadas_Query C.Custos SF 10-11_3-Balanço_15-FINANCEIRAS" xfId="30245" xr:uid="{00000000-0005-0000-0000-000025760000}"/>
    <cellStyle name="s_Valuation _BS Csan CPC 02 &lt;SAP&gt;_Ligadas_Query C.Custos SF 10-11_3-Balanço_15-FINANCEIRAS_1" xfId="30246" xr:uid="{00000000-0005-0000-0000-000026760000}"/>
    <cellStyle name="s_Valuation _BS Csan CPC 02 &lt;SAP&gt;_Ligadas_Query C.Custos SF 10-11_3-Balanço_2-DRE" xfId="30247" xr:uid="{00000000-0005-0000-0000-000027760000}"/>
    <cellStyle name="s_Valuation _BS Csan CPC 02 &lt;SAP&gt;_Ligadas_Query C.Custos SF 10-11_3-Balanço_2-DRE 2" xfId="30248" xr:uid="{00000000-0005-0000-0000-000028760000}"/>
    <cellStyle name="s_Valuation _BS Csan CPC 02 &lt;SAP&gt;_Ligadas_Query C.Custos SF 10-11_3-Balanço_2-DRE_3-Balanço" xfId="30249" xr:uid="{00000000-0005-0000-0000-000029760000}"/>
    <cellStyle name="s_Valuation _BS Csan CPC 02 &lt;SAP&gt;_Ligadas_Query C.Custos SF 10-11_3-Balanço_2-DRE_3-Balanço_Mapa variáveis" xfId="30250" xr:uid="{00000000-0005-0000-0000-00002A760000}"/>
    <cellStyle name="s_Valuation _BS Csan CPC 02 &lt;SAP&gt;_Ligadas_Query C.Custos SF 10-11_3-Balanço_2-DRE_3-Balanço_Variavel" xfId="30251" xr:uid="{00000000-0005-0000-0000-00002B760000}"/>
    <cellStyle name="s_Valuation _BS Csan CPC 02 &lt;SAP&gt;_Ligadas_Query C.Custos SF 10-11_3-Balanço_2-DRE_Dep_Judiciais-Contingências" xfId="30252" xr:uid="{00000000-0005-0000-0000-00002C760000}"/>
    <cellStyle name="s_Valuation _BS Csan CPC 02 &lt;SAP&gt;_Ligadas_Query C.Custos SF 10-11_3-Balanço_2-DRE_DFC Gerencial" xfId="30253" xr:uid="{00000000-0005-0000-0000-00002D760000}"/>
    <cellStyle name="s_Valuation _BS Csan CPC 02 &lt;SAP&gt;_Ligadas_Query C.Custos SF 10-11_3-Balanço_2-DRE_DMPL" xfId="30254" xr:uid="{00000000-0005-0000-0000-00002E760000}"/>
    <cellStyle name="s_Valuation _BS Csan CPC 02 &lt;SAP&gt;_Ligadas_Query C.Custos SF 10-11_3-Balanço_2-DRE_Mapa variáveis" xfId="30255" xr:uid="{00000000-0005-0000-0000-00002F760000}"/>
    <cellStyle name="s_Valuation _BS Csan CPC 02 &lt;SAP&gt;_Ligadas_Query C.Custos SF 10-11_3-Balanço_2-DRE_Variavel" xfId="30256" xr:uid="{00000000-0005-0000-0000-000030760000}"/>
    <cellStyle name="s_Valuation _BS Csan CPC 02 &lt;SAP&gt;_Ligadas_Query C.Custos SF 10-11_3-Balanço_3-Balanço" xfId="30257" xr:uid="{00000000-0005-0000-0000-000031760000}"/>
    <cellStyle name="s_Valuation _BS Csan CPC 02 &lt;SAP&gt;_Ligadas_Query C.Custos SF 10-11_3-Balanço_3-Balanço_Mapa variáveis" xfId="30258" xr:uid="{00000000-0005-0000-0000-000032760000}"/>
    <cellStyle name="s_Valuation _BS Csan CPC 02 &lt;SAP&gt;_Ligadas_Query C.Custos SF 10-11_3-Balanço_3-Balanço_Variavel" xfId="30259" xr:uid="{00000000-0005-0000-0000-000033760000}"/>
    <cellStyle name="s_Valuation _BS Csan CPC 02 &lt;SAP&gt;_Ligadas_Query C.Custos SF 10-11_3-Balanço_7-Estoque" xfId="30260" xr:uid="{00000000-0005-0000-0000-000034760000}"/>
    <cellStyle name="s_Valuation _BS Csan CPC 02 &lt;SAP&gt;_Ligadas_Query C.Custos SF 10-11_3-Balanço_Despesas operacionais " xfId="30261" xr:uid="{00000000-0005-0000-0000-000035760000}"/>
    <cellStyle name="s_Valuation _BS Csan CPC 02 &lt;SAP&gt;_Ligadas_Query C.Custos SF 10-11_3-Balanço_Mapa variáveis" xfId="30262" xr:uid="{00000000-0005-0000-0000-000036760000}"/>
    <cellStyle name="s_Valuation _BS Csan CPC 02 &lt;SAP&gt;_Ligadas_Query C.Custos SF 10-11_3-Balanço_P&amp;L Raízen Combs" xfId="30263" xr:uid="{00000000-0005-0000-0000-000037760000}"/>
    <cellStyle name="s_Valuation _BS Csan CPC 02 &lt;SAP&gt;_Ligadas_Query C.Custos SF 10-11_3-Balanço_P&amp;L RUMO" xfId="30264" xr:uid="{00000000-0005-0000-0000-000038760000}"/>
    <cellStyle name="s_Valuation _BS Csan CPC 02 &lt;SAP&gt;_Ligadas_Query C.Custos SF 10-11_3-Balanço_Variavel" xfId="30265" xr:uid="{00000000-0005-0000-0000-000039760000}"/>
    <cellStyle name="s_Valuation _BS Csan CPC 02 &lt;SAP&gt;_Ligadas_Query C.Custos SF 10-11_3-Balanço_Working Capital" xfId="30266" xr:uid="{00000000-0005-0000-0000-00003A760000}"/>
    <cellStyle name="s_Valuation _BS Csan CPC 02 &lt;SAP&gt;_Ligadas_Query C.Custos SF 10-11_7-Estoque" xfId="30267" xr:uid="{00000000-0005-0000-0000-00003B760000}"/>
    <cellStyle name="s_Valuation _BS Csan CPC 02 &lt;SAP&gt;_Ligadas_Query C.Custos SF 10-11_Balanço" xfId="30268" xr:uid="{00000000-0005-0000-0000-00003C760000}"/>
    <cellStyle name="s_Valuation _BS Csan CPC 02 &lt;SAP&gt;_Ligadas_Query C.Custos SF 10-11_Balanço_Despesas operacionais " xfId="30269" xr:uid="{00000000-0005-0000-0000-00003D760000}"/>
    <cellStyle name="s_Valuation _BS Csan CPC 02 &lt;SAP&gt;_Ligadas_Query C.Custos SF 10-11_Balanço_Working Capital" xfId="30270" xr:uid="{00000000-0005-0000-0000-00003E760000}"/>
    <cellStyle name="s_Valuation _BS Csan CPC 02 &lt;SAP&gt;_Ligadas_Query C.Custos SF 10-11_Despesas operacionais " xfId="30271" xr:uid="{00000000-0005-0000-0000-00003F760000}"/>
    <cellStyle name="s_Valuation _BS Csan CPC 02 &lt;SAP&gt;_Ligadas_Query C.Custos SF 10-11_IR Diferido" xfId="30272" xr:uid="{00000000-0005-0000-0000-000040760000}"/>
    <cellStyle name="s_Valuation _BS Csan CPC 02 &lt;SAP&gt;_Ligadas_Query C.Custos SF 10-11_Mapa variáveis" xfId="30273" xr:uid="{00000000-0005-0000-0000-000041760000}"/>
    <cellStyle name="s_Valuation _BS Csan CPC 02 &lt;SAP&gt;_Ligadas_Query C.Custos SF 10-11_P&amp;L Raízen Combs" xfId="30274" xr:uid="{00000000-0005-0000-0000-000042760000}"/>
    <cellStyle name="s_Valuation _BS Csan CPC 02 &lt;SAP&gt;_Ligadas_Query C.Custos SF 10-11_P&amp;L RUMO" xfId="30275" xr:uid="{00000000-0005-0000-0000-000043760000}"/>
    <cellStyle name="s_Valuation _BS Csan CPC 02 &lt;SAP&gt;_Ligadas_Query C.Custos SF 10-11_Variavel" xfId="30276" xr:uid="{00000000-0005-0000-0000-000044760000}"/>
    <cellStyle name="s_Valuation _BS Csan CPC 02 &lt;SAP&gt;_Ligadas_Query C.Custos SF 10-11_Working Capital" xfId="30277" xr:uid="{00000000-0005-0000-0000-000045760000}"/>
    <cellStyle name="s_Valuation _BS Csan CPC 02 &lt;SAP&gt;_Ligadas_Set 11 Cosan" xfId="30278" xr:uid="{00000000-0005-0000-0000-000046760000}"/>
    <cellStyle name="s_Valuation _BS Csan CPC 02 &lt;SAP&gt;_Ligadas_Set 11 Cosan_Mapa variáveis" xfId="30279" xr:uid="{00000000-0005-0000-0000-000047760000}"/>
    <cellStyle name="s_Valuation _BS Csan CPC 02 &lt;SAP&gt;_Ligadas_Set 11 Cosan_Variavel" xfId="30280" xr:uid="{00000000-0005-0000-0000-000048760000}"/>
    <cellStyle name="s_Valuation _BS Csan CPC 02 &lt;SAP&gt;_Ligadas_Variavel" xfId="30281" xr:uid="{00000000-0005-0000-0000-000049760000}"/>
    <cellStyle name="s_Valuation _BS Csan CPC 02 &lt;SAP&gt;_Ligadas_Verificar - 13-Comerciais" xfId="30282" xr:uid="{00000000-0005-0000-0000-00004A760000}"/>
    <cellStyle name="s_Valuation _BS Csan CPC 02 &lt;SAP&gt;_Ligadas_Verificar - 13-Comerciais 2" xfId="30283" xr:uid="{00000000-0005-0000-0000-00004B760000}"/>
    <cellStyle name="s_Valuation _BS Csan CPC 02 &lt;SAP&gt;_Ligadas_Verificar - 13-Comerciais 2_15-FINANCEIRAS" xfId="30284" xr:uid="{00000000-0005-0000-0000-00004C760000}"/>
    <cellStyle name="s_Valuation _BS Csan CPC 02 &lt;SAP&gt;_Ligadas_Verificar - 13-Comerciais_15-FINANCEIRAS" xfId="30285" xr:uid="{00000000-0005-0000-0000-00004D760000}"/>
    <cellStyle name="s_Valuation _BS Csan CPC 02 &lt;SAP&gt;_Ligadas_Verificar - 13-Comerciais_15-FINANCEIRAS_1" xfId="30286" xr:uid="{00000000-0005-0000-0000-00004E760000}"/>
    <cellStyle name="s_Valuation _BS Csan CPC 02 &lt;SAP&gt;_Ligadas_Verificar - 13-Comerciais_3-Balanço" xfId="30287" xr:uid="{00000000-0005-0000-0000-00004F760000}"/>
    <cellStyle name="s_Valuation _BS Csan CPC 02 &lt;SAP&gt;_Ligadas_Working Capital" xfId="30288" xr:uid="{00000000-0005-0000-0000-000050760000}"/>
    <cellStyle name="s_Valuation _BS Csan CPC 02 &lt;SAP&gt;_Mapa 3T12" xfId="30289" xr:uid="{00000000-0005-0000-0000-000051760000}"/>
    <cellStyle name="s_Valuation _BS Csan CPC 02 &lt;SAP&gt;_Mapa 3T12 2" xfId="30290" xr:uid="{00000000-0005-0000-0000-000052760000}"/>
    <cellStyle name="s_Valuation _BS Csan CPC 02 &lt;SAP&gt;_Mapa 3T12 2_15-FINANCEIRAS" xfId="30291" xr:uid="{00000000-0005-0000-0000-000053760000}"/>
    <cellStyle name="s_Valuation _BS Csan CPC 02 &lt;SAP&gt;_Mapa 3T12_15-FINANCEIRAS" xfId="30292" xr:uid="{00000000-0005-0000-0000-000054760000}"/>
    <cellStyle name="s_Valuation _BS Csan CPC 02 &lt;SAP&gt;_Mapa 3T12_15-FINANCEIRAS_1" xfId="30293" xr:uid="{00000000-0005-0000-0000-000055760000}"/>
    <cellStyle name="s_Valuation _BS Csan CPC 02 &lt;SAP&gt;_Mapa 3T12_2-DRE" xfId="30294" xr:uid="{00000000-0005-0000-0000-000056760000}"/>
    <cellStyle name="s_Valuation _BS Csan CPC 02 &lt;SAP&gt;_Mapa 3T12_2-DRE 2" xfId="30295" xr:uid="{00000000-0005-0000-0000-000057760000}"/>
    <cellStyle name="s_Valuation _BS Csan CPC 02 &lt;SAP&gt;_Mapa 3T12_2-DRE_3-Balanço" xfId="30296" xr:uid="{00000000-0005-0000-0000-000058760000}"/>
    <cellStyle name="s_Valuation _BS Csan CPC 02 &lt;SAP&gt;_Mapa 3T12_2-DRE_3-Balanço_Mapa variáveis" xfId="30297" xr:uid="{00000000-0005-0000-0000-000059760000}"/>
    <cellStyle name="s_Valuation _BS Csan CPC 02 &lt;SAP&gt;_Mapa 3T12_2-DRE_3-Balanço_Variavel" xfId="30298" xr:uid="{00000000-0005-0000-0000-00005A760000}"/>
    <cellStyle name="s_Valuation _BS Csan CPC 02 &lt;SAP&gt;_Mapa 3T12_2-DRE_Dep_Judiciais-Contingências" xfId="30299" xr:uid="{00000000-0005-0000-0000-00005B760000}"/>
    <cellStyle name="s_Valuation _BS Csan CPC 02 &lt;SAP&gt;_Mapa 3T12_2-DRE_DFC Gerencial" xfId="30300" xr:uid="{00000000-0005-0000-0000-00005C760000}"/>
    <cellStyle name="s_Valuation _BS Csan CPC 02 &lt;SAP&gt;_Mapa 3T12_2-DRE_DMPL" xfId="30301" xr:uid="{00000000-0005-0000-0000-00005D760000}"/>
    <cellStyle name="s_Valuation _BS Csan CPC 02 &lt;SAP&gt;_Mapa 3T12_2-DRE_Mapa variáveis" xfId="30302" xr:uid="{00000000-0005-0000-0000-00005E760000}"/>
    <cellStyle name="s_Valuation _BS Csan CPC 02 &lt;SAP&gt;_Mapa 3T12_2-DRE_Variavel" xfId="30303" xr:uid="{00000000-0005-0000-0000-00005F760000}"/>
    <cellStyle name="s_Valuation _BS Csan CPC 02 &lt;SAP&gt;_Mapa 3T12_3-Balanço" xfId="30304" xr:uid="{00000000-0005-0000-0000-000060760000}"/>
    <cellStyle name="s_Valuation _BS Csan CPC 02 &lt;SAP&gt;_Mapa 3T12_3-Balanço_Mapa variáveis" xfId="30305" xr:uid="{00000000-0005-0000-0000-000061760000}"/>
    <cellStyle name="s_Valuation _BS Csan CPC 02 &lt;SAP&gt;_Mapa 3T12_3-Balanço_Variavel" xfId="30306" xr:uid="{00000000-0005-0000-0000-000062760000}"/>
    <cellStyle name="s_Valuation _BS Csan CPC 02 &lt;SAP&gt;_Mapa 3T12_Dep_Judiciais-Contingências" xfId="30307" xr:uid="{00000000-0005-0000-0000-000063760000}"/>
    <cellStyle name="s_Valuation _BS Csan CPC 02 &lt;SAP&gt;_Mapa 3T12_DFC Gerencial" xfId="30308" xr:uid="{00000000-0005-0000-0000-000064760000}"/>
    <cellStyle name="s_Valuation _BS Csan CPC 02 &lt;SAP&gt;_Mapa 3T12_DMPL" xfId="30309" xr:uid="{00000000-0005-0000-0000-000065760000}"/>
    <cellStyle name="s_Valuation _BS Csan CPC 02 &lt;SAP&gt;_Mapa 3T12_Mapa variáveis" xfId="30310" xr:uid="{00000000-0005-0000-0000-000066760000}"/>
    <cellStyle name="s_Valuation _BS Csan CPC 02 &lt;SAP&gt;_Mapa 3T12_P&amp;L RUMO" xfId="30311" xr:uid="{00000000-0005-0000-0000-000067760000}"/>
    <cellStyle name="s_Valuation _BS Csan CPC 02 &lt;SAP&gt;_Mapa 3T12_Variavel" xfId="30312" xr:uid="{00000000-0005-0000-0000-000068760000}"/>
    <cellStyle name="s_Valuation _BS Csan CPC 02 &lt;SAP&gt;_Mapa variáveis" xfId="30313" xr:uid="{00000000-0005-0000-0000-000069760000}"/>
    <cellStyle name="s_Valuation _BS Csan CPC 02 &lt;SAP&gt;_Mapa variáveis_1" xfId="30314" xr:uid="{00000000-0005-0000-0000-00006A760000}"/>
    <cellStyle name="s_Valuation _BS Csan CPC 02 &lt;SAP&gt;_Mapa Variáveis_Mapa variáveis" xfId="30315" xr:uid="{00000000-0005-0000-0000-00006B760000}"/>
    <cellStyle name="s_Valuation _BS Csan CPC 02 &lt;SAP&gt;_Modelo kardex_Abril 10-11_Alcool_v 1.1" xfId="30316" xr:uid="{00000000-0005-0000-0000-00006C760000}"/>
    <cellStyle name="s_Valuation _BS Csan CPC 02 &lt;SAP&gt;_Modelo kardex_Abril 10-11_Alcool_v 1.1 2" xfId="30317" xr:uid="{00000000-0005-0000-0000-00006D760000}"/>
    <cellStyle name="s_Valuation _BS Csan CPC 02 &lt;SAP&gt;_Modelo kardex_Abril 10-11_Alcool_v 1.1 2_15-FINANCEIRAS" xfId="30318" xr:uid="{00000000-0005-0000-0000-00006E760000}"/>
    <cellStyle name="s_Valuation _BS Csan CPC 02 &lt;SAP&gt;_Modelo kardex_Abril 10-11_Alcool_v 1.1 2_Mapa variáveis" xfId="30319" xr:uid="{00000000-0005-0000-0000-00006F760000}"/>
    <cellStyle name="s_Valuation _BS Csan CPC 02 &lt;SAP&gt;_Modelo kardex_Abril 10-11_Alcool_v 1.1 2_Variavel" xfId="30320" xr:uid="{00000000-0005-0000-0000-000070760000}"/>
    <cellStyle name="s_Valuation _BS Csan CPC 02 &lt;SAP&gt;_Modelo kardex_Abril 10-11_Alcool_v 1.1 3" xfId="30321" xr:uid="{00000000-0005-0000-0000-000071760000}"/>
    <cellStyle name="s_Valuation _BS Csan CPC 02 &lt;SAP&gt;_Modelo kardex_Abril 10-11_Alcool_v 1.1_15-FINANCEIRAS" xfId="30322" xr:uid="{00000000-0005-0000-0000-000072760000}"/>
    <cellStyle name="s_Valuation _BS Csan CPC 02 &lt;SAP&gt;_Modelo kardex_Abril 10-11_Alcool_v 1.1_15-FINANCEIRAS_1" xfId="30323" xr:uid="{00000000-0005-0000-0000-000073760000}"/>
    <cellStyle name="s_Valuation _BS Csan CPC 02 &lt;SAP&gt;_Modelo kardex_Abril 10-11_Alcool_v 1.1_2-DRE" xfId="30324" xr:uid="{00000000-0005-0000-0000-000074760000}"/>
    <cellStyle name="s_Valuation _BS Csan CPC 02 &lt;SAP&gt;_Modelo kardex_Abril 10-11_Alcool_v 1.1_2-DRE 2" xfId="30325" xr:uid="{00000000-0005-0000-0000-000075760000}"/>
    <cellStyle name="s_Valuation _BS Csan CPC 02 &lt;SAP&gt;_Modelo kardex_Abril 10-11_Alcool_v 1.1_2-DRE_3-Balanço" xfId="30326" xr:uid="{00000000-0005-0000-0000-000076760000}"/>
    <cellStyle name="s_Valuation _BS Csan CPC 02 &lt;SAP&gt;_Modelo kardex_Abril 10-11_Alcool_v 1.1_2-DRE_3-Balanço_Mapa variáveis" xfId="30327" xr:uid="{00000000-0005-0000-0000-000077760000}"/>
    <cellStyle name="s_Valuation _BS Csan CPC 02 &lt;SAP&gt;_Modelo kardex_Abril 10-11_Alcool_v 1.1_2-DRE_3-Balanço_Variavel" xfId="30328" xr:uid="{00000000-0005-0000-0000-000078760000}"/>
    <cellStyle name="s_Valuation _BS Csan CPC 02 &lt;SAP&gt;_Modelo kardex_Abril 10-11_Alcool_v 1.1_2-DRE_Dep_Judiciais-Contingências" xfId="30329" xr:uid="{00000000-0005-0000-0000-000079760000}"/>
    <cellStyle name="s_Valuation _BS Csan CPC 02 &lt;SAP&gt;_Modelo kardex_Abril 10-11_Alcool_v 1.1_2-DRE_DFC Gerencial" xfId="30330" xr:uid="{00000000-0005-0000-0000-00007A760000}"/>
    <cellStyle name="s_Valuation _BS Csan CPC 02 &lt;SAP&gt;_Modelo kardex_Abril 10-11_Alcool_v 1.1_2-DRE_DMPL" xfId="30331" xr:uid="{00000000-0005-0000-0000-00007B760000}"/>
    <cellStyle name="s_Valuation _BS Csan CPC 02 &lt;SAP&gt;_Modelo kardex_Abril 10-11_Alcool_v 1.1_2-DRE_Mapa variáveis" xfId="30332" xr:uid="{00000000-0005-0000-0000-00007C760000}"/>
    <cellStyle name="s_Valuation _BS Csan CPC 02 &lt;SAP&gt;_Modelo kardex_Abril 10-11_Alcool_v 1.1_2-DRE_Variavel" xfId="30333" xr:uid="{00000000-0005-0000-0000-00007D760000}"/>
    <cellStyle name="s_Valuation _BS Csan CPC 02 &lt;SAP&gt;_Modelo kardex_Abril 10-11_Alcool_v 1.1_3-Balanço" xfId="30334" xr:uid="{00000000-0005-0000-0000-00007E760000}"/>
    <cellStyle name="s_Valuation _BS Csan CPC 02 &lt;SAP&gt;_Modelo kardex_Abril 10-11_Alcool_v 1.1_3-Balanço 2" xfId="30335" xr:uid="{00000000-0005-0000-0000-00007F760000}"/>
    <cellStyle name="s_Valuation _BS Csan CPC 02 &lt;SAP&gt;_Modelo kardex_Abril 10-11_Alcool_v 1.1_3-Balanço 2_15-FINANCEIRAS" xfId="30336" xr:uid="{00000000-0005-0000-0000-000080760000}"/>
    <cellStyle name="s_Valuation _BS Csan CPC 02 &lt;SAP&gt;_Modelo kardex_Abril 10-11_Alcool_v 1.1_3-Balanço_1" xfId="30337" xr:uid="{00000000-0005-0000-0000-000081760000}"/>
    <cellStyle name="s_Valuation _BS Csan CPC 02 &lt;SAP&gt;_Modelo kardex_Abril 10-11_Alcool_v 1.1_3-Balanço_1_Mapa variáveis" xfId="30338" xr:uid="{00000000-0005-0000-0000-000082760000}"/>
    <cellStyle name="s_Valuation _BS Csan CPC 02 &lt;SAP&gt;_Modelo kardex_Abril 10-11_Alcool_v 1.1_3-Balanço_1_Variavel" xfId="30339" xr:uid="{00000000-0005-0000-0000-000083760000}"/>
    <cellStyle name="s_Valuation _BS Csan CPC 02 &lt;SAP&gt;_Modelo kardex_Abril 10-11_Alcool_v 1.1_3-Balanço_15-FINANCEIRAS" xfId="30340" xr:uid="{00000000-0005-0000-0000-000084760000}"/>
    <cellStyle name="s_Valuation _BS Csan CPC 02 &lt;SAP&gt;_Modelo kardex_Abril 10-11_Alcool_v 1.1_3-Balanço_15-FINANCEIRAS_1" xfId="30341" xr:uid="{00000000-0005-0000-0000-000085760000}"/>
    <cellStyle name="s_Valuation _BS Csan CPC 02 &lt;SAP&gt;_Modelo kardex_Abril 10-11_Alcool_v 1.1_3-Balanço_2-DRE" xfId="30342" xr:uid="{00000000-0005-0000-0000-000086760000}"/>
    <cellStyle name="s_Valuation _BS Csan CPC 02 &lt;SAP&gt;_Modelo kardex_Abril 10-11_Alcool_v 1.1_3-Balanço_2-DRE 2" xfId="30343" xr:uid="{00000000-0005-0000-0000-000087760000}"/>
    <cellStyle name="s_Valuation _BS Csan CPC 02 &lt;SAP&gt;_Modelo kardex_Abril 10-11_Alcool_v 1.1_3-Balanço_2-DRE_3-Balanço" xfId="30344" xr:uid="{00000000-0005-0000-0000-000088760000}"/>
    <cellStyle name="s_Valuation _BS Csan CPC 02 &lt;SAP&gt;_Modelo kardex_Abril 10-11_Alcool_v 1.1_3-Balanço_2-DRE_3-Balanço_Mapa variáveis" xfId="30345" xr:uid="{00000000-0005-0000-0000-000089760000}"/>
    <cellStyle name="s_Valuation _BS Csan CPC 02 &lt;SAP&gt;_Modelo kardex_Abril 10-11_Alcool_v 1.1_3-Balanço_2-DRE_3-Balanço_Variavel" xfId="30346" xr:uid="{00000000-0005-0000-0000-00008A760000}"/>
    <cellStyle name="s_Valuation _BS Csan CPC 02 &lt;SAP&gt;_Modelo kardex_Abril 10-11_Alcool_v 1.1_3-Balanço_2-DRE_Dep_Judiciais-Contingências" xfId="30347" xr:uid="{00000000-0005-0000-0000-00008B760000}"/>
    <cellStyle name="s_Valuation _BS Csan CPC 02 &lt;SAP&gt;_Modelo kardex_Abril 10-11_Alcool_v 1.1_3-Balanço_2-DRE_DFC Gerencial" xfId="30348" xr:uid="{00000000-0005-0000-0000-00008C760000}"/>
    <cellStyle name="s_Valuation _BS Csan CPC 02 &lt;SAP&gt;_Modelo kardex_Abril 10-11_Alcool_v 1.1_3-Balanço_2-DRE_DMPL" xfId="30349" xr:uid="{00000000-0005-0000-0000-00008D760000}"/>
    <cellStyle name="s_Valuation _BS Csan CPC 02 &lt;SAP&gt;_Modelo kardex_Abril 10-11_Alcool_v 1.1_3-Balanço_2-DRE_Mapa variáveis" xfId="30350" xr:uid="{00000000-0005-0000-0000-00008E760000}"/>
    <cellStyle name="s_Valuation _BS Csan CPC 02 &lt;SAP&gt;_Modelo kardex_Abril 10-11_Alcool_v 1.1_3-Balanço_2-DRE_Variavel" xfId="30351" xr:uid="{00000000-0005-0000-0000-00008F760000}"/>
    <cellStyle name="s_Valuation _BS Csan CPC 02 &lt;SAP&gt;_Modelo kardex_Abril 10-11_Alcool_v 1.1_3-Balanço_3-Balanço" xfId="30352" xr:uid="{00000000-0005-0000-0000-000090760000}"/>
    <cellStyle name="s_Valuation _BS Csan CPC 02 &lt;SAP&gt;_Modelo kardex_Abril 10-11_Alcool_v 1.1_3-Balanço_3-Balanço_Mapa variáveis" xfId="30353" xr:uid="{00000000-0005-0000-0000-000091760000}"/>
    <cellStyle name="s_Valuation _BS Csan CPC 02 &lt;SAP&gt;_Modelo kardex_Abril 10-11_Alcool_v 1.1_3-Balanço_3-Balanço_Variavel" xfId="30354" xr:uid="{00000000-0005-0000-0000-000092760000}"/>
    <cellStyle name="s_Valuation _BS Csan CPC 02 &lt;SAP&gt;_Modelo kardex_Abril 10-11_Alcool_v 1.1_3-Balanço_7-Estoque" xfId="30355" xr:uid="{00000000-0005-0000-0000-000093760000}"/>
    <cellStyle name="s_Valuation _BS Csan CPC 02 &lt;SAP&gt;_Modelo kardex_Abril 10-11_Alcool_v 1.1_3-Balanço_Despesas operacionais " xfId="30356" xr:uid="{00000000-0005-0000-0000-000094760000}"/>
    <cellStyle name="s_Valuation _BS Csan CPC 02 &lt;SAP&gt;_Modelo kardex_Abril 10-11_Alcool_v 1.1_3-Balanço_Mapa variáveis" xfId="30357" xr:uid="{00000000-0005-0000-0000-000095760000}"/>
    <cellStyle name="s_Valuation _BS Csan CPC 02 &lt;SAP&gt;_Modelo kardex_Abril 10-11_Alcool_v 1.1_3-Balanço_P&amp;L Raízen Combs" xfId="30358" xr:uid="{00000000-0005-0000-0000-000096760000}"/>
    <cellStyle name="s_Valuation _BS Csan CPC 02 &lt;SAP&gt;_Modelo kardex_Abril 10-11_Alcool_v 1.1_3-Balanço_P&amp;L RUMO" xfId="30359" xr:uid="{00000000-0005-0000-0000-000097760000}"/>
    <cellStyle name="s_Valuation _BS Csan CPC 02 &lt;SAP&gt;_Modelo kardex_Abril 10-11_Alcool_v 1.1_3-Balanço_Variavel" xfId="30360" xr:uid="{00000000-0005-0000-0000-000098760000}"/>
    <cellStyle name="s_Valuation _BS Csan CPC 02 &lt;SAP&gt;_Modelo kardex_Abril 10-11_Alcool_v 1.1_3-Balanço_Working Capital" xfId="30361" xr:uid="{00000000-0005-0000-0000-000099760000}"/>
    <cellStyle name="s_Valuation _BS Csan CPC 02 &lt;SAP&gt;_Modelo kardex_Abril 10-11_Alcool_v 1.1_7-Estoque" xfId="30362" xr:uid="{00000000-0005-0000-0000-00009A760000}"/>
    <cellStyle name="s_Valuation _BS Csan CPC 02 &lt;SAP&gt;_Modelo kardex_Abril 10-11_Alcool_v 1.1_Balanço" xfId="30363" xr:uid="{00000000-0005-0000-0000-00009B760000}"/>
    <cellStyle name="s_Valuation _BS Csan CPC 02 &lt;SAP&gt;_Modelo kardex_Abril 10-11_Alcool_v 1.1_Balanço_Despesas operacionais " xfId="30364" xr:uid="{00000000-0005-0000-0000-00009C760000}"/>
    <cellStyle name="s_Valuation _BS Csan CPC 02 &lt;SAP&gt;_Modelo kardex_Abril 10-11_Alcool_v 1.1_Balanço_Working Capital" xfId="30365" xr:uid="{00000000-0005-0000-0000-00009D760000}"/>
    <cellStyle name="s_Valuation _BS Csan CPC 02 &lt;SAP&gt;_Modelo kardex_Abril 10-11_Alcool_v 1.1_Despesas operacionais " xfId="30366" xr:uid="{00000000-0005-0000-0000-00009E760000}"/>
    <cellStyle name="s_Valuation _BS Csan CPC 02 &lt;SAP&gt;_Modelo kardex_Abril 10-11_Alcool_v 1.1_IR Diferido" xfId="30367" xr:uid="{00000000-0005-0000-0000-00009F760000}"/>
    <cellStyle name="s_Valuation _BS Csan CPC 02 &lt;SAP&gt;_Modelo kardex_Abril 10-11_Alcool_v 1.1_Mapa variáveis" xfId="30368" xr:uid="{00000000-0005-0000-0000-0000A0760000}"/>
    <cellStyle name="s_Valuation _BS Csan CPC 02 &lt;SAP&gt;_Modelo kardex_Abril 10-11_Alcool_v 1.1_P&amp;L Raízen Combs" xfId="30369" xr:uid="{00000000-0005-0000-0000-0000A1760000}"/>
    <cellStyle name="s_Valuation _BS Csan CPC 02 &lt;SAP&gt;_Modelo kardex_Abril 10-11_Alcool_v 1.1_P&amp;L RUMO" xfId="30370" xr:uid="{00000000-0005-0000-0000-0000A2760000}"/>
    <cellStyle name="s_Valuation _BS Csan CPC 02 &lt;SAP&gt;_Modelo kardex_Abril 10-11_Alcool_v 1.1_Variavel" xfId="30371" xr:uid="{00000000-0005-0000-0000-0000A3760000}"/>
    <cellStyle name="s_Valuation _BS Csan CPC 02 &lt;SAP&gt;_Modelo kardex_Abril 10-11_Alcool_v 1.1_Working Capital" xfId="30372" xr:uid="{00000000-0005-0000-0000-0000A4760000}"/>
    <cellStyle name="s_Valuation _BS Csan CPC 02 &lt;SAP&gt;_P&amp;L" xfId="30373" xr:uid="{00000000-0005-0000-0000-0000A5760000}"/>
    <cellStyle name="s_Valuation _BS Csan CPC 02 &lt;SAP&gt;_P&amp;L Raízen Combs" xfId="30374" xr:uid="{00000000-0005-0000-0000-0000A6760000}"/>
    <cellStyle name="s_Valuation _BS Csan CPC 02 &lt;SAP&gt;_P&amp;L RUMO" xfId="30375" xr:uid="{00000000-0005-0000-0000-0000A7760000}"/>
    <cellStyle name="s_Valuation _BS Csan CPC 02 &lt;SAP&gt;_Pasta3" xfId="30376" xr:uid="{00000000-0005-0000-0000-0000A8760000}"/>
    <cellStyle name="s_Valuation _BS Csan CPC 02 &lt;SAP&gt;_Pasta3 2" xfId="30377" xr:uid="{00000000-0005-0000-0000-0000A9760000}"/>
    <cellStyle name="s_Valuation _BS Csan CPC 02 &lt;SAP&gt;_Pasta3 2_15-FINANCEIRAS" xfId="30378" xr:uid="{00000000-0005-0000-0000-0000AA760000}"/>
    <cellStyle name="s_Valuation _BS Csan CPC 02 &lt;SAP&gt;_Pasta3 2_Mapa variáveis" xfId="30379" xr:uid="{00000000-0005-0000-0000-0000AB760000}"/>
    <cellStyle name="s_Valuation _BS Csan CPC 02 &lt;SAP&gt;_Pasta3 2_Variavel" xfId="30380" xr:uid="{00000000-0005-0000-0000-0000AC760000}"/>
    <cellStyle name="s_Valuation _BS Csan CPC 02 &lt;SAP&gt;_Pasta3 3" xfId="30381" xr:uid="{00000000-0005-0000-0000-0000AD760000}"/>
    <cellStyle name="s_Valuation _BS Csan CPC 02 &lt;SAP&gt;_Pasta3_15-FINANCEIRAS" xfId="30382" xr:uid="{00000000-0005-0000-0000-0000AE760000}"/>
    <cellStyle name="s_Valuation _BS Csan CPC 02 &lt;SAP&gt;_Pasta3_15-FINANCEIRAS_1" xfId="30383" xr:uid="{00000000-0005-0000-0000-0000AF760000}"/>
    <cellStyle name="s_Valuation _BS Csan CPC 02 &lt;SAP&gt;_Pasta3_2-DRE" xfId="30384" xr:uid="{00000000-0005-0000-0000-0000B0760000}"/>
    <cellStyle name="s_Valuation _BS Csan CPC 02 &lt;SAP&gt;_Pasta3_2-DRE 2" xfId="30385" xr:uid="{00000000-0005-0000-0000-0000B1760000}"/>
    <cellStyle name="s_Valuation _BS Csan CPC 02 &lt;SAP&gt;_Pasta3_2-DRE_3-Balanço" xfId="30386" xr:uid="{00000000-0005-0000-0000-0000B2760000}"/>
    <cellStyle name="s_Valuation _BS Csan CPC 02 &lt;SAP&gt;_Pasta3_2-DRE_3-Balanço_Mapa variáveis" xfId="30387" xr:uid="{00000000-0005-0000-0000-0000B3760000}"/>
    <cellStyle name="s_Valuation _BS Csan CPC 02 &lt;SAP&gt;_Pasta3_2-DRE_3-Balanço_Variavel" xfId="30388" xr:uid="{00000000-0005-0000-0000-0000B4760000}"/>
    <cellStyle name="s_Valuation _BS Csan CPC 02 &lt;SAP&gt;_Pasta3_2-DRE_Dep_Judiciais-Contingências" xfId="30389" xr:uid="{00000000-0005-0000-0000-0000B5760000}"/>
    <cellStyle name="s_Valuation _BS Csan CPC 02 &lt;SAP&gt;_Pasta3_2-DRE_DFC Gerencial" xfId="30390" xr:uid="{00000000-0005-0000-0000-0000B6760000}"/>
    <cellStyle name="s_Valuation _BS Csan CPC 02 &lt;SAP&gt;_Pasta3_2-DRE_DMPL" xfId="30391" xr:uid="{00000000-0005-0000-0000-0000B7760000}"/>
    <cellStyle name="s_Valuation _BS Csan CPC 02 &lt;SAP&gt;_Pasta3_2-DRE_Mapa variáveis" xfId="30392" xr:uid="{00000000-0005-0000-0000-0000B8760000}"/>
    <cellStyle name="s_Valuation _BS Csan CPC 02 &lt;SAP&gt;_Pasta3_2-DRE_Variavel" xfId="30393" xr:uid="{00000000-0005-0000-0000-0000B9760000}"/>
    <cellStyle name="s_Valuation _BS Csan CPC 02 &lt;SAP&gt;_Pasta3_3-Balanço" xfId="30394" xr:uid="{00000000-0005-0000-0000-0000BA760000}"/>
    <cellStyle name="s_Valuation _BS Csan CPC 02 &lt;SAP&gt;_Pasta3_3-Balanço 2" xfId="30395" xr:uid="{00000000-0005-0000-0000-0000BB760000}"/>
    <cellStyle name="s_Valuation _BS Csan CPC 02 &lt;SAP&gt;_Pasta3_3-Balanço 2_15-FINANCEIRAS" xfId="30396" xr:uid="{00000000-0005-0000-0000-0000BC760000}"/>
    <cellStyle name="s_Valuation _BS Csan CPC 02 &lt;SAP&gt;_Pasta3_3-Balanço_1" xfId="30397" xr:uid="{00000000-0005-0000-0000-0000BD760000}"/>
    <cellStyle name="s_Valuation _BS Csan CPC 02 &lt;SAP&gt;_Pasta3_3-Balanço_1_Mapa variáveis" xfId="30398" xr:uid="{00000000-0005-0000-0000-0000BE760000}"/>
    <cellStyle name="s_Valuation _BS Csan CPC 02 &lt;SAP&gt;_Pasta3_3-Balanço_1_Variavel" xfId="30399" xr:uid="{00000000-0005-0000-0000-0000BF760000}"/>
    <cellStyle name="s_Valuation _BS Csan CPC 02 &lt;SAP&gt;_Pasta3_3-Balanço_15-FINANCEIRAS" xfId="30400" xr:uid="{00000000-0005-0000-0000-0000C0760000}"/>
    <cellStyle name="s_Valuation _BS Csan CPC 02 &lt;SAP&gt;_Pasta3_3-Balanço_15-FINANCEIRAS_1" xfId="30401" xr:uid="{00000000-0005-0000-0000-0000C1760000}"/>
    <cellStyle name="s_Valuation _BS Csan CPC 02 &lt;SAP&gt;_Pasta3_3-Balanço_2-DRE" xfId="30402" xr:uid="{00000000-0005-0000-0000-0000C2760000}"/>
    <cellStyle name="s_Valuation _BS Csan CPC 02 &lt;SAP&gt;_Pasta3_3-Balanço_2-DRE 2" xfId="30403" xr:uid="{00000000-0005-0000-0000-0000C3760000}"/>
    <cellStyle name="s_Valuation _BS Csan CPC 02 &lt;SAP&gt;_Pasta3_3-Balanço_2-DRE_3-Balanço" xfId="30404" xr:uid="{00000000-0005-0000-0000-0000C4760000}"/>
    <cellStyle name="s_Valuation _BS Csan CPC 02 &lt;SAP&gt;_Pasta3_3-Balanço_2-DRE_3-Balanço_Mapa variáveis" xfId="30405" xr:uid="{00000000-0005-0000-0000-0000C5760000}"/>
    <cellStyle name="s_Valuation _BS Csan CPC 02 &lt;SAP&gt;_Pasta3_3-Balanço_2-DRE_3-Balanço_Variavel" xfId="30406" xr:uid="{00000000-0005-0000-0000-0000C6760000}"/>
    <cellStyle name="s_Valuation _BS Csan CPC 02 &lt;SAP&gt;_Pasta3_3-Balanço_2-DRE_Dep_Judiciais-Contingências" xfId="30407" xr:uid="{00000000-0005-0000-0000-0000C7760000}"/>
    <cellStyle name="s_Valuation _BS Csan CPC 02 &lt;SAP&gt;_Pasta3_3-Balanço_2-DRE_DFC Gerencial" xfId="30408" xr:uid="{00000000-0005-0000-0000-0000C8760000}"/>
    <cellStyle name="s_Valuation _BS Csan CPC 02 &lt;SAP&gt;_Pasta3_3-Balanço_2-DRE_DMPL" xfId="30409" xr:uid="{00000000-0005-0000-0000-0000C9760000}"/>
    <cellStyle name="s_Valuation _BS Csan CPC 02 &lt;SAP&gt;_Pasta3_3-Balanço_2-DRE_Mapa variáveis" xfId="30410" xr:uid="{00000000-0005-0000-0000-0000CA760000}"/>
    <cellStyle name="s_Valuation _BS Csan CPC 02 &lt;SAP&gt;_Pasta3_3-Balanço_2-DRE_Variavel" xfId="30411" xr:uid="{00000000-0005-0000-0000-0000CB760000}"/>
    <cellStyle name="s_Valuation _BS Csan CPC 02 &lt;SAP&gt;_Pasta3_3-Balanço_3-Balanço" xfId="30412" xr:uid="{00000000-0005-0000-0000-0000CC760000}"/>
    <cellStyle name="s_Valuation _BS Csan CPC 02 &lt;SAP&gt;_Pasta3_3-Balanço_3-Balanço_Mapa variáveis" xfId="30413" xr:uid="{00000000-0005-0000-0000-0000CD760000}"/>
    <cellStyle name="s_Valuation _BS Csan CPC 02 &lt;SAP&gt;_Pasta3_3-Balanço_3-Balanço_Variavel" xfId="30414" xr:uid="{00000000-0005-0000-0000-0000CE760000}"/>
    <cellStyle name="s_Valuation _BS Csan CPC 02 &lt;SAP&gt;_Pasta3_3-Balanço_7-Estoque" xfId="30415" xr:uid="{00000000-0005-0000-0000-0000CF760000}"/>
    <cellStyle name="s_Valuation _BS Csan CPC 02 &lt;SAP&gt;_Pasta3_3-Balanço_Despesas operacionais " xfId="30416" xr:uid="{00000000-0005-0000-0000-0000D0760000}"/>
    <cellStyle name="s_Valuation _BS Csan CPC 02 &lt;SAP&gt;_Pasta3_3-Balanço_Mapa variáveis" xfId="30417" xr:uid="{00000000-0005-0000-0000-0000D1760000}"/>
    <cellStyle name="s_Valuation _BS Csan CPC 02 &lt;SAP&gt;_Pasta3_3-Balanço_P&amp;L Raízen Combs" xfId="30418" xr:uid="{00000000-0005-0000-0000-0000D2760000}"/>
    <cellStyle name="s_Valuation _BS Csan CPC 02 &lt;SAP&gt;_Pasta3_3-Balanço_P&amp;L RUMO" xfId="30419" xr:uid="{00000000-0005-0000-0000-0000D3760000}"/>
    <cellStyle name="s_Valuation _BS Csan CPC 02 &lt;SAP&gt;_Pasta3_3-Balanço_Variavel" xfId="30420" xr:uid="{00000000-0005-0000-0000-0000D4760000}"/>
    <cellStyle name="s_Valuation _BS Csan CPC 02 &lt;SAP&gt;_Pasta3_3-Balanço_Working Capital" xfId="30421" xr:uid="{00000000-0005-0000-0000-0000D5760000}"/>
    <cellStyle name="s_Valuation _BS Csan CPC 02 &lt;SAP&gt;_Pasta3_7-Estoque" xfId="30422" xr:uid="{00000000-0005-0000-0000-0000D6760000}"/>
    <cellStyle name="s_Valuation _BS Csan CPC 02 &lt;SAP&gt;_Pasta3_Balanço" xfId="30423" xr:uid="{00000000-0005-0000-0000-0000D7760000}"/>
    <cellStyle name="s_Valuation _BS Csan CPC 02 &lt;SAP&gt;_Pasta3_Balanço_Despesas operacionais " xfId="30424" xr:uid="{00000000-0005-0000-0000-0000D8760000}"/>
    <cellStyle name="s_Valuation _BS Csan CPC 02 &lt;SAP&gt;_Pasta3_Balanço_Working Capital" xfId="30425" xr:uid="{00000000-0005-0000-0000-0000D9760000}"/>
    <cellStyle name="s_Valuation _BS Csan CPC 02 &lt;SAP&gt;_Pasta3_Despesas operacionais " xfId="30426" xr:uid="{00000000-0005-0000-0000-0000DA760000}"/>
    <cellStyle name="s_Valuation _BS Csan CPC 02 &lt;SAP&gt;_Pasta3_IR Diferido" xfId="30427" xr:uid="{00000000-0005-0000-0000-0000DB760000}"/>
    <cellStyle name="s_Valuation _BS Csan CPC 02 &lt;SAP&gt;_Pasta3_Mapa variáveis" xfId="30428" xr:uid="{00000000-0005-0000-0000-0000DC760000}"/>
    <cellStyle name="s_Valuation _BS Csan CPC 02 &lt;SAP&gt;_Pasta3_P&amp;L Raízen Combs" xfId="30429" xr:uid="{00000000-0005-0000-0000-0000DD760000}"/>
    <cellStyle name="s_Valuation _BS Csan CPC 02 &lt;SAP&gt;_Pasta3_P&amp;L RUMO" xfId="30430" xr:uid="{00000000-0005-0000-0000-0000DE760000}"/>
    <cellStyle name="s_Valuation _BS Csan CPC 02 &lt;SAP&gt;_Pasta3_Variavel" xfId="30431" xr:uid="{00000000-0005-0000-0000-0000DF760000}"/>
    <cellStyle name="s_Valuation _BS Csan CPC 02 &lt;SAP&gt;_Pasta3_Working Capital" xfId="30432" xr:uid="{00000000-0005-0000-0000-0000E0760000}"/>
    <cellStyle name="s_Valuation _BS Csan CPC 02 &lt;SAP&gt;_Pasta4" xfId="30433" xr:uid="{00000000-0005-0000-0000-0000E1760000}"/>
    <cellStyle name="s_Valuation _BS Csan CPC 02 &lt;SAP&gt;_Pasta4 2" xfId="30434" xr:uid="{00000000-0005-0000-0000-0000E2760000}"/>
    <cellStyle name="s_Valuation _BS Csan CPC 02 &lt;SAP&gt;_Pasta4 2_15-FINANCEIRAS" xfId="30435" xr:uid="{00000000-0005-0000-0000-0000E3760000}"/>
    <cellStyle name="s_Valuation _BS Csan CPC 02 &lt;SAP&gt;_Pasta4 2_Mapa variáveis" xfId="30436" xr:uid="{00000000-0005-0000-0000-0000E4760000}"/>
    <cellStyle name="s_Valuation _BS Csan CPC 02 &lt;SAP&gt;_Pasta4 2_Variavel" xfId="30437" xr:uid="{00000000-0005-0000-0000-0000E5760000}"/>
    <cellStyle name="s_Valuation _BS Csan CPC 02 &lt;SAP&gt;_Pasta4 3" xfId="30438" xr:uid="{00000000-0005-0000-0000-0000E6760000}"/>
    <cellStyle name="s_Valuation _BS Csan CPC 02 &lt;SAP&gt;_Pasta4_15-FINANCEIRAS" xfId="30439" xr:uid="{00000000-0005-0000-0000-0000E7760000}"/>
    <cellStyle name="s_Valuation _BS Csan CPC 02 &lt;SAP&gt;_Pasta4_15-FINANCEIRAS_1" xfId="30440" xr:uid="{00000000-0005-0000-0000-0000E8760000}"/>
    <cellStyle name="s_Valuation _BS Csan CPC 02 &lt;SAP&gt;_Pasta4_2-DRE" xfId="30441" xr:uid="{00000000-0005-0000-0000-0000E9760000}"/>
    <cellStyle name="s_Valuation _BS Csan CPC 02 &lt;SAP&gt;_Pasta4_2-DRE 2" xfId="30442" xr:uid="{00000000-0005-0000-0000-0000EA760000}"/>
    <cellStyle name="s_Valuation _BS Csan CPC 02 &lt;SAP&gt;_Pasta4_2-DRE_3-Balanço" xfId="30443" xr:uid="{00000000-0005-0000-0000-0000EB760000}"/>
    <cellStyle name="s_Valuation _BS Csan CPC 02 &lt;SAP&gt;_Pasta4_2-DRE_3-Balanço_Mapa variáveis" xfId="30444" xr:uid="{00000000-0005-0000-0000-0000EC760000}"/>
    <cellStyle name="s_Valuation _BS Csan CPC 02 &lt;SAP&gt;_Pasta4_2-DRE_3-Balanço_Variavel" xfId="30445" xr:uid="{00000000-0005-0000-0000-0000ED760000}"/>
    <cellStyle name="s_Valuation _BS Csan CPC 02 &lt;SAP&gt;_Pasta4_2-DRE_Dep_Judiciais-Contingências" xfId="30446" xr:uid="{00000000-0005-0000-0000-0000EE760000}"/>
    <cellStyle name="s_Valuation _BS Csan CPC 02 &lt;SAP&gt;_Pasta4_2-DRE_DFC Gerencial" xfId="30447" xr:uid="{00000000-0005-0000-0000-0000EF760000}"/>
    <cellStyle name="s_Valuation _BS Csan CPC 02 &lt;SAP&gt;_Pasta4_2-DRE_DMPL" xfId="30448" xr:uid="{00000000-0005-0000-0000-0000F0760000}"/>
    <cellStyle name="s_Valuation _BS Csan CPC 02 &lt;SAP&gt;_Pasta4_2-DRE_Mapa variáveis" xfId="30449" xr:uid="{00000000-0005-0000-0000-0000F1760000}"/>
    <cellStyle name="s_Valuation _BS Csan CPC 02 &lt;SAP&gt;_Pasta4_2-DRE_Variavel" xfId="30450" xr:uid="{00000000-0005-0000-0000-0000F2760000}"/>
    <cellStyle name="s_Valuation _BS Csan CPC 02 &lt;SAP&gt;_Pasta4_3-Balanço" xfId="30451" xr:uid="{00000000-0005-0000-0000-0000F3760000}"/>
    <cellStyle name="s_Valuation _BS Csan CPC 02 &lt;SAP&gt;_Pasta4_3-Balanço 2" xfId="30452" xr:uid="{00000000-0005-0000-0000-0000F4760000}"/>
    <cellStyle name="s_Valuation _BS Csan CPC 02 &lt;SAP&gt;_Pasta4_3-Balanço 2_15-FINANCEIRAS" xfId="30453" xr:uid="{00000000-0005-0000-0000-0000F5760000}"/>
    <cellStyle name="s_Valuation _BS Csan CPC 02 &lt;SAP&gt;_Pasta4_3-Balanço_1" xfId="30454" xr:uid="{00000000-0005-0000-0000-0000F6760000}"/>
    <cellStyle name="s_Valuation _BS Csan CPC 02 &lt;SAP&gt;_Pasta4_3-Balanço_1_Mapa variáveis" xfId="30455" xr:uid="{00000000-0005-0000-0000-0000F7760000}"/>
    <cellStyle name="s_Valuation _BS Csan CPC 02 &lt;SAP&gt;_Pasta4_3-Balanço_1_Variavel" xfId="30456" xr:uid="{00000000-0005-0000-0000-0000F8760000}"/>
    <cellStyle name="s_Valuation _BS Csan CPC 02 &lt;SAP&gt;_Pasta4_3-Balanço_15-FINANCEIRAS" xfId="30457" xr:uid="{00000000-0005-0000-0000-0000F9760000}"/>
    <cellStyle name="s_Valuation _BS Csan CPC 02 &lt;SAP&gt;_Pasta4_3-Balanço_15-FINANCEIRAS_1" xfId="30458" xr:uid="{00000000-0005-0000-0000-0000FA760000}"/>
    <cellStyle name="s_Valuation _BS Csan CPC 02 &lt;SAP&gt;_Pasta4_3-Balanço_2-DRE" xfId="30459" xr:uid="{00000000-0005-0000-0000-0000FB760000}"/>
    <cellStyle name="s_Valuation _BS Csan CPC 02 &lt;SAP&gt;_Pasta4_3-Balanço_2-DRE 2" xfId="30460" xr:uid="{00000000-0005-0000-0000-0000FC760000}"/>
    <cellStyle name="s_Valuation _BS Csan CPC 02 &lt;SAP&gt;_Pasta4_3-Balanço_2-DRE_3-Balanço" xfId="30461" xr:uid="{00000000-0005-0000-0000-0000FD760000}"/>
    <cellStyle name="s_Valuation _BS Csan CPC 02 &lt;SAP&gt;_Pasta4_3-Balanço_2-DRE_3-Balanço_Mapa variáveis" xfId="30462" xr:uid="{00000000-0005-0000-0000-0000FE760000}"/>
    <cellStyle name="s_Valuation _BS Csan CPC 02 &lt;SAP&gt;_Pasta4_3-Balanço_2-DRE_3-Balanço_Variavel" xfId="30463" xr:uid="{00000000-0005-0000-0000-0000FF760000}"/>
    <cellStyle name="s_Valuation _BS Csan CPC 02 &lt;SAP&gt;_Pasta4_3-Balanço_2-DRE_Dep_Judiciais-Contingências" xfId="30464" xr:uid="{00000000-0005-0000-0000-000000770000}"/>
    <cellStyle name="s_Valuation _BS Csan CPC 02 &lt;SAP&gt;_Pasta4_3-Balanço_2-DRE_DFC Gerencial" xfId="30465" xr:uid="{00000000-0005-0000-0000-000001770000}"/>
    <cellStyle name="s_Valuation _BS Csan CPC 02 &lt;SAP&gt;_Pasta4_3-Balanço_2-DRE_DMPL" xfId="30466" xr:uid="{00000000-0005-0000-0000-000002770000}"/>
    <cellStyle name="s_Valuation _BS Csan CPC 02 &lt;SAP&gt;_Pasta4_3-Balanço_2-DRE_Mapa variáveis" xfId="30467" xr:uid="{00000000-0005-0000-0000-000003770000}"/>
    <cellStyle name="s_Valuation _BS Csan CPC 02 &lt;SAP&gt;_Pasta4_3-Balanço_2-DRE_Variavel" xfId="30468" xr:uid="{00000000-0005-0000-0000-000004770000}"/>
    <cellStyle name="s_Valuation _BS Csan CPC 02 &lt;SAP&gt;_Pasta4_3-Balanço_3-Balanço" xfId="30469" xr:uid="{00000000-0005-0000-0000-000005770000}"/>
    <cellStyle name="s_Valuation _BS Csan CPC 02 &lt;SAP&gt;_Pasta4_3-Balanço_3-Balanço_Mapa variáveis" xfId="30470" xr:uid="{00000000-0005-0000-0000-000006770000}"/>
    <cellStyle name="s_Valuation _BS Csan CPC 02 &lt;SAP&gt;_Pasta4_3-Balanço_3-Balanço_Variavel" xfId="30471" xr:uid="{00000000-0005-0000-0000-000007770000}"/>
    <cellStyle name="s_Valuation _BS Csan CPC 02 &lt;SAP&gt;_Pasta4_3-Balanço_7-Estoque" xfId="30472" xr:uid="{00000000-0005-0000-0000-000008770000}"/>
    <cellStyle name="s_Valuation _BS Csan CPC 02 &lt;SAP&gt;_Pasta4_3-Balanço_Despesas operacionais " xfId="30473" xr:uid="{00000000-0005-0000-0000-000009770000}"/>
    <cellStyle name="s_Valuation _BS Csan CPC 02 &lt;SAP&gt;_Pasta4_3-Balanço_Mapa variáveis" xfId="30474" xr:uid="{00000000-0005-0000-0000-00000A770000}"/>
    <cellStyle name="s_Valuation _BS Csan CPC 02 &lt;SAP&gt;_Pasta4_3-Balanço_P&amp;L Raízen Combs" xfId="30475" xr:uid="{00000000-0005-0000-0000-00000B770000}"/>
    <cellStyle name="s_Valuation _BS Csan CPC 02 &lt;SAP&gt;_Pasta4_3-Balanço_P&amp;L RUMO" xfId="30476" xr:uid="{00000000-0005-0000-0000-00000C770000}"/>
    <cellStyle name="s_Valuation _BS Csan CPC 02 &lt;SAP&gt;_Pasta4_3-Balanço_Variavel" xfId="30477" xr:uid="{00000000-0005-0000-0000-00000D770000}"/>
    <cellStyle name="s_Valuation _BS Csan CPC 02 &lt;SAP&gt;_Pasta4_3-Balanço_Working Capital" xfId="30478" xr:uid="{00000000-0005-0000-0000-00000E770000}"/>
    <cellStyle name="s_Valuation _BS Csan CPC 02 &lt;SAP&gt;_Pasta4_7-Estoque" xfId="30479" xr:uid="{00000000-0005-0000-0000-00000F770000}"/>
    <cellStyle name="s_Valuation _BS Csan CPC 02 &lt;SAP&gt;_Pasta4_Balanço" xfId="30480" xr:uid="{00000000-0005-0000-0000-000010770000}"/>
    <cellStyle name="s_Valuation _BS Csan CPC 02 &lt;SAP&gt;_Pasta4_Balanço_Despesas operacionais " xfId="30481" xr:uid="{00000000-0005-0000-0000-000011770000}"/>
    <cellStyle name="s_Valuation _BS Csan CPC 02 &lt;SAP&gt;_Pasta4_Balanço_Working Capital" xfId="30482" xr:uid="{00000000-0005-0000-0000-000012770000}"/>
    <cellStyle name="s_Valuation _BS Csan CPC 02 &lt;SAP&gt;_Pasta4_Despesas operacionais " xfId="30483" xr:uid="{00000000-0005-0000-0000-000013770000}"/>
    <cellStyle name="s_Valuation _BS Csan CPC 02 &lt;SAP&gt;_Pasta4_IR Diferido" xfId="30484" xr:uid="{00000000-0005-0000-0000-000014770000}"/>
    <cellStyle name="s_Valuation _BS Csan CPC 02 &lt;SAP&gt;_Pasta4_Mapa variáveis" xfId="30485" xr:uid="{00000000-0005-0000-0000-000015770000}"/>
    <cellStyle name="s_Valuation _BS Csan CPC 02 &lt;SAP&gt;_Pasta4_P&amp;L Raízen Combs" xfId="30486" xr:uid="{00000000-0005-0000-0000-000016770000}"/>
    <cellStyle name="s_Valuation _BS Csan CPC 02 &lt;SAP&gt;_Pasta4_P&amp;L RUMO" xfId="30487" xr:uid="{00000000-0005-0000-0000-000017770000}"/>
    <cellStyle name="s_Valuation _BS Csan CPC 02 &lt;SAP&gt;_Pasta4_Variavel" xfId="30488" xr:uid="{00000000-0005-0000-0000-000018770000}"/>
    <cellStyle name="s_Valuation _BS Csan CPC 02 &lt;SAP&gt;_Pasta4_Working Capital" xfId="30489" xr:uid="{00000000-0005-0000-0000-000019770000}"/>
    <cellStyle name="s_Valuation _BS Csan CPC 02 &lt;SAP&gt;_Pasta5" xfId="30490" xr:uid="{00000000-0005-0000-0000-00001A770000}"/>
    <cellStyle name="s_Valuation _BS Csan CPC 02 &lt;SAP&gt;_Pasta5 2" xfId="30491" xr:uid="{00000000-0005-0000-0000-00001B770000}"/>
    <cellStyle name="s_Valuation _BS Csan CPC 02 &lt;SAP&gt;_Pasta5 2_15-FINANCEIRAS" xfId="30492" xr:uid="{00000000-0005-0000-0000-00001C770000}"/>
    <cellStyle name="s_Valuation _BS Csan CPC 02 &lt;SAP&gt;_Pasta5 2_Mapa variáveis" xfId="30493" xr:uid="{00000000-0005-0000-0000-00001D770000}"/>
    <cellStyle name="s_Valuation _BS Csan CPC 02 &lt;SAP&gt;_Pasta5 2_Variavel" xfId="30494" xr:uid="{00000000-0005-0000-0000-00001E770000}"/>
    <cellStyle name="s_Valuation _BS Csan CPC 02 &lt;SAP&gt;_Pasta5 3" xfId="30495" xr:uid="{00000000-0005-0000-0000-00001F770000}"/>
    <cellStyle name="s_Valuation _BS Csan CPC 02 &lt;SAP&gt;_Pasta5_15-FINANCEIRAS" xfId="30496" xr:uid="{00000000-0005-0000-0000-000020770000}"/>
    <cellStyle name="s_Valuation _BS Csan CPC 02 &lt;SAP&gt;_Pasta5_15-FINANCEIRAS_1" xfId="30497" xr:uid="{00000000-0005-0000-0000-000021770000}"/>
    <cellStyle name="s_Valuation _BS Csan CPC 02 &lt;SAP&gt;_Pasta5_2-DRE" xfId="30498" xr:uid="{00000000-0005-0000-0000-000022770000}"/>
    <cellStyle name="s_Valuation _BS Csan CPC 02 &lt;SAP&gt;_Pasta5_2-DRE 2" xfId="30499" xr:uid="{00000000-0005-0000-0000-000023770000}"/>
    <cellStyle name="s_Valuation _BS Csan CPC 02 &lt;SAP&gt;_Pasta5_2-DRE_3-Balanço" xfId="30500" xr:uid="{00000000-0005-0000-0000-000024770000}"/>
    <cellStyle name="s_Valuation _BS Csan CPC 02 &lt;SAP&gt;_Pasta5_2-DRE_3-Balanço_Mapa variáveis" xfId="30501" xr:uid="{00000000-0005-0000-0000-000025770000}"/>
    <cellStyle name="s_Valuation _BS Csan CPC 02 &lt;SAP&gt;_Pasta5_2-DRE_3-Balanço_Variavel" xfId="30502" xr:uid="{00000000-0005-0000-0000-000026770000}"/>
    <cellStyle name="s_Valuation _BS Csan CPC 02 &lt;SAP&gt;_Pasta5_2-DRE_Dep_Judiciais-Contingências" xfId="30503" xr:uid="{00000000-0005-0000-0000-000027770000}"/>
    <cellStyle name="s_Valuation _BS Csan CPC 02 &lt;SAP&gt;_Pasta5_2-DRE_DFC Gerencial" xfId="30504" xr:uid="{00000000-0005-0000-0000-000028770000}"/>
    <cellStyle name="s_Valuation _BS Csan CPC 02 &lt;SAP&gt;_Pasta5_2-DRE_DMPL" xfId="30505" xr:uid="{00000000-0005-0000-0000-000029770000}"/>
    <cellStyle name="s_Valuation _BS Csan CPC 02 &lt;SAP&gt;_Pasta5_2-DRE_Mapa variáveis" xfId="30506" xr:uid="{00000000-0005-0000-0000-00002A770000}"/>
    <cellStyle name="s_Valuation _BS Csan CPC 02 &lt;SAP&gt;_Pasta5_2-DRE_Variavel" xfId="30507" xr:uid="{00000000-0005-0000-0000-00002B770000}"/>
    <cellStyle name="s_Valuation _BS Csan CPC 02 &lt;SAP&gt;_Pasta5_3-Balanço" xfId="30508" xr:uid="{00000000-0005-0000-0000-00002C770000}"/>
    <cellStyle name="s_Valuation _BS Csan CPC 02 &lt;SAP&gt;_Pasta5_3-Balanço 2" xfId="30509" xr:uid="{00000000-0005-0000-0000-00002D770000}"/>
    <cellStyle name="s_Valuation _BS Csan CPC 02 &lt;SAP&gt;_Pasta5_3-Balanço 2_15-FINANCEIRAS" xfId="30510" xr:uid="{00000000-0005-0000-0000-00002E770000}"/>
    <cellStyle name="s_Valuation _BS Csan CPC 02 &lt;SAP&gt;_Pasta5_3-Balanço_1" xfId="30511" xr:uid="{00000000-0005-0000-0000-00002F770000}"/>
    <cellStyle name="s_Valuation _BS Csan CPC 02 &lt;SAP&gt;_Pasta5_3-Balanço_1_Mapa variáveis" xfId="30512" xr:uid="{00000000-0005-0000-0000-000030770000}"/>
    <cellStyle name="s_Valuation _BS Csan CPC 02 &lt;SAP&gt;_Pasta5_3-Balanço_1_Variavel" xfId="30513" xr:uid="{00000000-0005-0000-0000-000031770000}"/>
    <cellStyle name="s_Valuation _BS Csan CPC 02 &lt;SAP&gt;_Pasta5_3-Balanço_15-FINANCEIRAS" xfId="30514" xr:uid="{00000000-0005-0000-0000-000032770000}"/>
    <cellStyle name="s_Valuation _BS Csan CPC 02 &lt;SAP&gt;_Pasta5_3-Balanço_15-FINANCEIRAS_1" xfId="30515" xr:uid="{00000000-0005-0000-0000-000033770000}"/>
    <cellStyle name="s_Valuation _BS Csan CPC 02 &lt;SAP&gt;_Pasta5_3-Balanço_2-DRE" xfId="30516" xr:uid="{00000000-0005-0000-0000-000034770000}"/>
    <cellStyle name="s_Valuation _BS Csan CPC 02 &lt;SAP&gt;_Pasta5_3-Balanço_2-DRE 2" xfId="30517" xr:uid="{00000000-0005-0000-0000-000035770000}"/>
    <cellStyle name="s_Valuation _BS Csan CPC 02 &lt;SAP&gt;_Pasta5_3-Balanço_2-DRE_3-Balanço" xfId="30518" xr:uid="{00000000-0005-0000-0000-000036770000}"/>
    <cellStyle name="s_Valuation _BS Csan CPC 02 &lt;SAP&gt;_Pasta5_3-Balanço_2-DRE_3-Balanço_Mapa variáveis" xfId="30519" xr:uid="{00000000-0005-0000-0000-000037770000}"/>
    <cellStyle name="s_Valuation _BS Csan CPC 02 &lt;SAP&gt;_Pasta5_3-Balanço_2-DRE_3-Balanço_Variavel" xfId="30520" xr:uid="{00000000-0005-0000-0000-000038770000}"/>
    <cellStyle name="s_Valuation _BS Csan CPC 02 &lt;SAP&gt;_Pasta5_3-Balanço_2-DRE_Dep_Judiciais-Contingências" xfId="30521" xr:uid="{00000000-0005-0000-0000-000039770000}"/>
    <cellStyle name="s_Valuation _BS Csan CPC 02 &lt;SAP&gt;_Pasta5_3-Balanço_2-DRE_DFC Gerencial" xfId="30522" xr:uid="{00000000-0005-0000-0000-00003A770000}"/>
    <cellStyle name="s_Valuation _BS Csan CPC 02 &lt;SAP&gt;_Pasta5_3-Balanço_2-DRE_DMPL" xfId="30523" xr:uid="{00000000-0005-0000-0000-00003B770000}"/>
    <cellStyle name="s_Valuation _BS Csan CPC 02 &lt;SAP&gt;_Pasta5_3-Balanço_2-DRE_Mapa variáveis" xfId="30524" xr:uid="{00000000-0005-0000-0000-00003C770000}"/>
    <cellStyle name="s_Valuation _BS Csan CPC 02 &lt;SAP&gt;_Pasta5_3-Balanço_2-DRE_Variavel" xfId="30525" xr:uid="{00000000-0005-0000-0000-00003D770000}"/>
    <cellStyle name="s_Valuation _BS Csan CPC 02 &lt;SAP&gt;_Pasta5_3-Balanço_3-Balanço" xfId="30526" xr:uid="{00000000-0005-0000-0000-00003E770000}"/>
    <cellStyle name="s_Valuation _BS Csan CPC 02 &lt;SAP&gt;_Pasta5_3-Balanço_3-Balanço_Mapa variáveis" xfId="30527" xr:uid="{00000000-0005-0000-0000-00003F770000}"/>
    <cellStyle name="s_Valuation _BS Csan CPC 02 &lt;SAP&gt;_Pasta5_3-Balanço_3-Balanço_Variavel" xfId="30528" xr:uid="{00000000-0005-0000-0000-000040770000}"/>
    <cellStyle name="s_Valuation _BS Csan CPC 02 &lt;SAP&gt;_Pasta5_3-Balanço_7-Estoque" xfId="30529" xr:uid="{00000000-0005-0000-0000-000041770000}"/>
    <cellStyle name="s_Valuation _BS Csan CPC 02 &lt;SAP&gt;_Pasta5_3-Balanço_Despesas operacionais " xfId="30530" xr:uid="{00000000-0005-0000-0000-000042770000}"/>
    <cellStyle name="s_Valuation _BS Csan CPC 02 &lt;SAP&gt;_Pasta5_3-Balanço_Mapa variáveis" xfId="30531" xr:uid="{00000000-0005-0000-0000-000043770000}"/>
    <cellStyle name="s_Valuation _BS Csan CPC 02 &lt;SAP&gt;_Pasta5_3-Balanço_P&amp;L Raízen Combs" xfId="30532" xr:uid="{00000000-0005-0000-0000-000044770000}"/>
    <cellStyle name="s_Valuation _BS Csan CPC 02 &lt;SAP&gt;_Pasta5_3-Balanço_P&amp;L RUMO" xfId="30533" xr:uid="{00000000-0005-0000-0000-000045770000}"/>
    <cellStyle name="s_Valuation _BS Csan CPC 02 &lt;SAP&gt;_Pasta5_3-Balanço_Variavel" xfId="30534" xr:uid="{00000000-0005-0000-0000-000046770000}"/>
    <cellStyle name="s_Valuation _BS Csan CPC 02 &lt;SAP&gt;_Pasta5_3-Balanço_Working Capital" xfId="30535" xr:uid="{00000000-0005-0000-0000-000047770000}"/>
    <cellStyle name="s_Valuation _BS Csan CPC 02 &lt;SAP&gt;_Pasta5_7-Estoque" xfId="30536" xr:uid="{00000000-0005-0000-0000-000048770000}"/>
    <cellStyle name="s_Valuation _BS Csan CPC 02 &lt;SAP&gt;_Pasta5_Balanço" xfId="30537" xr:uid="{00000000-0005-0000-0000-000049770000}"/>
    <cellStyle name="s_Valuation _BS Csan CPC 02 &lt;SAP&gt;_Pasta5_Balanço_Despesas operacionais " xfId="30538" xr:uid="{00000000-0005-0000-0000-00004A770000}"/>
    <cellStyle name="s_Valuation _BS Csan CPC 02 &lt;SAP&gt;_Pasta5_Balanço_Working Capital" xfId="30539" xr:uid="{00000000-0005-0000-0000-00004B770000}"/>
    <cellStyle name="s_Valuation _BS Csan CPC 02 &lt;SAP&gt;_Pasta5_Despesas operacionais " xfId="30540" xr:uid="{00000000-0005-0000-0000-00004C770000}"/>
    <cellStyle name="s_Valuation _BS Csan CPC 02 &lt;SAP&gt;_Pasta5_IR Diferido" xfId="30541" xr:uid="{00000000-0005-0000-0000-00004D770000}"/>
    <cellStyle name="s_Valuation _BS Csan CPC 02 &lt;SAP&gt;_Pasta5_Mapa variáveis" xfId="30542" xr:uid="{00000000-0005-0000-0000-00004E770000}"/>
    <cellStyle name="s_Valuation _BS Csan CPC 02 &lt;SAP&gt;_Pasta5_P&amp;L Raízen Combs" xfId="30543" xr:uid="{00000000-0005-0000-0000-00004F770000}"/>
    <cellStyle name="s_Valuation _BS Csan CPC 02 &lt;SAP&gt;_Pasta5_P&amp;L RUMO" xfId="30544" xr:uid="{00000000-0005-0000-0000-000050770000}"/>
    <cellStyle name="s_Valuation _BS Csan CPC 02 &lt;SAP&gt;_Pasta5_Variavel" xfId="30545" xr:uid="{00000000-0005-0000-0000-000051770000}"/>
    <cellStyle name="s_Valuation _BS Csan CPC 02 &lt;SAP&gt;_Pasta5_Working Capital" xfId="30546" xr:uid="{00000000-0005-0000-0000-000052770000}"/>
    <cellStyle name="s_Valuation _BS Csan CPC 02 &lt;SAP&gt;_Plan1" xfId="30547" xr:uid="{00000000-0005-0000-0000-000053770000}"/>
    <cellStyle name="s_Valuation _BS Csan CPC 02 &lt;SAP&gt;_Plan1 2" xfId="30548" xr:uid="{00000000-0005-0000-0000-000054770000}"/>
    <cellStyle name="s_Valuation _BS Csan CPC 02 &lt;SAP&gt;_Plan1 2_15-FINANCEIRAS" xfId="30549" xr:uid="{00000000-0005-0000-0000-000055770000}"/>
    <cellStyle name="s_Valuation _BS Csan CPC 02 &lt;SAP&gt;_Plan1 2_Mapa variáveis" xfId="30550" xr:uid="{00000000-0005-0000-0000-000056770000}"/>
    <cellStyle name="s_Valuation _BS Csan CPC 02 &lt;SAP&gt;_Plan1 2_Variavel" xfId="30551" xr:uid="{00000000-0005-0000-0000-000057770000}"/>
    <cellStyle name="s_Valuation _BS Csan CPC 02 &lt;SAP&gt;_Plan1 3" xfId="30552" xr:uid="{00000000-0005-0000-0000-000058770000}"/>
    <cellStyle name="s_Valuation _BS Csan CPC 02 &lt;SAP&gt;_Plan1_15-FINANCEIRAS" xfId="30553" xr:uid="{00000000-0005-0000-0000-000059770000}"/>
    <cellStyle name="s_Valuation _BS Csan CPC 02 &lt;SAP&gt;_Plan1_15-FINANCEIRAS_1" xfId="30554" xr:uid="{00000000-0005-0000-0000-00005A770000}"/>
    <cellStyle name="s_Valuation _BS Csan CPC 02 &lt;SAP&gt;_Plan1_2-DRE" xfId="30555" xr:uid="{00000000-0005-0000-0000-00005B770000}"/>
    <cellStyle name="s_Valuation _BS Csan CPC 02 &lt;SAP&gt;_Plan1_2-DRE 2" xfId="30556" xr:uid="{00000000-0005-0000-0000-00005C770000}"/>
    <cellStyle name="s_Valuation _BS Csan CPC 02 &lt;SAP&gt;_Plan1_2-DRE_3-Balanço" xfId="30557" xr:uid="{00000000-0005-0000-0000-00005D770000}"/>
    <cellStyle name="s_Valuation _BS Csan CPC 02 &lt;SAP&gt;_Plan1_2-DRE_3-Balanço_Mapa variáveis" xfId="30558" xr:uid="{00000000-0005-0000-0000-00005E770000}"/>
    <cellStyle name="s_Valuation _BS Csan CPC 02 &lt;SAP&gt;_Plan1_2-DRE_3-Balanço_Variavel" xfId="30559" xr:uid="{00000000-0005-0000-0000-00005F770000}"/>
    <cellStyle name="s_Valuation _BS Csan CPC 02 &lt;SAP&gt;_Plan1_2-DRE_Dep_Judiciais-Contingências" xfId="30560" xr:uid="{00000000-0005-0000-0000-000060770000}"/>
    <cellStyle name="s_Valuation _BS Csan CPC 02 &lt;SAP&gt;_Plan1_2-DRE_DFC Gerencial" xfId="30561" xr:uid="{00000000-0005-0000-0000-000061770000}"/>
    <cellStyle name="s_Valuation _BS Csan CPC 02 &lt;SAP&gt;_Plan1_2-DRE_DMPL" xfId="30562" xr:uid="{00000000-0005-0000-0000-000062770000}"/>
    <cellStyle name="s_Valuation _BS Csan CPC 02 &lt;SAP&gt;_Plan1_2-DRE_Mapa variáveis" xfId="30563" xr:uid="{00000000-0005-0000-0000-000063770000}"/>
    <cellStyle name="s_Valuation _BS Csan CPC 02 &lt;SAP&gt;_Plan1_2-DRE_Variavel" xfId="30564" xr:uid="{00000000-0005-0000-0000-000064770000}"/>
    <cellStyle name="s_Valuation _BS Csan CPC 02 &lt;SAP&gt;_Plan1_3-Balanço" xfId="30565" xr:uid="{00000000-0005-0000-0000-000065770000}"/>
    <cellStyle name="s_Valuation _BS Csan CPC 02 &lt;SAP&gt;_Plan1_3-Balanço 2" xfId="30566" xr:uid="{00000000-0005-0000-0000-000066770000}"/>
    <cellStyle name="s_Valuation _BS Csan CPC 02 &lt;SAP&gt;_Plan1_3-Balanço 2_15-FINANCEIRAS" xfId="30567" xr:uid="{00000000-0005-0000-0000-000067770000}"/>
    <cellStyle name="s_Valuation _BS Csan CPC 02 &lt;SAP&gt;_Plan1_3-Balanço_1" xfId="30568" xr:uid="{00000000-0005-0000-0000-000068770000}"/>
    <cellStyle name="s_Valuation _BS Csan CPC 02 &lt;SAP&gt;_Plan1_3-Balanço_1_Mapa variáveis" xfId="30569" xr:uid="{00000000-0005-0000-0000-000069770000}"/>
    <cellStyle name="s_Valuation _BS Csan CPC 02 &lt;SAP&gt;_Plan1_3-Balanço_1_Variavel" xfId="30570" xr:uid="{00000000-0005-0000-0000-00006A770000}"/>
    <cellStyle name="s_Valuation _BS Csan CPC 02 &lt;SAP&gt;_Plan1_3-Balanço_15-FINANCEIRAS" xfId="30571" xr:uid="{00000000-0005-0000-0000-00006B770000}"/>
    <cellStyle name="s_Valuation _BS Csan CPC 02 &lt;SAP&gt;_Plan1_3-Balanço_15-FINANCEIRAS_1" xfId="30572" xr:uid="{00000000-0005-0000-0000-00006C770000}"/>
    <cellStyle name="s_Valuation _BS Csan CPC 02 &lt;SAP&gt;_Plan1_3-Balanço_2-DRE" xfId="30573" xr:uid="{00000000-0005-0000-0000-00006D770000}"/>
    <cellStyle name="s_Valuation _BS Csan CPC 02 &lt;SAP&gt;_Plan1_3-Balanço_2-DRE 2" xfId="30574" xr:uid="{00000000-0005-0000-0000-00006E770000}"/>
    <cellStyle name="s_Valuation _BS Csan CPC 02 &lt;SAP&gt;_Plan1_3-Balanço_2-DRE_3-Balanço" xfId="30575" xr:uid="{00000000-0005-0000-0000-00006F770000}"/>
    <cellStyle name="s_Valuation _BS Csan CPC 02 &lt;SAP&gt;_Plan1_3-Balanço_2-DRE_3-Balanço_Mapa variáveis" xfId="30576" xr:uid="{00000000-0005-0000-0000-000070770000}"/>
    <cellStyle name="s_Valuation _BS Csan CPC 02 &lt;SAP&gt;_Plan1_3-Balanço_2-DRE_3-Balanço_Variavel" xfId="30577" xr:uid="{00000000-0005-0000-0000-000071770000}"/>
    <cellStyle name="s_Valuation _BS Csan CPC 02 &lt;SAP&gt;_Plan1_3-Balanço_2-DRE_Dep_Judiciais-Contingências" xfId="30578" xr:uid="{00000000-0005-0000-0000-000072770000}"/>
    <cellStyle name="s_Valuation _BS Csan CPC 02 &lt;SAP&gt;_Plan1_3-Balanço_2-DRE_DFC Gerencial" xfId="30579" xr:uid="{00000000-0005-0000-0000-000073770000}"/>
    <cellStyle name="s_Valuation _BS Csan CPC 02 &lt;SAP&gt;_Plan1_3-Balanço_2-DRE_DMPL" xfId="30580" xr:uid="{00000000-0005-0000-0000-000074770000}"/>
    <cellStyle name="s_Valuation _BS Csan CPC 02 &lt;SAP&gt;_Plan1_3-Balanço_2-DRE_Mapa variáveis" xfId="30581" xr:uid="{00000000-0005-0000-0000-000075770000}"/>
    <cellStyle name="s_Valuation _BS Csan CPC 02 &lt;SAP&gt;_Plan1_3-Balanço_2-DRE_Variavel" xfId="30582" xr:uid="{00000000-0005-0000-0000-000076770000}"/>
    <cellStyle name="s_Valuation _BS Csan CPC 02 &lt;SAP&gt;_Plan1_3-Balanço_3-Balanço" xfId="30583" xr:uid="{00000000-0005-0000-0000-000077770000}"/>
    <cellStyle name="s_Valuation _BS Csan CPC 02 &lt;SAP&gt;_Plan1_3-Balanço_3-Balanço_Mapa variáveis" xfId="30584" xr:uid="{00000000-0005-0000-0000-000078770000}"/>
    <cellStyle name="s_Valuation _BS Csan CPC 02 &lt;SAP&gt;_Plan1_3-Balanço_3-Balanço_Variavel" xfId="30585" xr:uid="{00000000-0005-0000-0000-000079770000}"/>
    <cellStyle name="s_Valuation _BS Csan CPC 02 &lt;SAP&gt;_Plan1_3-Balanço_7-Estoque" xfId="30586" xr:uid="{00000000-0005-0000-0000-00007A770000}"/>
    <cellStyle name="s_Valuation _BS Csan CPC 02 &lt;SAP&gt;_Plan1_3-Balanço_Despesas operacionais " xfId="30587" xr:uid="{00000000-0005-0000-0000-00007B770000}"/>
    <cellStyle name="s_Valuation _BS Csan CPC 02 &lt;SAP&gt;_Plan1_3-Balanço_Mapa variáveis" xfId="30588" xr:uid="{00000000-0005-0000-0000-00007C770000}"/>
    <cellStyle name="s_Valuation _BS Csan CPC 02 &lt;SAP&gt;_Plan1_3-Balanço_P&amp;L Raízen Combs" xfId="30589" xr:uid="{00000000-0005-0000-0000-00007D770000}"/>
    <cellStyle name="s_Valuation _BS Csan CPC 02 &lt;SAP&gt;_Plan1_3-Balanço_P&amp;L RUMO" xfId="30590" xr:uid="{00000000-0005-0000-0000-00007E770000}"/>
    <cellStyle name="s_Valuation _BS Csan CPC 02 &lt;SAP&gt;_Plan1_3-Balanço_Variavel" xfId="30591" xr:uid="{00000000-0005-0000-0000-00007F770000}"/>
    <cellStyle name="s_Valuation _BS Csan CPC 02 &lt;SAP&gt;_Plan1_3-Balanço_Working Capital" xfId="30592" xr:uid="{00000000-0005-0000-0000-000080770000}"/>
    <cellStyle name="s_Valuation _BS Csan CPC 02 &lt;SAP&gt;_Plan1_7-Estoque" xfId="30593" xr:uid="{00000000-0005-0000-0000-000081770000}"/>
    <cellStyle name="s_Valuation _BS Csan CPC 02 &lt;SAP&gt;_Plan1_Balanço" xfId="30594" xr:uid="{00000000-0005-0000-0000-000082770000}"/>
    <cellStyle name="s_Valuation _BS Csan CPC 02 &lt;SAP&gt;_Plan1_Balanço_Despesas operacionais " xfId="30595" xr:uid="{00000000-0005-0000-0000-000083770000}"/>
    <cellStyle name="s_Valuation _BS Csan CPC 02 &lt;SAP&gt;_Plan1_Balanço_Working Capital" xfId="30596" xr:uid="{00000000-0005-0000-0000-000084770000}"/>
    <cellStyle name="s_Valuation _BS Csan CPC 02 &lt;SAP&gt;_Plan1_CCL" xfId="30597" xr:uid="{00000000-0005-0000-0000-000085770000}"/>
    <cellStyle name="s_Valuation _BS Csan CPC 02 &lt;SAP&gt;_Plan1_CCL 2" xfId="30598" xr:uid="{00000000-0005-0000-0000-000086770000}"/>
    <cellStyle name="s_Valuation _BS Csan CPC 02 &lt;SAP&gt;_Plan1_CCL 2_15-FINANCEIRAS" xfId="30599" xr:uid="{00000000-0005-0000-0000-000087770000}"/>
    <cellStyle name="s_Valuation _BS Csan CPC 02 &lt;SAP&gt;_Plan1_CCL 2_Mapa variáveis" xfId="30600" xr:uid="{00000000-0005-0000-0000-000088770000}"/>
    <cellStyle name="s_Valuation _BS Csan CPC 02 &lt;SAP&gt;_Plan1_CCL 2_Variavel" xfId="30601" xr:uid="{00000000-0005-0000-0000-000089770000}"/>
    <cellStyle name="s_Valuation _BS Csan CPC 02 &lt;SAP&gt;_Plan1_CCL 3" xfId="30602" xr:uid="{00000000-0005-0000-0000-00008A770000}"/>
    <cellStyle name="s_Valuation _BS Csan CPC 02 &lt;SAP&gt;_Plan1_CCL_15-FINANCEIRAS" xfId="30603" xr:uid="{00000000-0005-0000-0000-00008B770000}"/>
    <cellStyle name="s_Valuation _BS Csan CPC 02 &lt;SAP&gt;_Plan1_CCL_15-FINANCEIRAS_1" xfId="30604" xr:uid="{00000000-0005-0000-0000-00008C770000}"/>
    <cellStyle name="s_Valuation _BS Csan CPC 02 &lt;SAP&gt;_Plan1_CCL_2-DRE" xfId="30605" xr:uid="{00000000-0005-0000-0000-00008D770000}"/>
    <cellStyle name="s_Valuation _BS Csan CPC 02 &lt;SAP&gt;_Plan1_CCL_2-DRE 2" xfId="30606" xr:uid="{00000000-0005-0000-0000-00008E770000}"/>
    <cellStyle name="s_Valuation _BS Csan CPC 02 &lt;SAP&gt;_Plan1_CCL_2-DRE_3-Balanço" xfId="30607" xr:uid="{00000000-0005-0000-0000-00008F770000}"/>
    <cellStyle name="s_Valuation _BS Csan CPC 02 &lt;SAP&gt;_Plan1_CCL_2-DRE_3-Balanço_Mapa variáveis" xfId="30608" xr:uid="{00000000-0005-0000-0000-000090770000}"/>
    <cellStyle name="s_Valuation _BS Csan CPC 02 &lt;SAP&gt;_Plan1_CCL_2-DRE_3-Balanço_Variavel" xfId="30609" xr:uid="{00000000-0005-0000-0000-000091770000}"/>
    <cellStyle name="s_Valuation _BS Csan CPC 02 &lt;SAP&gt;_Plan1_CCL_2-DRE_Dep_Judiciais-Contingências" xfId="30610" xr:uid="{00000000-0005-0000-0000-000092770000}"/>
    <cellStyle name="s_Valuation _BS Csan CPC 02 &lt;SAP&gt;_Plan1_CCL_2-DRE_DFC Gerencial" xfId="30611" xr:uid="{00000000-0005-0000-0000-000093770000}"/>
    <cellStyle name="s_Valuation _BS Csan CPC 02 &lt;SAP&gt;_Plan1_CCL_2-DRE_DMPL" xfId="30612" xr:uid="{00000000-0005-0000-0000-000094770000}"/>
    <cellStyle name="s_Valuation _BS Csan CPC 02 &lt;SAP&gt;_Plan1_CCL_2-DRE_Mapa variáveis" xfId="30613" xr:uid="{00000000-0005-0000-0000-000095770000}"/>
    <cellStyle name="s_Valuation _BS Csan CPC 02 &lt;SAP&gt;_Plan1_CCL_2-DRE_Variavel" xfId="30614" xr:uid="{00000000-0005-0000-0000-000096770000}"/>
    <cellStyle name="s_Valuation _BS Csan CPC 02 &lt;SAP&gt;_Plan1_CCL_3-Balanço" xfId="30615" xr:uid="{00000000-0005-0000-0000-000097770000}"/>
    <cellStyle name="s_Valuation _BS Csan CPC 02 &lt;SAP&gt;_Plan1_CCL_3-Balanço 2" xfId="30616" xr:uid="{00000000-0005-0000-0000-000098770000}"/>
    <cellStyle name="s_Valuation _BS Csan CPC 02 &lt;SAP&gt;_Plan1_CCL_3-Balanço 2_15-FINANCEIRAS" xfId="30617" xr:uid="{00000000-0005-0000-0000-000099770000}"/>
    <cellStyle name="s_Valuation _BS Csan CPC 02 &lt;SAP&gt;_Plan1_CCL_3-Balanço_1" xfId="30618" xr:uid="{00000000-0005-0000-0000-00009A770000}"/>
    <cellStyle name="s_Valuation _BS Csan CPC 02 &lt;SAP&gt;_Plan1_CCL_3-Balanço_1_Mapa variáveis" xfId="30619" xr:uid="{00000000-0005-0000-0000-00009B770000}"/>
    <cellStyle name="s_Valuation _BS Csan CPC 02 &lt;SAP&gt;_Plan1_CCL_3-Balanço_1_Variavel" xfId="30620" xr:uid="{00000000-0005-0000-0000-00009C770000}"/>
    <cellStyle name="s_Valuation _BS Csan CPC 02 &lt;SAP&gt;_Plan1_CCL_3-Balanço_15-FINANCEIRAS" xfId="30621" xr:uid="{00000000-0005-0000-0000-00009D770000}"/>
    <cellStyle name="s_Valuation _BS Csan CPC 02 &lt;SAP&gt;_Plan1_CCL_3-Balanço_15-FINANCEIRAS_1" xfId="30622" xr:uid="{00000000-0005-0000-0000-00009E770000}"/>
    <cellStyle name="s_Valuation _BS Csan CPC 02 &lt;SAP&gt;_Plan1_CCL_3-Balanço_2-DRE" xfId="30623" xr:uid="{00000000-0005-0000-0000-00009F770000}"/>
    <cellStyle name="s_Valuation _BS Csan CPC 02 &lt;SAP&gt;_Plan1_CCL_3-Balanço_2-DRE 2" xfId="30624" xr:uid="{00000000-0005-0000-0000-0000A0770000}"/>
    <cellStyle name="s_Valuation _BS Csan CPC 02 &lt;SAP&gt;_Plan1_CCL_3-Balanço_2-DRE_3-Balanço" xfId="30625" xr:uid="{00000000-0005-0000-0000-0000A1770000}"/>
    <cellStyle name="s_Valuation _BS Csan CPC 02 &lt;SAP&gt;_Plan1_CCL_3-Balanço_2-DRE_3-Balanço_Mapa variáveis" xfId="30626" xr:uid="{00000000-0005-0000-0000-0000A2770000}"/>
    <cellStyle name="s_Valuation _BS Csan CPC 02 &lt;SAP&gt;_Plan1_CCL_3-Balanço_2-DRE_3-Balanço_Variavel" xfId="30627" xr:uid="{00000000-0005-0000-0000-0000A3770000}"/>
    <cellStyle name="s_Valuation _BS Csan CPC 02 &lt;SAP&gt;_Plan1_CCL_3-Balanço_2-DRE_Dep_Judiciais-Contingências" xfId="30628" xr:uid="{00000000-0005-0000-0000-0000A4770000}"/>
    <cellStyle name="s_Valuation _BS Csan CPC 02 &lt;SAP&gt;_Plan1_CCL_3-Balanço_2-DRE_DFC Gerencial" xfId="30629" xr:uid="{00000000-0005-0000-0000-0000A5770000}"/>
    <cellStyle name="s_Valuation _BS Csan CPC 02 &lt;SAP&gt;_Plan1_CCL_3-Balanço_2-DRE_DMPL" xfId="30630" xr:uid="{00000000-0005-0000-0000-0000A6770000}"/>
    <cellStyle name="s_Valuation _BS Csan CPC 02 &lt;SAP&gt;_Plan1_CCL_3-Balanço_2-DRE_Mapa variáveis" xfId="30631" xr:uid="{00000000-0005-0000-0000-0000A7770000}"/>
    <cellStyle name="s_Valuation _BS Csan CPC 02 &lt;SAP&gt;_Plan1_CCL_3-Balanço_2-DRE_Variavel" xfId="30632" xr:uid="{00000000-0005-0000-0000-0000A8770000}"/>
    <cellStyle name="s_Valuation _BS Csan CPC 02 &lt;SAP&gt;_Plan1_CCL_3-Balanço_3-Balanço" xfId="30633" xr:uid="{00000000-0005-0000-0000-0000A9770000}"/>
    <cellStyle name="s_Valuation _BS Csan CPC 02 &lt;SAP&gt;_Plan1_CCL_3-Balanço_3-Balanço_Mapa variáveis" xfId="30634" xr:uid="{00000000-0005-0000-0000-0000AA770000}"/>
    <cellStyle name="s_Valuation _BS Csan CPC 02 &lt;SAP&gt;_Plan1_CCL_3-Balanço_3-Balanço_Variavel" xfId="30635" xr:uid="{00000000-0005-0000-0000-0000AB770000}"/>
    <cellStyle name="s_Valuation _BS Csan CPC 02 &lt;SAP&gt;_Plan1_CCL_3-Balanço_7-Estoque" xfId="30636" xr:uid="{00000000-0005-0000-0000-0000AC770000}"/>
    <cellStyle name="s_Valuation _BS Csan CPC 02 &lt;SAP&gt;_Plan1_CCL_3-Balanço_Despesas operacionais " xfId="30637" xr:uid="{00000000-0005-0000-0000-0000AD770000}"/>
    <cellStyle name="s_Valuation _BS Csan CPC 02 &lt;SAP&gt;_Plan1_CCL_3-Balanço_Mapa variáveis" xfId="30638" xr:uid="{00000000-0005-0000-0000-0000AE770000}"/>
    <cellStyle name="s_Valuation _BS Csan CPC 02 &lt;SAP&gt;_Plan1_CCL_3-Balanço_P&amp;L Raízen Combs" xfId="30639" xr:uid="{00000000-0005-0000-0000-0000AF770000}"/>
    <cellStyle name="s_Valuation _BS Csan CPC 02 &lt;SAP&gt;_Plan1_CCL_3-Balanço_P&amp;L RUMO" xfId="30640" xr:uid="{00000000-0005-0000-0000-0000B0770000}"/>
    <cellStyle name="s_Valuation _BS Csan CPC 02 &lt;SAP&gt;_Plan1_CCL_3-Balanço_Variavel" xfId="30641" xr:uid="{00000000-0005-0000-0000-0000B1770000}"/>
    <cellStyle name="s_Valuation _BS Csan CPC 02 &lt;SAP&gt;_Plan1_CCL_3-Balanço_Working Capital" xfId="30642" xr:uid="{00000000-0005-0000-0000-0000B2770000}"/>
    <cellStyle name="s_Valuation _BS Csan CPC 02 &lt;SAP&gt;_Plan1_CCL_7-Estoque" xfId="30643" xr:uid="{00000000-0005-0000-0000-0000B3770000}"/>
    <cellStyle name="s_Valuation _BS Csan CPC 02 &lt;SAP&gt;_Plan1_CCL_Balanço" xfId="30644" xr:uid="{00000000-0005-0000-0000-0000B4770000}"/>
    <cellStyle name="s_Valuation _BS Csan CPC 02 &lt;SAP&gt;_Plan1_CCL_Balanço_Despesas operacionais " xfId="30645" xr:uid="{00000000-0005-0000-0000-0000B5770000}"/>
    <cellStyle name="s_Valuation _BS Csan CPC 02 &lt;SAP&gt;_Plan1_CCL_Balanço_Working Capital" xfId="30646" xr:uid="{00000000-0005-0000-0000-0000B6770000}"/>
    <cellStyle name="s_Valuation _BS Csan CPC 02 &lt;SAP&gt;_Plan1_CCL_Despesas operacionais " xfId="30647" xr:uid="{00000000-0005-0000-0000-0000B7770000}"/>
    <cellStyle name="s_Valuation _BS Csan CPC 02 &lt;SAP&gt;_Plan1_CCL_IR Diferido" xfId="30648" xr:uid="{00000000-0005-0000-0000-0000B8770000}"/>
    <cellStyle name="s_Valuation _BS Csan CPC 02 &lt;SAP&gt;_Plan1_CCL_Mapa variáveis" xfId="30649" xr:uid="{00000000-0005-0000-0000-0000B9770000}"/>
    <cellStyle name="s_Valuation _BS Csan CPC 02 &lt;SAP&gt;_Plan1_CCL_P&amp;L Raízen Combs" xfId="30650" xr:uid="{00000000-0005-0000-0000-0000BA770000}"/>
    <cellStyle name="s_Valuation _BS Csan CPC 02 &lt;SAP&gt;_Plan1_CCL_P&amp;L RUMO" xfId="30651" xr:uid="{00000000-0005-0000-0000-0000BB770000}"/>
    <cellStyle name="s_Valuation _BS Csan CPC 02 &lt;SAP&gt;_Plan1_CCL_Variavel" xfId="30652" xr:uid="{00000000-0005-0000-0000-0000BC770000}"/>
    <cellStyle name="s_Valuation _BS Csan CPC 02 &lt;SAP&gt;_Plan1_CCL_Working Capital" xfId="30653" xr:uid="{00000000-0005-0000-0000-0000BD770000}"/>
    <cellStyle name="s_Valuation _BS Csan CPC 02 &lt;SAP&gt;_Plan1_Despesas operacionais " xfId="30654" xr:uid="{00000000-0005-0000-0000-0000BE770000}"/>
    <cellStyle name="s_Valuation _BS Csan CPC 02 &lt;SAP&gt;_Plan1_Diferenças outubro CAN- (2)" xfId="30655" xr:uid="{00000000-0005-0000-0000-0000BF770000}"/>
    <cellStyle name="s_Valuation _BS Csan CPC 02 &lt;SAP&gt;_Plan1_Diferenças outubro CAN- (2) 2" xfId="30656" xr:uid="{00000000-0005-0000-0000-0000C0770000}"/>
    <cellStyle name="s_Valuation _BS Csan CPC 02 &lt;SAP&gt;_Plan1_Diferenças outubro CAN- (2) 2_15-FINANCEIRAS" xfId="30657" xr:uid="{00000000-0005-0000-0000-0000C1770000}"/>
    <cellStyle name="s_Valuation _BS Csan CPC 02 &lt;SAP&gt;_Plan1_Diferenças outubro CAN- (2) 2_Mapa variáveis" xfId="30658" xr:uid="{00000000-0005-0000-0000-0000C2770000}"/>
    <cellStyle name="s_Valuation _BS Csan CPC 02 &lt;SAP&gt;_Plan1_Diferenças outubro CAN- (2) 2_Variavel" xfId="30659" xr:uid="{00000000-0005-0000-0000-0000C3770000}"/>
    <cellStyle name="s_Valuation _BS Csan CPC 02 &lt;SAP&gt;_Plan1_Diferenças outubro CAN- (2) 3" xfId="30660" xr:uid="{00000000-0005-0000-0000-0000C4770000}"/>
    <cellStyle name="s_Valuation _BS Csan CPC 02 &lt;SAP&gt;_Plan1_Diferenças outubro CAN- (2)_15-FINANCEIRAS" xfId="30661" xr:uid="{00000000-0005-0000-0000-0000C5770000}"/>
    <cellStyle name="s_Valuation _BS Csan CPC 02 &lt;SAP&gt;_Plan1_Diferenças outubro CAN- (2)_15-FINANCEIRAS_1" xfId="30662" xr:uid="{00000000-0005-0000-0000-0000C6770000}"/>
    <cellStyle name="s_Valuation _BS Csan CPC 02 &lt;SAP&gt;_Plan1_Diferenças outubro CAN- (2)_2-DRE" xfId="30663" xr:uid="{00000000-0005-0000-0000-0000C7770000}"/>
    <cellStyle name="s_Valuation _BS Csan CPC 02 &lt;SAP&gt;_Plan1_Diferenças outubro CAN- (2)_2-DRE 2" xfId="30664" xr:uid="{00000000-0005-0000-0000-0000C8770000}"/>
    <cellStyle name="s_Valuation _BS Csan CPC 02 &lt;SAP&gt;_Plan1_Diferenças outubro CAN- (2)_2-DRE_3-Balanço" xfId="30665" xr:uid="{00000000-0005-0000-0000-0000C9770000}"/>
    <cellStyle name="s_Valuation _BS Csan CPC 02 &lt;SAP&gt;_Plan1_Diferenças outubro CAN- (2)_2-DRE_3-Balanço_Mapa variáveis" xfId="30666" xr:uid="{00000000-0005-0000-0000-0000CA770000}"/>
    <cellStyle name="s_Valuation _BS Csan CPC 02 &lt;SAP&gt;_Plan1_Diferenças outubro CAN- (2)_2-DRE_3-Balanço_Variavel" xfId="30667" xr:uid="{00000000-0005-0000-0000-0000CB770000}"/>
    <cellStyle name="s_Valuation _BS Csan CPC 02 &lt;SAP&gt;_Plan1_Diferenças outubro CAN- (2)_2-DRE_Dep_Judiciais-Contingências" xfId="30668" xr:uid="{00000000-0005-0000-0000-0000CC770000}"/>
    <cellStyle name="s_Valuation _BS Csan CPC 02 &lt;SAP&gt;_Plan1_Diferenças outubro CAN- (2)_2-DRE_DFC Gerencial" xfId="30669" xr:uid="{00000000-0005-0000-0000-0000CD770000}"/>
    <cellStyle name="s_Valuation _BS Csan CPC 02 &lt;SAP&gt;_Plan1_Diferenças outubro CAN- (2)_2-DRE_DMPL" xfId="30670" xr:uid="{00000000-0005-0000-0000-0000CE770000}"/>
    <cellStyle name="s_Valuation _BS Csan CPC 02 &lt;SAP&gt;_Plan1_Diferenças outubro CAN- (2)_2-DRE_Mapa variáveis" xfId="30671" xr:uid="{00000000-0005-0000-0000-0000CF770000}"/>
    <cellStyle name="s_Valuation _BS Csan CPC 02 &lt;SAP&gt;_Plan1_Diferenças outubro CAN- (2)_2-DRE_Variavel" xfId="30672" xr:uid="{00000000-0005-0000-0000-0000D0770000}"/>
    <cellStyle name="s_Valuation _BS Csan CPC 02 &lt;SAP&gt;_Plan1_Diferenças outubro CAN- (2)_3-Balanço" xfId="30673" xr:uid="{00000000-0005-0000-0000-0000D1770000}"/>
    <cellStyle name="s_Valuation _BS Csan CPC 02 &lt;SAP&gt;_Plan1_Diferenças outubro CAN- (2)_3-Balanço 2" xfId="30674" xr:uid="{00000000-0005-0000-0000-0000D2770000}"/>
    <cellStyle name="s_Valuation _BS Csan CPC 02 &lt;SAP&gt;_Plan1_Diferenças outubro CAN- (2)_3-Balanço 2_15-FINANCEIRAS" xfId="30675" xr:uid="{00000000-0005-0000-0000-0000D3770000}"/>
    <cellStyle name="s_Valuation _BS Csan CPC 02 &lt;SAP&gt;_Plan1_Diferenças outubro CAN- (2)_3-Balanço_1" xfId="30676" xr:uid="{00000000-0005-0000-0000-0000D4770000}"/>
    <cellStyle name="s_Valuation _BS Csan CPC 02 &lt;SAP&gt;_Plan1_Diferenças outubro CAN- (2)_3-Balanço_1_Mapa variáveis" xfId="30677" xr:uid="{00000000-0005-0000-0000-0000D5770000}"/>
    <cellStyle name="s_Valuation _BS Csan CPC 02 &lt;SAP&gt;_Plan1_Diferenças outubro CAN- (2)_3-Balanço_1_Variavel" xfId="30678" xr:uid="{00000000-0005-0000-0000-0000D6770000}"/>
    <cellStyle name="s_Valuation _BS Csan CPC 02 &lt;SAP&gt;_Plan1_Diferenças outubro CAN- (2)_3-Balanço_15-FINANCEIRAS" xfId="30679" xr:uid="{00000000-0005-0000-0000-0000D7770000}"/>
    <cellStyle name="s_Valuation _BS Csan CPC 02 &lt;SAP&gt;_Plan1_Diferenças outubro CAN- (2)_3-Balanço_15-FINANCEIRAS_1" xfId="30680" xr:uid="{00000000-0005-0000-0000-0000D8770000}"/>
    <cellStyle name="s_Valuation _BS Csan CPC 02 &lt;SAP&gt;_Plan1_Diferenças outubro CAN- (2)_3-Balanço_2-DRE" xfId="30681" xr:uid="{00000000-0005-0000-0000-0000D9770000}"/>
    <cellStyle name="s_Valuation _BS Csan CPC 02 &lt;SAP&gt;_Plan1_Diferenças outubro CAN- (2)_3-Balanço_2-DRE 2" xfId="30682" xr:uid="{00000000-0005-0000-0000-0000DA770000}"/>
    <cellStyle name="s_Valuation _BS Csan CPC 02 &lt;SAP&gt;_Plan1_Diferenças outubro CAN- (2)_3-Balanço_2-DRE_3-Balanço" xfId="30683" xr:uid="{00000000-0005-0000-0000-0000DB770000}"/>
    <cellStyle name="s_Valuation _BS Csan CPC 02 &lt;SAP&gt;_Plan1_Diferenças outubro CAN- (2)_3-Balanço_2-DRE_3-Balanço_Mapa variáveis" xfId="30684" xr:uid="{00000000-0005-0000-0000-0000DC770000}"/>
    <cellStyle name="s_Valuation _BS Csan CPC 02 &lt;SAP&gt;_Plan1_Diferenças outubro CAN- (2)_3-Balanço_2-DRE_3-Balanço_Variavel" xfId="30685" xr:uid="{00000000-0005-0000-0000-0000DD770000}"/>
    <cellStyle name="s_Valuation _BS Csan CPC 02 &lt;SAP&gt;_Plan1_Diferenças outubro CAN- (2)_3-Balanço_2-DRE_Dep_Judiciais-Contingências" xfId="30686" xr:uid="{00000000-0005-0000-0000-0000DE770000}"/>
    <cellStyle name="s_Valuation _BS Csan CPC 02 &lt;SAP&gt;_Plan1_Diferenças outubro CAN- (2)_3-Balanço_2-DRE_DFC Gerencial" xfId="30687" xr:uid="{00000000-0005-0000-0000-0000DF770000}"/>
    <cellStyle name="s_Valuation _BS Csan CPC 02 &lt;SAP&gt;_Plan1_Diferenças outubro CAN- (2)_3-Balanço_2-DRE_DMPL" xfId="30688" xr:uid="{00000000-0005-0000-0000-0000E0770000}"/>
    <cellStyle name="s_Valuation _BS Csan CPC 02 &lt;SAP&gt;_Plan1_Diferenças outubro CAN- (2)_3-Balanço_2-DRE_Mapa variáveis" xfId="30689" xr:uid="{00000000-0005-0000-0000-0000E1770000}"/>
    <cellStyle name="s_Valuation _BS Csan CPC 02 &lt;SAP&gt;_Plan1_Diferenças outubro CAN- (2)_3-Balanço_2-DRE_Variavel" xfId="30690" xr:uid="{00000000-0005-0000-0000-0000E2770000}"/>
    <cellStyle name="s_Valuation _BS Csan CPC 02 &lt;SAP&gt;_Plan1_Diferenças outubro CAN- (2)_3-Balanço_3-Balanço" xfId="30691" xr:uid="{00000000-0005-0000-0000-0000E3770000}"/>
    <cellStyle name="s_Valuation _BS Csan CPC 02 &lt;SAP&gt;_Plan1_Diferenças outubro CAN- (2)_3-Balanço_3-Balanço_Mapa variáveis" xfId="30692" xr:uid="{00000000-0005-0000-0000-0000E4770000}"/>
    <cellStyle name="s_Valuation _BS Csan CPC 02 &lt;SAP&gt;_Plan1_Diferenças outubro CAN- (2)_3-Balanço_3-Balanço_Variavel" xfId="30693" xr:uid="{00000000-0005-0000-0000-0000E5770000}"/>
    <cellStyle name="s_Valuation _BS Csan CPC 02 &lt;SAP&gt;_Plan1_Diferenças outubro CAN- (2)_3-Balanço_7-Estoque" xfId="30694" xr:uid="{00000000-0005-0000-0000-0000E6770000}"/>
    <cellStyle name="s_Valuation _BS Csan CPC 02 &lt;SAP&gt;_Plan1_Diferenças outubro CAN- (2)_3-Balanço_Despesas operacionais " xfId="30695" xr:uid="{00000000-0005-0000-0000-0000E7770000}"/>
    <cellStyle name="s_Valuation _BS Csan CPC 02 &lt;SAP&gt;_Plan1_Diferenças outubro CAN- (2)_3-Balanço_Mapa variáveis" xfId="30696" xr:uid="{00000000-0005-0000-0000-0000E8770000}"/>
    <cellStyle name="s_Valuation _BS Csan CPC 02 &lt;SAP&gt;_Plan1_Diferenças outubro CAN- (2)_3-Balanço_P&amp;L Raízen Combs" xfId="30697" xr:uid="{00000000-0005-0000-0000-0000E9770000}"/>
    <cellStyle name="s_Valuation _BS Csan CPC 02 &lt;SAP&gt;_Plan1_Diferenças outubro CAN- (2)_3-Balanço_P&amp;L RUMO" xfId="30698" xr:uid="{00000000-0005-0000-0000-0000EA770000}"/>
    <cellStyle name="s_Valuation _BS Csan CPC 02 &lt;SAP&gt;_Plan1_Diferenças outubro CAN- (2)_3-Balanço_Variavel" xfId="30699" xr:uid="{00000000-0005-0000-0000-0000EB770000}"/>
    <cellStyle name="s_Valuation _BS Csan CPC 02 &lt;SAP&gt;_Plan1_Diferenças outubro CAN- (2)_3-Balanço_Working Capital" xfId="30700" xr:uid="{00000000-0005-0000-0000-0000EC770000}"/>
    <cellStyle name="s_Valuation _BS Csan CPC 02 &lt;SAP&gt;_Plan1_Diferenças outubro CAN- (2)_7-Estoque" xfId="30701" xr:uid="{00000000-0005-0000-0000-0000ED770000}"/>
    <cellStyle name="s_Valuation _BS Csan CPC 02 &lt;SAP&gt;_Plan1_Diferenças outubro CAN- (2)_Balanço" xfId="30702" xr:uid="{00000000-0005-0000-0000-0000EE770000}"/>
    <cellStyle name="s_Valuation _BS Csan CPC 02 &lt;SAP&gt;_Plan1_Diferenças outubro CAN- (2)_Balanço_Despesas operacionais " xfId="30703" xr:uid="{00000000-0005-0000-0000-0000EF770000}"/>
    <cellStyle name="s_Valuation _BS Csan CPC 02 &lt;SAP&gt;_Plan1_Diferenças outubro CAN- (2)_Balanço_Working Capital" xfId="30704" xr:uid="{00000000-0005-0000-0000-0000F0770000}"/>
    <cellStyle name="s_Valuation _BS Csan CPC 02 &lt;SAP&gt;_Plan1_Diferenças outubro CAN- (2)_Despesas operacionais " xfId="30705" xr:uid="{00000000-0005-0000-0000-0000F1770000}"/>
    <cellStyle name="s_Valuation _BS Csan CPC 02 &lt;SAP&gt;_Plan1_Diferenças outubro CAN- (2)_IR Diferido" xfId="30706" xr:uid="{00000000-0005-0000-0000-0000F2770000}"/>
    <cellStyle name="s_Valuation _BS Csan CPC 02 &lt;SAP&gt;_Plan1_Diferenças outubro CAN- (2)_Mapa variáveis" xfId="30707" xr:uid="{00000000-0005-0000-0000-0000F3770000}"/>
    <cellStyle name="s_Valuation _BS Csan CPC 02 &lt;SAP&gt;_Plan1_Diferenças outubro CAN- (2)_P&amp;L Raízen Combs" xfId="30708" xr:uid="{00000000-0005-0000-0000-0000F4770000}"/>
    <cellStyle name="s_Valuation _BS Csan CPC 02 &lt;SAP&gt;_Plan1_Diferenças outubro CAN- (2)_P&amp;L RUMO" xfId="30709" xr:uid="{00000000-0005-0000-0000-0000F5770000}"/>
    <cellStyle name="s_Valuation _BS Csan CPC 02 &lt;SAP&gt;_Plan1_Diferenças outubro CAN- (2)_Variavel" xfId="30710" xr:uid="{00000000-0005-0000-0000-0000F6770000}"/>
    <cellStyle name="s_Valuation _BS Csan CPC 02 &lt;SAP&gt;_Plan1_Diferenças outubro CAN- (2)_Working Capital" xfId="30711" xr:uid="{00000000-0005-0000-0000-0000F7770000}"/>
    <cellStyle name="s_Valuation _BS Csan CPC 02 &lt;SAP&gt;_Plan1_IR Diferido" xfId="30712" xr:uid="{00000000-0005-0000-0000-0000F8770000}"/>
    <cellStyle name="s_Valuation _BS Csan CPC 02 &lt;SAP&gt;_Plan1_Mapa variáveis" xfId="30713" xr:uid="{00000000-0005-0000-0000-0000F9770000}"/>
    <cellStyle name="s_Valuation _BS Csan CPC 02 &lt;SAP&gt;_Plan1_P&amp;L Raízen Combs" xfId="30714" xr:uid="{00000000-0005-0000-0000-0000FA770000}"/>
    <cellStyle name="s_Valuation _BS Csan CPC 02 &lt;SAP&gt;_Plan1_P&amp;L RUMO" xfId="30715" xr:uid="{00000000-0005-0000-0000-0000FB770000}"/>
    <cellStyle name="s_Valuation _BS Csan CPC 02 &lt;SAP&gt;_Plan1_Query C.Custos SF 10-11" xfId="30716" xr:uid="{00000000-0005-0000-0000-0000FC770000}"/>
    <cellStyle name="s_Valuation _BS Csan CPC 02 &lt;SAP&gt;_Plan1_Query C.Custos SF 10-11 2" xfId="30717" xr:uid="{00000000-0005-0000-0000-0000FD770000}"/>
    <cellStyle name="s_Valuation _BS Csan CPC 02 &lt;SAP&gt;_Plan1_Query C.Custos SF 10-11 2_15-FINANCEIRAS" xfId="30718" xr:uid="{00000000-0005-0000-0000-0000FE770000}"/>
    <cellStyle name="s_Valuation _BS Csan CPC 02 &lt;SAP&gt;_Plan1_Query C.Custos SF 10-11 2_Mapa variáveis" xfId="30719" xr:uid="{00000000-0005-0000-0000-0000FF770000}"/>
    <cellStyle name="s_Valuation _BS Csan CPC 02 &lt;SAP&gt;_Plan1_Query C.Custos SF 10-11 2_Variavel" xfId="30720" xr:uid="{00000000-0005-0000-0000-000000780000}"/>
    <cellStyle name="s_Valuation _BS Csan CPC 02 &lt;SAP&gt;_Plan1_Query C.Custos SF 10-11 3" xfId="30721" xr:uid="{00000000-0005-0000-0000-000001780000}"/>
    <cellStyle name="s_Valuation _BS Csan CPC 02 &lt;SAP&gt;_Plan1_Query C.Custos SF 10-11_15-FINANCEIRAS" xfId="30722" xr:uid="{00000000-0005-0000-0000-000002780000}"/>
    <cellStyle name="s_Valuation _BS Csan CPC 02 &lt;SAP&gt;_Plan1_Query C.Custos SF 10-11_15-FINANCEIRAS_1" xfId="30723" xr:uid="{00000000-0005-0000-0000-000003780000}"/>
    <cellStyle name="s_Valuation _BS Csan CPC 02 &lt;SAP&gt;_Plan1_Query C.Custos SF 10-11_2-DRE" xfId="30724" xr:uid="{00000000-0005-0000-0000-000004780000}"/>
    <cellStyle name="s_Valuation _BS Csan CPC 02 &lt;SAP&gt;_Plan1_Query C.Custos SF 10-11_2-DRE 2" xfId="30725" xr:uid="{00000000-0005-0000-0000-000005780000}"/>
    <cellStyle name="s_Valuation _BS Csan CPC 02 &lt;SAP&gt;_Plan1_Query C.Custos SF 10-11_2-DRE_3-Balanço" xfId="30726" xr:uid="{00000000-0005-0000-0000-000006780000}"/>
    <cellStyle name="s_Valuation _BS Csan CPC 02 &lt;SAP&gt;_Plan1_Query C.Custos SF 10-11_2-DRE_3-Balanço_Mapa variáveis" xfId="30727" xr:uid="{00000000-0005-0000-0000-000007780000}"/>
    <cellStyle name="s_Valuation _BS Csan CPC 02 &lt;SAP&gt;_Plan1_Query C.Custos SF 10-11_2-DRE_3-Balanço_Variavel" xfId="30728" xr:uid="{00000000-0005-0000-0000-000008780000}"/>
    <cellStyle name="s_Valuation _BS Csan CPC 02 &lt;SAP&gt;_Plan1_Query C.Custos SF 10-11_2-DRE_Dep_Judiciais-Contingências" xfId="30729" xr:uid="{00000000-0005-0000-0000-000009780000}"/>
    <cellStyle name="s_Valuation _BS Csan CPC 02 &lt;SAP&gt;_Plan1_Query C.Custos SF 10-11_2-DRE_DFC Gerencial" xfId="30730" xr:uid="{00000000-0005-0000-0000-00000A780000}"/>
    <cellStyle name="s_Valuation _BS Csan CPC 02 &lt;SAP&gt;_Plan1_Query C.Custos SF 10-11_2-DRE_DMPL" xfId="30731" xr:uid="{00000000-0005-0000-0000-00000B780000}"/>
    <cellStyle name="s_Valuation _BS Csan CPC 02 &lt;SAP&gt;_Plan1_Query C.Custos SF 10-11_2-DRE_Mapa variáveis" xfId="30732" xr:uid="{00000000-0005-0000-0000-00000C780000}"/>
    <cellStyle name="s_Valuation _BS Csan CPC 02 &lt;SAP&gt;_Plan1_Query C.Custos SF 10-11_2-DRE_Variavel" xfId="30733" xr:uid="{00000000-0005-0000-0000-00000D780000}"/>
    <cellStyle name="s_Valuation _BS Csan CPC 02 &lt;SAP&gt;_Plan1_Query C.Custos SF 10-11_3-Balanço" xfId="30734" xr:uid="{00000000-0005-0000-0000-00000E780000}"/>
    <cellStyle name="s_Valuation _BS Csan CPC 02 &lt;SAP&gt;_Plan1_Query C.Custos SF 10-11_3-Balanço 2" xfId="30735" xr:uid="{00000000-0005-0000-0000-00000F780000}"/>
    <cellStyle name="s_Valuation _BS Csan CPC 02 &lt;SAP&gt;_Plan1_Query C.Custos SF 10-11_3-Balanço 2_15-FINANCEIRAS" xfId="30736" xr:uid="{00000000-0005-0000-0000-000010780000}"/>
    <cellStyle name="s_Valuation _BS Csan CPC 02 &lt;SAP&gt;_Plan1_Query C.Custos SF 10-11_3-Balanço_1" xfId="30737" xr:uid="{00000000-0005-0000-0000-000011780000}"/>
    <cellStyle name="s_Valuation _BS Csan CPC 02 &lt;SAP&gt;_Plan1_Query C.Custos SF 10-11_3-Balanço_1_Mapa variáveis" xfId="30738" xr:uid="{00000000-0005-0000-0000-000012780000}"/>
    <cellStyle name="s_Valuation _BS Csan CPC 02 &lt;SAP&gt;_Plan1_Query C.Custos SF 10-11_3-Balanço_1_Variavel" xfId="30739" xr:uid="{00000000-0005-0000-0000-000013780000}"/>
    <cellStyle name="s_Valuation _BS Csan CPC 02 &lt;SAP&gt;_Plan1_Query C.Custos SF 10-11_3-Balanço_15-FINANCEIRAS" xfId="30740" xr:uid="{00000000-0005-0000-0000-000014780000}"/>
    <cellStyle name="s_Valuation _BS Csan CPC 02 &lt;SAP&gt;_Plan1_Query C.Custos SF 10-11_3-Balanço_15-FINANCEIRAS_1" xfId="30741" xr:uid="{00000000-0005-0000-0000-000015780000}"/>
    <cellStyle name="s_Valuation _BS Csan CPC 02 &lt;SAP&gt;_Plan1_Query C.Custos SF 10-11_3-Balanço_2-DRE" xfId="30742" xr:uid="{00000000-0005-0000-0000-000016780000}"/>
    <cellStyle name="s_Valuation _BS Csan CPC 02 &lt;SAP&gt;_Plan1_Query C.Custos SF 10-11_3-Balanço_2-DRE 2" xfId="30743" xr:uid="{00000000-0005-0000-0000-000017780000}"/>
    <cellStyle name="s_Valuation _BS Csan CPC 02 &lt;SAP&gt;_Plan1_Query C.Custos SF 10-11_3-Balanço_2-DRE_3-Balanço" xfId="30744" xr:uid="{00000000-0005-0000-0000-000018780000}"/>
    <cellStyle name="s_Valuation _BS Csan CPC 02 &lt;SAP&gt;_Plan1_Query C.Custos SF 10-11_3-Balanço_2-DRE_3-Balanço_Mapa variáveis" xfId="30745" xr:uid="{00000000-0005-0000-0000-000019780000}"/>
    <cellStyle name="s_Valuation _BS Csan CPC 02 &lt;SAP&gt;_Plan1_Query C.Custos SF 10-11_3-Balanço_2-DRE_3-Balanço_Variavel" xfId="30746" xr:uid="{00000000-0005-0000-0000-00001A780000}"/>
    <cellStyle name="s_Valuation _BS Csan CPC 02 &lt;SAP&gt;_Plan1_Query C.Custos SF 10-11_3-Balanço_2-DRE_Dep_Judiciais-Contingências" xfId="30747" xr:uid="{00000000-0005-0000-0000-00001B780000}"/>
    <cellStyle name="s_Valuation _BS Csan CPC 02 &lt;SAP&gt;_Plan1_Query C.Custos SF 10-11_3-Balanço_2-DRE_DFC Gerencial" xfId="30748" xr:uid="{00000000-0005-0000-0000-00001C780000}"/>
    <cellStyle name="s_Valuation _BS Csan CPC 02 &lt;SAP&gt;_Plan1_Query C.Custos SF 10-11_3-Balanço_2-DRE_DMPL" xfId="30749" xr:uid="{00000000-0005-0000-0000-00001D780000}"/>
    <cellStyle name="s_Valuation _BS Csan CPC 02 &lt;SAP&gt;_Plan1_Query C.Custos SF 10-11_3-Balanço_2-DRE_Mapa variáveis" xfId="30750" xr:uid="{00000000-0005-0000-0000-00001E780000}"/>
    <cellStyle name="s_Valuation _BS Csan CPC 02 &lt;SAP&gt;_Plan1_Query C.Custos SF 10-11_3-Balanço_2-DRE_Variavel" xfId="30751" xr:uid="{00000000-0005-0000-0000-00001F780000}"/>
    <cellStyle name="s_Valuation _BS Csan CPC 02 &lt;SAP&gt;_Plan1_Query C.Custos SF 10-11_3-Balanço_3-Balanço" xfId="30752" xr:uid="{00000000-0005-0000-0000-000020780000}"/>
    <cellStyle name="s_Valuation _BS Csan CPC 02 &lt;SAP&gt;_Plan1_Query C.Custos SF 10-11_3-Balanço_3-Balanço_Mapa variáveis" xfId="30753" xr:uid="{00000000-0005-0000-0000-000021780000}"/>
    <cellStyle name="s_Valuation _BS Csan CPC 02 &lt;SAP&gt;_Plan1_Query C.Custos SF 10-11_3-Balanço_3-Balanço_Variavel" xfId="30754" xr:uid="{00000000-0005-0000-0000-000022780000}"/>
    <cellStyle name="s_Valuation _BS Csan CPC 02 &lt;SAP&gt;_Plan1_Query C.Custos SF 10-11_3-Balanço_7-Estoque" xfId="30755" xr:uid="{00000000-0005-0000-0000-000023780000}"/>
    <cellStyle name="s_Valuation _BS Csan CPC 02 &lt;SAP&gt;_Plan1_Query C.Custos SF 10-11_3-Balanço_Despesas operacionais " xfId="30756" xr:uid="{00000000-0005-0000-0000-000024780000}"/>
    <cellStyle name="s_Valuation _BS Csan CPC 02 &lt;SAP&gt;_Plan1_Query C.Custos SF 10-11_3-Balanço_Mapa variáveis" xfId="30757" xr:uid="{00000000-0005-0000-0000-000025780000}"/>
    <cellStyle name="s_Valuation _BS Csan CPC 02 &lt;SAP&gt;_Plan1_Query C.Custos SF 10-11_3-Balanço_P&amp;L Raízen Combs" xfId="30758" xr:uid="{00000000-0005-0000-0000-000026780000}"/>
    <cellStyle name="s_Valuation _BS Csan CPC 02 &lt;SAP&gt;_Plan1_Query C.Custos SF 10-11_3-Balanço_P&amp;L RUMO" xfId="30759" xr:uid="{00000000-0005-0000-0000-000027780000}"/>
    <cellStyle name="s_Valuation _BS Csan CPC 02 &lt;SAP&gt;_Plan1_Query C.Custos SF 10-11_3-Balanço_Variavel" xfId="30760" xr:uid="{00000000-0005-0000-0000-000028780000}"/>
    <cellStyle name="s_Valuation _BS Csan CPC 02 &lt;SAP&gt;_Plan1_Query C.Custos SF 10-11_3-Balanço_Working Capital" xfId="30761" xr:uid="{00000000-0005-0000-0000-000029780000}"/>
    <cellStyle name="s_Valuation _BS Csan CPC 02 &lt;SAP&gt;_Plan1_Query C.Custos SF 10-11_7-Estoque" xfId="30762" xr:uid="{00000000-0005-0000-0000-00002A780000}"/>
    <cellStyle name="s_Valuation _BS Csan CPC 02 &lt;SAP&gt;_Plan1_Query C.Custos SF 10-11_Balanço" xfId="30763" xr:uid="{00000000-0005-0000-0000-00002B780000}"/>
    <cellStyle name="s_Valuation _BS Csan CPC 02 &lt;SAP&gt;_Plan1_Query C.Custos SF 10-11_Balanço_Despesas operacionais " xfId="30764" xr:uid="{00000000-0005-0000-0000-00002C780000}"/>
    <cellStyle name="s_Valuation _BS Csan CPC 02 &lt;SAP&gt;_Plan1_Query C.Custos SF 10-11_Balanço_Working Capital" xfId="30765" xr:uid="{00000000-0005-0000-0000-00002D780000}"/>
    <cellStyle name="s_Valuation _BS Csan CPC 02 &lt;SAP&gt;_Plan1_Query C.Custos SF 10-11_Despesas operacionais " xfId="30766" xr:uid="{00000000-0005-0000-0000-00002E780000}"/>
    <cellStyle name="s_Valuation _BS Csan CPC 02 &lt;SAP&gt;_Plan1_Query C.Custos SF 10-11_IR Diferido" xfId="30767" xr:uid="{00000000-0005-0000-0000-00002F780000}"/>
    <cellStyle name="s_Valuation _BS Csan CPC 02 &lt;SAP&gt;_Plan1_Query C.Custos SF 10-11_Mapa variáveis" xfId="30768" xr:uid="{00000000-0005-0000-0000-000030780000}"/>
    <cellStyle name="s_Valuation _BS Csan CPC 02 &lt;SAP&gt;_Plan1_Query C.Custos SF 10-11_P&amp;L Raízen Combs" xfId="30769" xr:uid="{00000000-0005-0000-0000-000031780000}"/>
    <cellStyle name="s_Valuation _BS Csan CPC 02 &lt;SAP&gt;_Plan1_Query C.Custos SF 10-11_P&amp;L RUMO" xfId="30770" xr:uid="{00000000-0005-0000-0000-000032780000}"/>
    <cellStyle name="s_Valuation _BS Csan CPC 02 &lt;SAP&gt;_Plan1_Query C.Custos SF 10-11_Variavel" xfId="30771" xr:uid="{00000000-0005-0000-0000-000033780000}"/>
    <cellStyle name="s_Valuation _BS Csan CPC 02 &lt;SAP&gt;_Plan1_Query C.Custos SF 10-11_Working Capital" xfId="30772" xr:uid="{00000000-0005-0000-0000-000034780000}"/>
    <cellStyle name="s_Valuation _BS Csan CPC 02 &lt;SAP&gt;_Plan1_Variavel" xfId="30773" xr:uid="{00000000-0005-0000-0000-000035780000}"/>
    <cellStyle name="s_Valuation _BS Csan CPC 02 &lt;SAP&gt;_Plan1_Working Capital" xfId="30774" xr:uid="{00000000-0005-0000-0000-000036780000}"/>
    <cellStyle name="s_Valuation _BS Csan CPC 02 &lt;SAP&gt;_Plan2" xfId="30775" xr:uid="{00000000-0005-0000-0000-000037780000}"/>
    <cellStyle name="s_Valuation _BS Csan CPC 02 &lt;SAP&gt;_Plan2 2" xfId="30776" xr:uid="{00000000-0005-0000-0000-000038780000}"/>
    <cellStyle name="s_Valuation _BS Csan CPC 02 &lt;SAP&gt;_Plan2 2_15-FINANCEIRAS" xfId="30777" xr:uid="{00000000-0005-0000-0000-000039780000}"/>
    <cellStyle name="s_Valuation _BS Csan CPC 02 &lt;SAP&gt;_Plan2 2_Mapa variáveis" xfId="30778" xr:uid="{00000000-0005-0000-0000-00003A780000}"/>
    <cellStyle name="s_Valuation _BS Csan CPC 02 &lt;SAP&gt;_Plan2 2_Variavel" xfId="30779" xr:uid="{00000000-0005-0000-0000-00003B780000}"/>
    <cellStyle name="s_Valuation _BS Csan CPC 02 &lt;SAP&gt;_Plan2 3" xfId="30780" xr:uid="{00000000-0005-0000-0000-00003C780000}"/>
    <cellStyle name="s_Valuation _BS Csan CPC 02 &lt;SAP&gt;_Plan2 4" xfId="30781" xr:uid="{00000000-0005-0000-0000-00003D780000}"/>
    <cellStyle name="s_Valuation _BS Csan CPC 02 &lt;SAP&gt;_Plan2_15-FINANCEIRAS" xfId="30782" xr:uid="{00000000-0005-0000-0000-00003E780000}"/>
    <cellStyle name="s_Valuation _BS Csan CPC 02 &lt;SAP&gt;_Plan2_15-FINANCEIRAS_1" xfId="30783" xr:uid="{00000000-0005-0000-0000-00003F780000}"/>
    <cellStyle name="s_Valuation _BS Csan CPC 02 &lt;SAP&gt;_Plan2_2-DRE" xfId="30784" xr:uid="{00000000-0005-0000-0000-000040780000}"/>
    <cellStyle name="s_Valuation _BS Csan CPC 02 &lt;SAP&gt;_Plan2_2-DRE 2" xfId="30785" xr:uid="{00000000-0005-0000-0000-000041780000}"/>
    <cellStyle name="s_Valuation _BS Csan CPC 02 &lt;SAP&gt;_Plan2_2-DRE_3-Balanço" xfId="30786" xr:uid="{00000000-0005-0000-0000-000042780000}"/>
    <cellStyle name="s_Valuation _BS Csan CPC 02 &lt;SAP&gt;_Plan2_2-DRE_3-Balanço_Mapa variáveis" xfId="30787" xr:uid="{00000000-0005-0000-0000-000043780000}"/>
    <cellStyle name="s_Valuation _BS Csan CPC 02 &lt;SAP&gt;_Plan2_2-DRE_3-Balanço_Variavel" xfId="30788" xr:uid="{00000000-0005-0000-0000-000044780000}"/>
    <cellStyle name="s_Valuation _BS Csan CPC 02 &lt;SAP&gt;_Plan2_2-DRE_Dep_Judiciais-Contingências" xfId="30789" xr:uid="{00000000-0005-0000-0000-000045780000}"/>
    <cellStyle name="s_Valuation _BS Csan CPC 02 &lt;SAP&gt;_Plan2_2-DRE_DFC Gerencial" xfId="30790" xr:uid="{00000000-0005-0000-0000-000046780000}"/>
    <cellStyle name="s_Valuation _BS Csan CPC 02 &lt;SAP&gt;_Plan2_2-DRE_DMPL" xfId="30791" xr:uid="{00000000-0005-0000-0000-000047780000}"/>
    <cellStyle name="s_Valuation _BS Csan CPC 02 &lt;SAP&gt;_Plan2_2-DRE_Mapa variáveis" xfId="30792" xr:uid="{00000000-0005-0000-0000-000048780000}"/>
    <cellStyle name="s_Valuation _BS Csan CPC 02 &lt;SAP&gt;_Plan2_2-DRE_Variavel" xfId="30793" xr:uid="{00000000-0005-0000-0000-000049780000}"/>
    <cellStyle name="s_Valuation _BS Csan CPC 02 &lt;SAP&gt;_Plan2_3-Balanço" xfId="30794" xr:uid="{00000000-0005-0000-0000-00004A780000}"/>
    <cellStyle name="s_Valuation _BS Csan CPC 02 &lt;SAP&gt;_Plan2_3-Balanço_Mapa variáveis" xfId="30795" xr:uid="{00000000-0005-0000-0000-00004B780000}"/>
    <cellStyle name="s_Valuation _BS Csan CPC 02 &lt;SAP&gt;_Plan2_3-Balanço_Variavel" xfId="30796" xr:uid="{00000000-0005-0000-0000-00004C780000}"/>
    <cellStyle name="s_Valuation _BS Csan CPC 02 &lt;SAP&gt;_Plan2_7-Estoque" xfId="30797" xr:uid="{00000000-0005-0000-0000-00004D780000}"/>
    <cellStyle name="s_Valuation _BS Csan CPC 02 &lt;SAP&gt;_Plan2_Base Junho" xfId="30798" xr:uid="{00000000-0005-0000-0000-00004E780000}"/>
    <cellStyle name="s_Valuation _BS Csan CPC 02 &lt;SAP&gt;_Plan2_Base Junho 2" xfId="30799" xr:uid="{00000000-0005-0000-0000-00004F780000}"/>
    <cellStyle name="s_Valuation _BS Csan CPC 02 &lt;SAP&gt;_Plan2_Base Junho_Base Julho" xfId="30800" xr:uid="{00000000-0005-0000-0000-000050780000}"/>
    <cellStyle name="s_Valuation _BS Csan CPC 02 &lt;SAP&gt;_Plan2_Base Junho_Base Julho 2" xfId="30801" xr:uid="{00000000-0005-0000-0000-000051780000}"/>
    <cellStyle name="s_Valuation _BS Csan CPC 02 &lt;SAP&gt;_Plan2_Base Junho_Base Julho_Mapa variáveis" xfId="30802" xr:uid="{00000000-0005-0000-0000-000052780000}"/>
    <cellStyle name="s_Valuation _BS Csan CPC 02 &lt;SAP&gt;_Plan2_Base Junho_Base Julho_Taxa Efetiva Cosan - Acumulado até Setembro 2011" xfId="30803" xr:uid="{00000000-0005-0000-0000-000053780000}"/>
    <cellStyle name="s_Valuation _BS Csan CPC 02 &lt;SAP&gt;_Plan2_Base Junho_Base Julho_Taxa Efetiva Cosan - Acumulado até Setembro 2011_Mapa variáveis" xfId="30804" xr:uid="{00000000-0005-0000-0000-000054780000}"/>
    <cellStyle name="s_Valuation _BS Csan CPC 02 &lt;SAP&gt;_Plan2_Base Junho_Base Julho_Taxa Efetiva Cosan - Acumulado até Setembro 2011_Variavel" xfId="30805" xr:uid="{00000000-0005-0000-0000-000055780000}"/>
    <cellStyle name="s_Valuation _BS Csan CPC 02 &lt;SAP&gt;_Plan2_Base Junho_Base Julho_Variavel" xfId="30806" xr:uid="{00000000-0005-0000-0000-000056780000}"/>
    <cellStyle name="s_Valuation _BS Csan CPC 02 &lt;SAP&gt;_Plan2_Base Junho_Mapa variáveis" xfId="30807" xr:uid="{00000000-0005-0000-0000-000057780000}"/>
    <cellStyle name="s_Valuation _BS Csan CPC 02 &lt;SAP&gt;_Plan2_Base Junho_Variavel" xfId="30808" xr:uid="{00000000-0005-0000-0000-000058780000}"/>
    <cellStyle name="s_Valuation _BS Csan CPC 02 &lt;SAP&gt;_Plan2_Despesas operacionais " xfId="30809" xr:uid="{00000000-0005-0000-0000-000059780000}"/>
    <cellStyle name="s_Valuation _BS Csan CPC 02 &lt;SAP&gt;_Plan2_IR Diferido" xfId="30810" xr:uid="{00000000-0005-0000-0000-00005A780000}"/>
    <cellStyle name="s_Valuation _BS Csan CPC 02 &lt;SAP&gt;_Plan2_Mapa variáveis" xfId="30811" xr:uid="{00000000-0005-0000-0000-00005B780000}"/>
    <cellStyle name="s_Valuation _BS Csan CPC 02 &lt;SAP&gt;_Plan2_P&amp;L Raízen Combs" xfId="30812" xr:uid="{00000000-0005-0000-0000-00005C780000}"/>
    <cellStyle name="s_Valuation _BS Csan CPC 02 &lt;SAP&gt;_Plan2_P&amp;L RUMO" xfId="30813" xr:uid="{00000000-0005-0000-0000-00005D780000}"/>
    <cellStyle name="s_Valuation _BS Csan CPC 02 &lt;SAP&gt;_Plan2_Plan1" xfId="30814" xr:uid="{00000000-0005-0000-0000-00005E780000}"/>
    <cellStyle name="s_Valuation _BS Csan CPC 02 &lt;SAP&gt;_Plan2_Plan1_Mapa variáveis" xfId="30815" xr:uid="{00000000-0005-0000-0000-00005F780000}"/>
    <cellStyle name="s_Valuation _BS Csan CPC 02 &lt;SAP&gt;_Plan2_Plan1_Variavel" xfId="30816" xr:uid="{00000000-0005-0000-0000-000060780000}"/>
    <cellStyle name="s_Valuation _BS Csan CPC 02 &lt;SAP&gt;_Plan2_Taxa Efetiva Cosan - Acumulado até Setembro 2011" xfId="30817" xr:uid="{00000000-0005-0000-0000-000061780000}"/>
    <cellStyle name="s_Valuation _BS Csan CPC 02 &lt;SAP&gt;_Plan2_Taxa Efetiva Cosan - Acumulado até Setembro 2011_Mapa variáveis" xfId="30818" xr:uid="{00000000-0005-0000-0000-000062780000}"/>
    <cellStyle name="s_Valuation _BS Csan CPC 02 &lt;SAP&gt;_Plan2_Taxa Efetiva Cosan - Acumulado até Setembro 2011_Variavel" xfId="30819" xr:uid="{00000000-0005-0000-0000-000063780000}"/>
    <cellStyle name="s_Valuation _BS Csan CPC 02 &lt;SAP&gt;_Plan2_Variavel" xfId="30820" xr:uid="{00000000-0005-0000-0000-000064780000}"/>
    <cellStyle name="s_Valuation _BS Csan CPC 02 &lt;SAP&gt;_Plan2_Working Capital" xfId="30821" xr:uid="{00000000-0005-0000-0000-000065780000}"/>
    <cellStyle name="s_Valuation _BS Csan CPC 02 &lt;SAP&gt;_Plan8" xfId="30822" xr:uid="{00000000-0005-0000-0000-000066780000}"/>
    <cellStyle name="s_Valuation _BS Csan CPC 02 &lt;SAP&gt;_Query C.Custos SF 10-11" xfId="30823" xr:uid="{00000000-0005-0000-0000-000067780000}"/>
    <cellStyle name="s_Valuation _BS Csan CPC 02 &lt;SAP&gt;_Query C.Custos SF 10-11 2" xfId="30824" xr:uid="{00000000-0005-0000-0000-000068780000}"/>
    <cellStyle name="s_Valuation _BS Csan CPC 02 &lt;SAP&gt;_Query C.Custos SF 10-11 2_15-FINANCEIRAS" xfId="30825" xr:uid="{00000000-0005-0000-0000-000069780000}"/>
    <cellStyle name="s_Valuation _BS Csan CPC 02 &lt;SAP&gt;_Query C.Custos SF 10-11 2_Mapa variáveis" xfId="30826" xr:uid="{00000000-0005-0000-0000-00006A780000}"/>
    <cellStyle name="s_Valuation _BS Csan CPC 02 &lt;SAP&gt;_Query C.Custos SF 10-11 2_Variavel" xfId="30827" xr:uid="{00000000-0005-0000-0000-00006B780000}"/>
    <cellStyle name="s_Valuation _BS Csan CPC 02 &lt;SAP&gt;_Query C.Custos SF 10-11 3" xfId="30828" xr:uid="{00000000-0005-0000-0000-00006C780000}"/>
    <cellStyle name="s_Valuation _BS Csan CPC 02 &lt;SAP&gt;_Query C.Custos SF 10-11_15-FINANCEIRAS" xfId="30829" xr:uid="{00000000-0005-0000-0000-00006D780000}"/>
    <cellStyle name="s_Valuation _BS Csan CPC 02 &lt;SAP&gt;_Query C.Custos SF 10-11_15-FINANCEIRAS_1" xfId="30830" xr:uid="{00000000-0005-0000-0000-00006E780000}"/>
    <cellStyle name="s_Valuation _BS Csan CPC 02 &lt;SAP&gt;_Query C.Custos SF 10-11_2-DRE" xfId="30831" xr:uid="{00000000-0005-0000-0000-00006F780000}"/>
    <cellStyle name="s_Valuation _BS Csan CPC 02 &lt;SAP&gt;_Query C.Custos SF 10-11_2-DRE 2" xfId="30832" xr:uid="{00000000-0005-0000-0000-000070780000}"/>
    <cellStyle name="s_Valuation _BS Csan CPC 02 &lt;SAP&gt;_Query C.Custos SF 10-11_2-DRE_3-Balanço" xfId="30833" xr:uid="{00000000-0005-0000-0000-000071780000}"/>
    <cellStyle name="s_Valuation _BS Csan CPC 02 &lt;SAP&gt;_Query C.Custos SF 10-11_2-DRE_3-Balanço_Mapa variáveis" xfId="30834" xr:uid="{00000000-0005-0000-0000-000072780000}"/>
    <cellStyle name="s_Valuation _BS Csan CPC 02 &lt;SAP&gt;_Query C.Custos SF 10-11_2-DRE_3-Balanço_Variavel" xfId="30835" xr:uid="{00000000-0005-0000-0000-000073780000}"/>
    <cellStyle name="s_Valuation _BS Csan CPC 02 &lt;SAP&gt;_Query C.Custos SF 10-11_2-DRE_Dep_Judiciais-Contingências" xfId="30836" xr:uid="{00000000-0005-0000-0000-000074780000}"/>
    <cellStyle name="s_Valuation _BS Csan CPC 02 &lt;SAP&gt;_Query C.Custos SF 10-11_2-DRE_DFC Gerencial" xfId="30837" xr:uid="{00000000-0005-0000-0000-000075780000}"/>
    <cellStyle name="s_Valuation _BS Csan CPC 02 &lt;SAP&gt;_Query C.Custos SF 10-11_2-DRE_DMPL" xfId="30838" xr:uid="{00000000-0005-0000-0000-000076780000}"/>
    <cellStyle name="s_Valuation _BS Csan CPC 02 &lt;SAP&gt;_Query C.Custos SF 10-11_2-DRE_Mapa variáveis" xfId="30839" xr:uid="{00000000-0005-0000-0000-000077780000}"/>
    <cellStyle name="s_Valuation _BS Csan CPC 02 &lt;SAP&gt;_Query C.Custos SF 10-11_2-DRE_Variavel" xfId="30840" xr:uid="{00000000-0005-0000-0000-000078780000}"/>
    <cellStyle name="s_Valuation _BS Csan CPC 02 &lt;SAP&gt;_Query C.Custos SF 10-11_3-Balanço" xfId="30841" xr:uid="{00000000-0005-0000-0000-000079780000}"/>
    <cellStyle name="s_Valuation _BS Csan CPC 02 &lt;SAP&gt;_Query C.Custos SF 10-11_3-Balanço 2" xfId="30842" xr:uid="{00000000-0005-0000-0000-00007A780000}"/>
    <cellStyle name="s_Valuation _BS Csan CPC 02 &lt;SAP&gt;_Query C.Custos SF 10-11_3-Balanço 2_15-FINANCEIRAS" xfId="30843" xr:uid="{00000000-0005-0000-0000-00007B780000}"/>
    <cellStyle name="s_Valuation _BS Csan CPC 02 &lt;SAP&gt;_Query C.Custos SF 10-11_3-Balanço_1" xfId="30844" xr:uid="{00000000-0005-0000-0000-00007C780000}"/>
    <cellStyle name="s_Valuation _BS Csan CPC 02 &lt;SAP&gt;_Query C.Custos SF 10-11_3-Balanço_1_Mapa variáveis" xfId="30845" xr:uid="{00000000-0005-0000-0000-00007D780000}"/>
    <cellStyle name="s_Valuation _BS Csan CPC 02 &lt;SAP&gt;_Query C.Custos SF 10-11_3-Balanço_1_Variavel" xfId="30846" xr:uid="{00000000-0005-0000-0000-00007E780000}"/>
    <cellStyle name="s_Valuation _BS Csan CPC 02 &lt;SAP&gt;_Query C.Custos SF 10-11_3-Balanço_15-FINANCEIRAS" xfId="30847" xr:uid="{00000000-0005-0000-0000-00007F780000}"/>
    <cellStyle name="s_Valuation _BS Csan CPC 02 &lt;SAP&gt;_Query C.Custos SF 10-11_3-Balanço_15-FINANCEIRAS_1" xfId="30848" xr:uid="{00000000-0005-0000-0000-000080780000}"/>
    <cellStyle name="s_Valuation _BS Csan CPC 02 &lt;SAP&gt;_Query C.Custos SF 10-11_3-Balanço_2-DRE" xfId="30849" xr:uid="{00000000-0005-0000-0000-000081780000}"/>
    <cellStyle name="s_Valuation _BS Csan CPC 02 &lt;SAP&gt;_Query C.Custos SF 10-11_3-Balanço_2-DRE 2" xfId="30850" xr:uid="{00000000-0005-0000-0000-000082780000}"/>
    <cellStyle name="s_Valuation _BS Csan CPC 02 &lt;SAP&gt;_Query C.Custos SF 10-11_3-Balanço_2-DRE_3-Balanço" xfId="30851" xr:uid="{00000000-0005-0000-0000-000083780000}"/>
    <cellStyle name="s_Valuation _BS Csan CPC 02 &lt;SAP&gt;_Query C.Custos SF 10-11_3-Balanço_2-DRE_3-Balanço_Mapa variáveis" xfId="30852" xr:uid="{00000000-0005-0000-0000-000084780000}"/>
    <cellStyle name="s_Valuation _BS Csan CPC 02 &lt;SAP&gt;_Query C.Custos SF 10-11_3-Balanço_2-DRE_3-Balanço_Variavel" xfId="30853" xr:uid="{00000000-0005-0000-0000-000085780000}"/>
    <cellStyle name="s_Valuation _BS Csan CPC 02 &lt;SAP&gt;_Query C.Custos SF 10-11_3-Balanço_2-DRE_Dep_Judiciais-Contingências" xfId="30854" xr:uid="{00000000-0005-0000-0000-000086780000}"/>
    <cellStyle name="s_Valuation _BS Csan CPC 02 &lt;SAP&gt;_Query C.Custos SF 10-11_3-Balanço_2-DRE_DFC Gerencial" xfId="30855" xr:uid="{00000000-0005-0000-0000-000087780000}"/>
    <cellStyle name="s_Valuation _BS Csan CPC 02 &lt;SAP&gt;_Query C.Custos SF 10-11_3-Balanço_2-DRE_DMPL" xfId="30856" xr:uid="{00000000-0005-0000-0000-000088780000}"/>
    <cellStyle name="s_Valuation _BS Csan CPC 02 &lt;SAP&gt;_Query C.Custos SF 10-11_3-Balanço_2-DRE_Mapa variáveis" xfId="30857" xr:uid="{00000000-0005-0000-0000-000089780000}"/>
    <cellStyle name="s_Valuation _BS Csan CPC 02 &lt;SAP&gt;_Query C.Custos SF 10-11_3-Balanço_2-DRE_Variavel" xfId="30858" xr:uid="{00000000-0005-0000-0000-00008A780000}"/>
    <cellStyle name="s_Valuation _BS Csan CPC 02 &lt;SAP&gt;_Query C.Custos SF 10-11_3-Balanço_3-Balanço" xfId="30859" xr:uid="{00000000-0005-0000-0000-00008B780000}"/>
    <cellStyle name="s_Valuation _BS Csan CPC 02 &lt;SAP&gt;_Query C.Custos SF 10-11_3-Balanço_3-Balanço_Mapa variáveis" xfId="30860" xr:uid="{00000000-0005-0000-0000-00008C780000}"/>
    <cellStyle name="s_Valuation _BS Csan CPC 02 &lt;SAP&gt;_Query C.Custos SF 10-11_3-Balanço_3-Balanço_Variavel" xfId="30861" xr:uid="{00000000-0005-0000-0000-00008D780000}"/>
    <cellStyle name="s_Valuation _BS Csan CPC 02 &lt;SAP&gt;_Query C.Custos SF 10-11_3-Balanço_7-Estoque" xfId="30862" xr:uid="{00000000-0005-0000-0000-00008E780000}"/>
    <cellStyle name="s_Valuation _BS Csan CPC 02 &lt;SAP&gt;_Query C.Custos SF 10-11_3-Balanço_Despesas operacionais " xfId="30863" xr:uid="{00000000-0005-0000-0000-00008F780000}"/>
    <cellStyle name="s_Valuation _BS Csan CPC 02 &lt;SAP&gt;_Query C.Custos SF 10-11_3-Balanço_Mapa variáveis" xfId="30864" xr:uid="{00000000-0005-0000-0000-000090780000}"/>
    <cellStyle name="s_Valuation _BS Csan CPC 02 &lt;SAP&gt;_Query C.Custos SF 10-11_3-Balanço_P&amp;L Raízen Combs" xfId="30865" xr:uid="{00000000-0005-0000-0000-000091780000}"/>
    <cellStyle name="s_Valuation _BS Csan CPC 02 &lt;SAP&gt;_Query C.Custos SF 10-11_3-Balanço_P&amp;L RUMO" xfId="30866" xr:uid="{00000000-0005-0000-0000-000092780000}"/>
    <cellStyle name="s_Valuation _BS Csan CPC 02 &lt;SAP&gt;_Query C.Custos SF 10-11_3-Balanço_Variavel" xfId="30867" xr:uid="{00000000-0005-0000-0000-000093780000}"/>
    <cellStyle name="s_Valuation _BS Csan CPC 02 &lt;SAP&gt;_Query C.Custos SF 10-11_3-Balanço_Working Capital" xfId="30868" xr:uid="{00000000-0005-0000-0000-000094780000}"/>
    <cellStyle name="s_Valuation _BS Csan CPC 02 &lt;SAP&gt;_Query C.Custos SF 10-11_7-Estoque" xfId="30869" xr:uid="{00000000-0005-0000-0000-000095780000}"/>
    <cellStyle name="s_Valuation _BS Csan CPC 02 &lt;SAP&gt;_Query C.Custos SF 10-11_Balanço" xfId="30870" xr:uid="{00000000-0005-0000-0000-000096780000}"/>
    <cellStyle name="s_Valuation _BS Csan CPC 02 &lt;SAP&gt;_Query C.Custos SF 10-11_Balanço_Despesas operacionais " xfId="30871" xr:uid="{00000000-0005-0000-0000-000097780000}"/>
    <cellStyle name="s_Valuation _BS Csan CPC 02 &lt;SAP&gt;_Query C.Custos SF 10-11_Balanço_Working Capital" xfId="30872" xr:uid="{00000000-0005-0000-0000-000098780000}"/>
    <cellStyle name="s_Valuation _BS Csan CPC 02 &lt;SAP&gt;_Query C.Custos SF 10-11_CCL" xfId="30873" xr:uid="{00000000-0005-0000-0000-000099780000}"/>
    <cellStyle name="s_Valuation _BS Csan CPC 02 &lt;SAP&gt;_Query C.Custos SF 10-11_CCL 2" xfId="30874" xr:uid="{00000000-0005-0000-0000-00009A780000}"/>
    <cellStyle name="s_Valuation _BS Csan CPC 02 &lt;SAP&gt;_Query C.Custos SF 10-11_CCL 2_15-FINANCEIRAS" xfId="30875" xr:uid="{00000000-0005-0000-0000-00009B780000}"/>
    <cellStyle name="s_Valuation _BS Csan CPC 02 &lt;SAP&gt;_Query C.Custos SF 10-11_CCL 2_Mapa variáveis" xfId="30876" xr:uid="{00000000-0005-0000-0000-00009C780000}"/>
    <cellStyle name="s_Valuation _BS Csan CPC 02 &lt;SAP&gt;_Query C.Custos SF 10-11_CCL 2_Variavel" xfId="30877" xr:uid="{00000000-0005-0000-0000-00009D780000}"/>
    <cellStyle name="s_Valuation _BS Csan CPC 02 &lt;SAP&gt;_Query C.Custos SF 10-11_CCL 3" xfId="30878" xr:uid="{00000000-0005-0000-0000-00009E780000}"/>
    <cellStyle name="s_Valuation _BS Csan CPC 02 &lt;SAP&gt;_Query C.Custos SF 10-11_CCL_15-FINANCEIRAS" xfId="30879" xr:uid="{00000000-0005-0000-0000-00009F780000}"/>
    <cellStyle name="s_Valuation _BS Csan CPC 02 &lt;SAP&gt;_Query C.Custos SF 10-11_CCL_15-FINANCEIRAS_1" xfId="30880" xr:uid="{00000000-0005-0000-0000-0000A0780000}"/>
    <cellStyle name="s_Valuation _BS Csan CPC 02 &lt;SAP&gt;_Query C.Custos SF 10-11_CCL_2-DRE" xfId="30881" xr:uid="{00000000-0005-0000-0000-0000A1780000}"/>
    <cellStyle name="s_Valuation _BS Csan CPC 02 &lt;SAP&gt;_Query C.Custos SF 10-11_CCL_2-DRE 2" xfId="30882" xr:uid="{00000000-0005-0000-0000-0000A2780000}"/>
    <cellStyle name="s_Valuation _BS Csan CPC 02 &lt;SAP&gt;_Query C.Custos SF 10-11_CCL_2-DRE_3-Balanço" xfId="30883" xr:uid="{00000000-0005-0000-0000-0000A3780000}"/>
    <cellStyle name="s_Valuation _BS Csan CPC 02 &lt;SAP&gt;_Query C.Custos SF 10-11_CCL_2-DRE_3-Balanço_Mapa variáveis" xfId="30884" xr:uid="{00000000-0005-0000-0000-0000A4780000}"/>
    <cellStyle name="s_Valuation _BS Csan CPC 02 &lt;SAP&gt;_Query C.Custos SF 10-11_CCL_2-DRE_3-Balanço_Variavel" xfId="30885" xr:uid="{00000000-0005-0000-0000-0000A5780000}"/>
    <cellStyle name="s_Valuation _BS Csan CPC 02 &lt;SAP&gt;_Query C.Custos SF 10-11_CCL_2-DRE_Dep_Judiciais-Contingências" xfId="30886" xr:uid="{00000000-0005-0000-0000-0000A6780000}"/>
    <cellStyle name="s_Valuation _BS Csan CPC 02 &lt;SAP&gt;_Query C.Custos SF 10-11_CCL_2-DRE_DFC Gerencial" xfId="30887" xr:uid="{00000000-0005-0000-0000-0000A7780000}"/>
    <cellStyle name="s_Valuation _BS Csan CPC 02 &lt;SAP&gt;_Query C.Custos SF 10-11_CCL_2-DRE_DMPL" xfId="30888" xr:uid="{00000000-0005-0000-0000-0000A8780000}"/>
    <cellStyle name="s_Valuation _BS Csan CPC 02 &lt;SAP&gt;_Query C.Custos SF 10-11_CCL_2-DRE_Mapa variáveis" xfId="30889" xr:uid="{00000000-0005-0000-0000-0000A9780000}"/>
    <cellStyle name="s_Valuation _BS Csan CPC 02 &lt;SAP&gt;_Query C.Custos SF 10-11_CCL_2-DRE_Variavel" xfId="30890" xr:uid="{00000000-0005-0000-0000-0000AA780000}"/>
    <cellStyle name="s_Valuation _BS Csan CPC 02 &lt;SAP&gt;_Query C.Custos SF 10-11_CCL_3-Balanço" xfId="30891" xr:uid="{00000000-0005-0000-0000-0000AB780000}"/>
    <cellStyle name="s_Valuation _BS Csan CPC 02 &lt;SAP&gt;_Query C.Custos SF 10-11_CCL_3-Balanço 2" xfId="30892" xr:uid="{00000000-0005-0000-0000-0000AC780000}"/>
    <cellStyle name="s_Valuation _BS Csan CPC 02 &lt;SAP&gt;_Query C.Custos SF 10-11_CCL_3-Balanço 2_15-FINANCEIRAS" xfId="30893" xr:uid="{00000000-0005-0000-0000-0000AD780000}"/>
    <cellStyle name="s_Valuation _BS Csan CPC 02 &lt;SAP&gt;_Query C.Custos SF 10-11_CCL_3-Balanço_1" xfId="30894" xr:uid="{00000000-0005-0000-0000-0000AE780000}"/>
    <cellStyle name="s_Valuation _BS Csan CPC 02 &lt;SAP&gt;_Query C.Custos SF 10-11_CCL_3-Balanço_1_Mapa variáveis" xfId="30895" xr:uid="{00000000-0005-0000-0000-0000AF780000}"/>
    <cellStyle name="s_Valuation _BS Csan CPC 02 &lt;SAP&gt;_Query C.Custos SF 10-11_CCL_3-Balanço_1_Variavel" xfId="30896" xr:uid="{00000000-0005-0000-0000-0000B0780000}"/>
    <cellStyle name="s_Valuation _BS Csan CPC 02 &lt;SAP&gt;_Query C.Custos SF 10-11_CCL_3-Balanço_15-FINANCEIRAS" xfId="30897" xr:uid="{00000000-0005-0000-0000-0000B1780000}"/>
    <cellStyle name="s_Valuation _BS Csan CPC 02 &lt;SAP&gt;_Query C.Custos SF 10-11_CCL_3-Balanço_15-FINANCEIRAS_1" xfId="30898" xr:uid="{00000000-0005-0000-0000-0000B2780000}"/>
    <cellStyle name="s_Valuation _BS Csan CPC 02 &lt;SAP&gt;_Query C.Custos SF 10-11_CCL_3-Balanço_2-DRE" xfId="30899" xr:uid="{00000000-0005-0000-0000-0000B3780000}"/>
    <cellStyle name="s_Valuation _BS Csan CPC 02 &lt;SAP&gt;_Query C.Custos SF 10-11_CCL_3-Balanço_2-DRE 2" xfId="30900" xr:uid="{00000000-0005-0000-0000-0000B4780000}"/>
    <cellStyle name="s_Valuation _BS Csan CPC 02 &lt;SAP&gt;_Query C.Custos SF 10-11_CCL_3-Balanço_2-DRE_3-Balanço" xfId="30901" xr:uid="{00000000-0005-0000-0000-0000B5780000}"/>
    <cellStyle name="s_Valuation _BS Csan CPC 02 &lt;SAP&gt;_Query C.Custos SF 10-11_CCL_3-Balanço_2-DRE_3-Balanço_Mapa variáveis" xfId="30902" xr:uid="{00000000-0005-0000-0000-0000B6780000}"/>
    <cellStyle name="s_Valuation _BS Csan CPC 02 &lt;SAP&gt;_Query C.Custos SF 10-11_CCL_3-Balanço_2-DRE_3-Balanço_Variavel" xfId="30903" xr:uid="{00000000-0005-0000-0000-0000B7780000}"/>
    <cellStyle name="s_Valuation _BS Csan CPC 02 &lt;SAP&gt;_Query C.Custos SF 10-11_CCL_3-Balanço_2-DRE_Dep_Judiciais-Contingências" xfId="30904" xr:uid="{00000000-0005-0000-0000-0000B8780000}"/>
    <cellStyle name="s_Valuation _BS Csan CPC 02 &lt;SAP&gt;_Query C.Custos SF 10-11_CCL_3-Balanço_2-DRE_DFC Gerencial" xfId="30905" xr:uid="{00000000-0005-0000-0000-0000B9780000}"/>
    <cellStyle name="s_Valuation _BS Csan CPC 02 &lt;SAP&gt;_Query C.Custos SF 10-11_CCL_3-Balanço_2-DRE_DMPL" xfId="30906" xr:uid="{00000000-0005-0000-0000-0000BA780000}"/>
    <cellStyle name="s_Valuation _BS Csan CPC 02 &lt;SAP&gt;_Query C.Custos SF 10-11_CCL_3-Balanço_2-DRE_Mapa variáveis" xfId="30907" xr:uid="{00000000-0005-0000-0000-0000BB780000}"/>
    <cellStyle name="s_Valuation _BS Csan CPC 02 &lt;SAP&gt;_Query C.Custos SF 10-11_CCL_3-Balanço_2-DRE_Variavel" xfId="30908" xr:uid="{00000000-0005-0000-0000-0000BC780000}"/>
    <cellStyle name="s_Valuation _BS Csan CPC 02 &lt;SAP&gt;_Query C.Custos SF 10-11_CCL_3-Balanço_3-Balanço" xfId="30909" xr:uid="{00000000-0005-0000-0000-0000BD780000}"/>
    <cellStyle name="s_Valuation _BS Csan CPC 02 &lt;SAP&gt;_Query C.Custos SF 10-11_CCL_3-Balanço_3-Balanço_Mapa variáveis" xfId="30910" xr:uid="{00000000-0005-0000-0000-0000BE780000}"/>
    <cellStyle name="s_Valuation _BS Csan CPC 02 &lt;SAP&gt;_Query C.Custos SF 10-11_CCL_3-Balanço_3-Balanço_Variavel" xfId="30911" xr:uid="{00000000-0005-0000-0000-0000BF780000}"/>
    <cellStyle name="s_Valuation _BS Csan CPC 02 &lt;SAP&gt;_Query C.Custos SF 10-11_CCL_3-Balanço_7-Estoque" xfId="30912" xr:uid="{00000000-0005-0000-0000-0000C0780000}"/>
    <cellStyle name="s_Valuation _BS Csan CPC 02 &lt;SAP&gt;_Query C.Custos SF 10-11_CCL_3-Balanço_Despesas operacionais " xfId="30913" xr:uid="{00000000-0005-0000-0000-0000C1780000}"/>
    <cellStyle name="s_Valuation _BS Csan CPC 02 &lt;SAP&gt;_Query C.Custos SF 10-11_CCL_3-Balanço_Mapa variáveis" xfId="30914" xr:uid="{00000000-0005-0000-0000-0000C2780000}"/>
    <cellStyle name="s_Valuation _BS Csan CPC 02 &lt;SAP&gt;_Query C.Custos SF 10-11_CCL_3-Balanço_P&amp;L Raízen Combs" xfId="30915" xr:uid="{00000000-0005-0000-0000-0000C3780000}"/>
    <cellStyle name="s_Valuation _BS Csan CPC 02 &lt;SAP&gt;_Query C.Custos SF 10-11_CCL_3-Balanço_P&amp;L RUMO" xfId="30916" xr:uid="{00000000-0005-0000-0000-0000C4780000}"/>
    <cellStyle name="s_Valuation _BS Csan CPC 02 &lt;SAP&gt;_Query C.Custos SF 10-11_CCL_3-Balanço_Variavel" xfId="30917" xr:uid="{00000000-0005-0000-0000-0000C5780000}"/>
    <cellStyle name="s_Valuation _BS Csan CPC 02 &lt;SAP&gt;_Query C.Custos SF 10-11_CCL_3-Balanço_Working Capital" xfId="30918" xr:uid="{00000000-0005-0000-0000-0000C6780000}"/>
    <cellStyle name="s_Valuation _BS Csan CPC 02 &lt;SAP&gt;_Query C.Custos SF 10-11_CCL_7-Estoque" xfId="30919" xr:uid="{00000000-0005-0000-0000-0000C7780000}"/>
    <cellStyle name="s_Valuation _BS Csan CPC 02 &lt;SAP&gt;_Query C.Custos SF 10-11_CCL_Balanço" xfId="30920" xr:uid="{00000000-0005-0000-0000-0000C8780000}"/>
    <cellStyle name="s_Valuation _BS Csan CPC 02 &lt;SAP&gt;_Query C.Custos SF 10-11_CCL_Balanço_Despesas operacionais " xfId="30921" xr:uid="{00000000-0005-0000-0000-0000C9780000}"/>
    <cellStyle name="s_Valuation _BS Csan CPC 02 &lt;SAP&gt;_Query C.Custos SF 10-11_CCL_Balanço_Working Capital" xfId="30922" xr:uid="{00000000-0005-0000-0000-0000CA780000}"/>
    <cellStyle name="s_Valuation _BS Csan CPC 02 &lt;SAP&gt;_Query C.Custos SF 10-11_CCL_Despesas operacionais " xfId="30923" xr:uid="{00000000-0005-0000-0000-0000CB780000}"/>
    <cellStyle name="s_Valuation _BS Csan CPC 02 &lt;SAP&gt;_Query C.Custos SF 10-11_CCL_IR Diferido" xfId="30924" xr:uid="{00000000-0005-0000-0000-0000CC780000}"/>
    <cellStyle name="s_Valuation _BS Csan CPC 02 &lt;SAP&gt;_Query C.Custos SF 10-11_CCL_Mapa variáveis" xfId="30925" xr:uid="{00000000-0005-0000-0000-0000CD780000}"/>
    <cellStyle name="s_Valuation _BS Csan CPC 02 &lt;SAP&gt;_Query C.Custos SF 10-11_CCL_P&amp;L Raízen Combs" xfId="30926" xr:uid="{00000000-0005-0000-0000-0000CE780000}"/>
    <cellStyle name="s_Valuation _BS Csan CPC 02 &lt;SAP&gt;_Query C.Custos SF 10-11_CCL_P&amp;L RUMO" xfId="30927" xr:uid="{00000000-0005-0000-0000-0000CF780000}"/>
    <cellStyle name="s_Valuation _BS Csan CPC 02 &lt;SAP&gt;_Query C.Custos SF 10-11_CCL_Variavel" xfId="30928" xr:uid="{00000000-0005-0000-0000-0000D0780000}"/>
    <cellStyle name="s_Valuation _BS Csan CPC 02 &lt;SAP&gt;_Query C.Custos SF 10-11_CCL_Working Capital" xfId="30929" xr:uid="{00000000-0005-0000-0000-0000D1780000}"/>
    <cellStyle name="s_Valuation _BS Csan CPC 02 &lt;SAP&gt;_Query C.Custos SF 10-11_Despesas operacionais " xfId="30930" xr:uid="{00000000-0005-0000-0000-0000D2780000}"/>
    <cellStyle name="s_Valuation _BS Csan CPC 02 &lt;SAP&gt;_Query C.Custos SF 10-11_Diferenças outubro CAN- (2)" xfId="30931" xr:uid="{00000000-0005-0000-0000-0000D3780000}"/>
    <cellStyle name="s_Valuation _BS Csan CPC 02 &lt;SAP&gt;_Query C.Custos SF 10-11_Diferenças outubro CAN- (2) 2" xfId="30932" xr:uid="{00000000-0005-0000-0000-0000D4780000}"/>
    <cellStyle name="s_Valuation _BS Csan CPC 02 &lt;SAP&gt;_Query C.Custos SF 10-11_Diferenças outubro CAN- (2) 2_15-FINANCEIRAS" xfId="30933" xr:uid="{00000000-0005-0000-0000-0000D5780000}"/>
    <cellStyle name="s_Valuation _BS Csan CPC 02 &lt;SAP&gt;_Query C.Custos SF 10-11_Diferenças outubro CAN- (2) 2_Mapa variáveis" xfId="30934" xr:uid="{00000000-0005-0000-0000-0000D6780000}"/>
    <cellStyle name="s_Valuation _BS Csan CPC 02 &lt;SAP&gt;_Query C.Custos SF 10-11_Diferenças outubro CAN- (2) 2_Variavel" xfId="30935" xr:uid="{00000000-0005-0000-0000-0000D7780000}"/>
    <cellStyle name="s_Valuation _BS Csan CPC 02 &lt;SAP&gt;_Query C.Custos SF 10-11_Diferenças outubro CAN- (2) 3" xfId="30936" xr:uid="{00000000-0005-0000-0000-0000D8780000}"/>
    <cellStyle name="s_Valuation _BS Csan CPC 02 &lt;SAP&gt;_Query C.Custos SF 10-11_Diferenças outubro CAN- (2)_15-FINANCEIRAS" xfId="30937" xr:uid="{00000000-0005-0000-0000-0000D9780000}"/>
    <cellStyle name="s_Valuation _BS Csan CPC 02 &lt;SAP&gt;_Query C.Custos SF 10-11_Diferenças outubro CAN- (2)_15-FINANCEIRAS_1" xfId="30938" xr:uid="{00000000-0005-0000-0000-0000DA780000}"/>
    <cellStyle name="s_Valuation _BS Csan CPC 02 &lt;SAP&gt;_Query C.Custos SF 10-11_Diferenças outubro CAN- (2)_2-DRE" xfId="30939" xr:uid="{00000000-0005-0000-0000-0000DB780000}"/>
    <cellStyle name="s_Valuation _BS Csan CPC 02 &lt;SAP&gt;_Query C.Custos SF 10-11_Diferenças outubro CAN- (2)_2-DRE 2" xfId="30940" xr:uid="{00000000-0005-0000-0000-0000DC780000}"/>
    <cellStyle name="s_Valuation _BS Csan CPC 02 &lt;SAP&gt;_Query C.Custos SF 10-11_Diferenças outubro CAN- (2)_2-DRE_3-Balanço" xfId="30941" xr:uid="{00000000-0005-0000-0000-0000DD780000}"/>
    <cellStyle name="s_Valuation _BS Csan CPC 02 &lt;SAP&gt;_Query C.Custos SF 10-11_Diferenças outubro CAN- (2)_2-DRE_3-Balanço_Mapa variáveis" xfId="30942" xr:uid="{00000000-0005-0000-0000-0000DE780000}"/>
    <cellStyle name="s_Valuation _BS Csan CPC 02 &lt;SAP&gt;_Query C.Custos SF 10-11_Diferenças outubro CAN- (2)_2-DRE_3-Balanço_Variavel" xfId="30943" xr:uid="{00000000-0005-0000-0000-0000DF780000}"/>
    <cellStyle name="s_Valuation _BS Csan CPC 02 &lt;SAP&gt;_Query C.Custos SF 10-11_Diferenças outubro CAN- (2)_2-DRE_Dep_Judiciais-Contingências" xfId="30944" xr:uid="{00000000-0005-0000-0000-0000E0780000}"/>
    <cellStyle name="s_Valuation _BS Csan CPC 02 &lt;SAP&gt;_Query C.Custos SF 10-11_Diferenças outubro CAN- (2)_2-DRE_DFC Gerencial" xfId="30945" xr:uid="{00000000-0005-0000-0000-0000E1780000}"/>
    <cellStyle name="s_Valuation _BS Csan CPC 02 &lt;SAP&gt;_Query C.Custos SF 10-11_Diferenças outubro CAN- (2)_2-DRE_DMPL" xfId="30946" xr:uid="{00000000-0005-0000-0000-0000E2780000}"/>
    <cellStyle name="s_Valuation _BS Csan CPC 02 &lt;SAP&gt;_Query C.Custos SF 10-11_Diferenças outubro CAN- (2)_2-DRE_Mapa variáveis" xfId="30947" xr:uid="{00000000-0005-0000-0000-0000E3780000}"/>
    <cellStyle name="s_Valuation _BS Csan CPC 02 &lt;SAP&gt;_Query C.Custos SF 10-11_Diferenças outubro CAN- (2)_2-DRE_Variavel" xfId="30948" xr:uid="{00000000-0005-0000-0000-0000E4780000}"/>
    <cellStyle name="s_Valuation _BS Csan CPC 02 &lt;SAP&gt;_Query C.Custos SF 10-11_Diferenças outubro CAN- (2)_3-Balanço" xfId="30949" xr:uid="{00000000-0005-0000-0000-0000E5780000}"/>
    <cellStyle name="s_Valuation _BS Csan CPC 02 &lt;SAP&gt;_Query C.Custos SF 10-11_Diferenças outubro CAN- (2)_3-Balanço 2" xfId="30950" xr:uid="{00000000-0005-0000-0000-0000E6780000}"/>
    <cellStyle name="s_Valuation _BS Csan CPC 02 &lt;SAP&gt;_Query C.Custos SF 10-11_Diferenças outubro CAN- (2)_3-Balanço 2_15-FINANCEIRAS" xfId="30951" xr:uid="{00000000-0005-0000-0000-0000E7780000}"/>
    <cellStyle name="s_Valuation _BS Csan CPC 02 &lt;SAP&gt;_Query C.Custos SF 10-11_Diferenças outubro CAN- (2)_3-Balanço_1" xfId="30952" xr:uid="{00000000-0005-0000-0000-0000E8780000}"/>
    <cellStyle name="s_Valuation _BS Csan CPC 02 &lt;SAP&gt;_Query C.Custos SF 10-11_Diferenças outubro CAN- (2)_3-Balanço_1_Mapa variáveis" xfId="30953" xr:uid="{00000000-0005-0000-0000-0000E9780000}"/>
    <cellStyle name="s_Valuation _BS Csan CPC 02 &lt;SAP&gt;_Query C.Custos SF 10-11_Diferenças outubro CAN- (2)_3-Balanço_1_Variavel" xfId="30954" xr:uid="{00000000-0005-0000-0000-0000EA780000}"/>
    <cellStyle name="s_Valuation _BS Csan CPC 02 &lt;SAP&gt;_Query C.Custos SF 10-11_Diferenças outubro CAN- (2)_3-Balanço_15-FINANCEIRAS" xfId="30955" xr:uid="{00000000-0005-0000-0000-0000EB780000}"/>
    <cellStyle name="s_Valuation _BS Csan CPC 02 &lt;SAP&gt;_Query C.Custos SF 10-11_Diferenças outubro CAN- (2)_3-Balanço_15-FINANCEIRAS_1" xfId="30956" xr:uid="{00000000-0005-0000-0000-0000EC780000}"/>
    <cellStyle name="s_Valuation _BS Csan CPC 02 &lt;SAP&gt;_Query C.Custos SF 10-11_Diferenças outubro CAN- (2)_3-Balanço_2-DRE" xfId="30957" xr:uid="{00000000-0005-0000-0000-0000ED780000}"/>
    <cellStyle name="s_Valuation _BS Csan CPC 02 &lt;SAP&gt;_Query C.Custos SF 10-11_Diferenças outubro CAN- (2)_3-Balanço_2-DRE 2" xfId="30958" xr:uid="{00000000-0005-0000-0000-0000EE780000}"/>
    <cellStyle name="s_Valuation _BS Csan CPC 02 &lt;SAP&gt;_Query C.Custos SF 10-11_Diferenças outubro CAN- (2)_3-Balanço_2-DRE_3-Balanço" xfId="30959" xr:uid="{00000000-0005-0000-0000-0000EF780000}"/>
    <cellStyle name="s_Valuation _BS Csan CPC 02 &lt;SAP&gt;_Query C.Custos SF 10-11_Diferenças outubro CAN- (2)_3-Balanço_2-DRE_3-Balanço_Mapa variáveis" xfId="30960" xr:uid="{00000000-0005-0000-0000-0000F0780000}"/>
    <cellStyle name="s_Valuation _BS Csan CPC 02 &lt;SAP&gt;_Query C.Custos SF 10-11_Diferenças outubro CAN- (2)_3-Balanço_2-DRE_3-Balanço_Variavel" xfId="30961" xr:uid="{00000000-0005-0000-0000-0000F1780000}"/>
    <cellStyle name="s_Valuation _BS Csan CPC 02 &lt;SAP&gt;_Query C.Custos SF 10-11_Diferenças outubro CAN- (2)_3-Balanço_2-DRE_Dep_Judiciais-Contingências" xfId="30962" xr:uid="{00000000-0005-0000-0000-0000F2780000}"/>
    <cellStyle name="s_Valuation _BS Csan CPC 02 &lt;SAP&gt;_Query C.Custos SF 10-11_Diferenças outubro CAN- (2)_3-Balanço_2-DRE_DFC Gerencial" xfId="30963" xr:uid="{00000000-0005-0000-0000-0000F3780000}"/>
    <cellStyle name="s_Valuation _BS Csan CPC 02 &lt;SAP&gt;_Query C.Custos SF 10-11_Diferenças outubro CAN- (2)_3-Balanço_2-DRE_DMPL" xfId="30964" xr:uid="{00000000-0005-0000-0000-0000F4780000}"/>
    <cellStyle name="s_Valuation _BS Csan CPC 02 &lt;SAP&gt;_Query C.Custos SF 10-11_Diferenças outubro CAN- (2)_3-Balanço_2-DRE_Mapa variáveis" xfId="30965" xr:uid="{00000000-0005-0000-0000-0000F5780000}"/>
    <cellStyle name="s_Valuation _BS Csan CPC 02 &lt;SAP&gt;_Query C.Custos SF 10-11_Diferenças outubro CAN- (2)_3-Balanço_2-DRE_Variavel" xfId="30966" xr:uid="{00000000-0005-0000-0000-0000F6780000}"/>
    <cellStyle name="s_Valuation _BS Csan CPC 02 &lt;SAP&gt;_Query C.Custos SF 10-11_Diferenças outubro CAN- (2)_3-Balanço_3-Balanço" xfId="30967" xr:uid="{00000000-0005-0000-0000-0000F7780000}"/>
    <cellStyle name="s_Valuation _BS Csan CPC 02 &lt;SAP&gt;_Query C.Custos SF 10-11_Diferenças outubro CAN- (2)_3-Balanço_3-Balanço_Mapa variáveis" xfId="30968" xr:uid="{00000000-0005-0000-0000-0000F8780000}"/>
    <cellStyle name="s_Valuation _BS Csan CPC 02 &lt;SAP&gt;_Query C.Custos SF 10-11_Diferenças outubro CAN- (2)_3-Balanço_3-Balanço_Variavel" xfId="30969" xr:uid="{00000000-0005-0000-0000-0000F9780000}"/>
    <cellStyle name="s_Valuation _BS Csan CPC 02 &lt;SAP&gt;_Query C.Custos SF 10-11_Diferenças outubro CAN- (2)_3-Balanço_7-Estoque" xfId="30970" xr:uid="{00000000-0005-0000-0000-0000FA780000}"/>
    <cellStyle name="s_Valuation _BS Csan CPC 02 &lt;SAP&gt;_Query C.Custos SF 10-11_Diferenças outubro CAN- (2)_3-Balanço_Despesas operacionais " xfId="30971" xr:uid="{00000000-0005-0000-0000-0000FB780000}"/>
    <cellStyle name="s_Valuation _BS Csan CPC 02 &lt;SAP&gt;_Query C.Custos SF 10-11_Diferenças outubro CAN- (2)_3-Balanço_Mapa variáveis" xfId="30972" xr:uid="{00000000-0005-0000-0000-0000FC780000}"/>
    <cellStyle name="s_Valuation _BS Csan CPC 02 &lt;SAP&gt;_Query C.Custos SF 10-11_Diferenças outubro CAN- (2)_3-Balanço_P&amp;L Raízen Combs" xfId="30973" xr:uid="{00000000-0005-0000-0000-0000FD780000}"/>
    <cellStyle name="s_Valuation _BS Csan CPC 02 &lt;SAP&gt;_Query C.Custos SF 10-11_Diferenças outubro CAN- (2)_3-Balanço_P&amp;L RUMO" xfId="30974" xr:uid="{00000000-0005-0000-0000-0000FE780000}"/>
    <cellStyle name="s_Valuation _BS Csan CPC 02 &lt;SAP&gt;_Query C.Custos SF 10-11_Diferenças outubro CAN- (2)_3-Balanço_Variavel" xfId="30975" xr:uid="{00000000-0005-0000-0000-0000FF780000}"/>
    <cellStyle name="s_Valuation _BS Csan CPC 02 &lt;SAP&gt;_Query C.Custos SF 10-11_Diferenças outubro CAN- (2)_3-Balanço_Working Capital" xfId="30976" xr:uid="{00000000-0005-0000-0000-000000790000}"/>
    <cellStyle name="s_Valuation _BS Csan CPC 02 &lt;SAP&gt;_Query C.Custos SF 10-11_Diferenças outubro CAN- (2)_7-Estoque" xfId="30977" xr:uid="{00000000-0005-0000-0000-000001790000}"/>
    <cellStyle name="s_Valuation _BS Csan CPC 02 &lt;SAP&gt;_Query C.Custos SF 10-11_Diferenças outubro CAN- (2)_Balanço" xfId="30978" xr:uid="{00000000-0005-0000-0000-000002790000}"/>
    <cellStyle name="s_Valuation _BS Csan CPC 02 &lt;SAP&gt;_Query C.Custos SF 10-11_Diferenças outubro CAN- (2)_Balanço_Despesas operacionais " xfId="30979" xr:uid="{00000000-0005-0000-0000-000003790000}"/>
    <cellStyle name="s_Valuation _BS Csan CPC 02 &lt;SAP&gt;_Query C.Custos SF 10-11_Diferenças outubro CAN- (2)_Balanço_Working Capital" xfId="30980" xr:uid="{00000000-0005-0000-0000-000004790000}"/>
    <cellStyle name="s_Valuation _BS Csan CPC 02 &lt;SAP&gt;_Query C.Custos SF 10-11_Diferenças outubro CAN- (2)_Despesas operacionais " xfId="30981" xr:uid="{00000000-0005-0000-0000-000005790000}"/>
    <cellStyle name="s_Valuation _BS Csan CPC 02 &lt;SAP&gt;_Query C.Custos SF 10-11_Diferenças outubro CAN- (2)_IR Diferido" xfId="30982" xr:uid="{00000000-0005-0000-0000-000006790000}"/>
    <cellStyle name="s_Valuation _BS Csan CPC 02 &lt;SAP&gt;_Query C.Custos SF 10-11_Diferenças outubro CAN- (2)_Mapa variáveis" xfId="30983" xr:uid="{00000000-0005-0000-0000-000007790000}"/>
    <cellStyle name="s_Valuation _BS Csan CPC 02 &lt;SAP&gt;_Query C.Custos SF 10-11_Diferenças outubro CAN- (2)_P&amp;L Raízen Combs" xfId="30984" xr:uid="{00000000-0005-0000-0000-000008790000}"/>
    <cellStyle name="s_Valuation _BS Csan CPC 02 &lt;SAP&gt;_Query C.Custos SF 10-11_Diferenças outubro CAN- (2)_P&amp;L RUMO" xfId="30985" xr:uid="{00000000-0005-0000-0000-000009790000}"/>
    <cellStyle name="s_Valuation _BS Csan CPC 02 &lt;SAP&gt;_Query C.Custos SF 10-11_Diferenças outubro CAN- (2)_Variavel" xfId="30986" xr:uid="{00000000-0005-0000-0000-00000A790000}"/>
    <cellStyle name="s_Valuation _BS Csan CPC 02 &lt;SAP&gt;_Query C.Custos SF 10-11_Diferenças outubro CAN- (2)_Working Capital" xfId="30987" xr:uid="{00000000-0005-0000-0000-00000B790000}"/>
    <cellStyle name="s_Valuation _BS Csan CPC 02 &lt;SAP&gt;_Query C.Custos SF 10-11_IR Diferido" xfId="30988" xr:uid="{00000000-0005-0000-0000-00000C790000}"/>
    <cellStyle name="s_Valuation _BS Csan CPC 02 &lt;SAP&gt;_Query C.Custos SF 10-11_Mapa variáveis" xfId="30989" xr:uid="{00000000-0005-0000-0000-00000D790000}"/>
    <cellStyle name="s_Valuation _BS Csan CPC 02 &lt;SAP&gt;_Query C.Custos SF 10-11_P&amp;L Raízen Combs" xfId="30990" xr:uid="{00000000-0005-0000-0000-00000E790000}"/>
    <cellStyle name="s_Valuation _BS Csan CPC 02 &lt;SAP&gt;_Query C.Custos SF 10-11_P&amp;L RUMO" xfId="30991" xr:uid="{00000000-0005-0000-0000-00000F790000}"/>
    <cellStyle name="s_Valuation _BS Csan CPC 02 &lt;SAP&gt;_Query C.Custos SF 10-11_Query C.Custos SF 10-11" xfId="30992" xr:uid="{00000000-0005-0000-0000-000010790000}"/>
    <cellStyle name="s_Valuation _BS Csan CPC 02 &lt;SAP&gt;_Query C.Custos SF 10-11_Query C.Custos SF 10-11 2" xfId="30993" xr:uid="{00000000-0005-0000-0000-000011790000}"/>
    <cellStyle name="s_Valuation _BS Csan CPC 02 &lt;SAP&gt;_Query C.Custos SF 10-11_Query C.Custos SF 10-11 2_15-FINANCEIRAS" xfId="30994" xr:uid="{00000000-0005-0000-0000-000012790000}"/>
    <cellStyle name="s_Valuation _BS Csan CPC 02 &lt;SAP&gt;_Query C.Custos SF 10-11_Query C.Custos SF 10-11 2_Mapa variáveis" xfId="30995" xr:uid="{00000000-0005-0000-0000-000013790000}"/>
    <cellStyle name="s_Valuation _BS Csan CPC 02 &lt;SAP&gt;_Query C.Custos SF 10-11_Query C.Custos SF 10-11 2_Variavel" xfId="30996" xr:uid="{00000000-0005-0000-0000-000014790000}"/>
    <cellStyle name="s_Valuation _BS Csan CPC 02 &lt;SAP&gt;_Query C.Custos SF 10-11_Query C.Custos SF 10-11 3" xfId="30997" xr:uid="{00000000-0005-0000-0000-000015790000}"/>
    <cellStyle name="s_Valuation _BS Csan CPC 02 &lt;SAP&gt;_Query C.Custos SF 10-11_Query C.Custos SF 10-11_15-FINANCEIRAS" xfId="30998" xr:uid="{00000000-0005-0000-0000-000016790000}"/>
    <cellStyle name="s_Valuation _BS Csan CPC 02 &lt;SAP&gt;_Query C.Custos SF 10-11_Query C.Custos SF 10-11_15-FINANCEIRAS_1" xfId="30999" xr:uid="{00000000-0005-0000-0000-000017790000}"/>
    <cellStyle name="s_Valuation _BS Csan CPC 02 &lt;SAP&gt;_Query C.Custos SF 10-11_Query C.Custos SF 10-11_2-DRE" xfId="31000" xr:uid="{00000000-0005-0000-0000-000018790000}"/>
    <cellStyle name="s_Valuation _BS Csan CPC 02 &lt;SAP&gt;_Query C.Custos SF 10-11_Query C.Custos SF 10-11_2-DRE 2" xfId="31001" xr:uid="{00000000-0005-0000-0000-000019790000}"/>
    <cellStyle name="s_Valuation _BS Csan CPC 02 &lt;SAP&gt;_Query C.Custos SF 10-11_Query C.Custos SF 10-11_2-DRE_3-Balanço" xfId="31002" xr:uid="{00000000-0005-0000-0000-00001A790000}"/>
    <cellStyle name="s_Valuation _BS Csan CPC 02 &lt;SAP&gt;_Query C.Custos SF 10-11_Query C.Custos SF 10-11_2-DRE_3-Balanço_Mapa variáveis" xfId="31003" xr:uid="{00000000-0005-0000-0000-00001B790000}"/>
    <cellStyle name="s_Valuation _BS Csan CPC 02 &lt;SAP&gt;_Query C.Custos SF 10-11_Query C.Custos SF 10-11_2-DRE_3-Balanço_Variavel" xfId="31004" xr:uid="{00000000-0005-0000-0000-00001C790000}"/>
    <cellStyle name="s_Valuation _BS Csan CPC 02 &lt;SAP&gt;_Query C.Custos SF 10-11_Query C.Custos SF 10-11_2-DRE_Dep_Judiciais-Contingências" xfId="31005" xr:uid="{00000000-0005-0000-0000-00001D790000}"/>
    <cellStyle name="s_Valuation _BS Csan CPC 02 &lt;SAP&gt;_Query C.Custos SF 10-11_Query C.Custos SF 10-11_2-DRE_DFC Gerencial" xfId="31006" xr:uid="{00000000-0005-0000-0000-00001E790000}"/>
    <cellStyle name="s_Valuation _BS Csan CPC 02 &lt;SAP&gt;_Query C.Custos SF 10-11_Query C.Custos SF 10-11_2-DRE_DMPL" xfId="31007" xr:uid="{00000000-0005-0000-0000-00001F790000}"/>
    <cellStyle name="s_Valuation _BS Csan CPC 02 &lt;SAP&gt;_Query C.Custos SF 10-11_Query C.Custos SF 10-11_2-DRE_Mapa variáveis" xfId="31008" xr:uid="{00000000-0005-0000-0000-000020790000}"/>
    <cellStyle name="s_Valuation _BS Csan CPC 02 &lt;SAP&gt;_Query C.Custos SF 10-11_Query C.Custos SF 10-11_2-DRE_Variavel" xfId="31009" xr:uid="{00000000-0005-0000-0000-000021790000}"/>
    <cellStyle name="s_Valuation _BS Csan CPC 02 &lt;SAP&gt;_Query C.Custos SF 10-11_Query C.Custos SF 10-11_3-Balanço" xfId="31010" xr:uid="{00000000-0005-0000-0000-000022790000}"/>
    <cellStyle name="s_Valuation _BS Csan CPC 02 &lt;SAP&gt;_Query C.Custos SF 10-11_Query C.Custos SF 10-11_3-Balanço 2" xfId="31011" xr:uid="{00000000-0005-0000-0000-000023790000}"/>
    <cellStyle name="s_Valuation _BS Csan CPC 02 &lt;SAP&gt;_Query C.Custos SF 10-11_Query C.Custos SF 10-11_3-Balanço 2_15-FINANCEIRAS" xfId="31012" xr:uid="{00000000-0005-0000-0000-000024790000}"/>
    <cellStyle name="s_Valuation _BS Csan CPC 02 &lt;SAP&gt;_Query C.Custos SF 10-11_Query C.Custos SF 10-11_3-Balanço_1" xfId="31013" xr:uid="{00000000-0005-0000-0000-000025790000}"/>
    <cellStyle name="s_Valuation _BS Csan CPC 02 &lt;SAP&gt;_Query C.Custos SF 10-11_Query C.Custos SF 10-11_3-Balanço_1_Mapa variáveis" xfId="31014" xr:uid="{00000000-0005-0000-0000-000026790000}"/>
    <cellStyle name="s_Valuation _BS Csan CPC 02 &lt;SAP&gt;_Query C.Custos SF 10-11_Query C.Custos SF 10-11_3-Balanço_1_Variavel" xfId="31015" xr:uid="{00000000-0005-0000-0000-000027790000}"/>
    <cellStyle name="s_Valuation _BS Csan CPC 02 &lt;SAP&gt;_Query C.Custos SF 10-11_Query C.Custos SF 10-11_3-Balanço_15-FINANCEIRAS" xfId="31016" xr:uid="{00000000-0005-0000-0000-000028790000}"/>
    <cellStyle name="s_Valuation _BS Csan CPC 02 &lt;SAP&gt;_Query C.Custos SF 10-11_Query C.Custos SF 10-11_3-Balanço_15-FINANCEIRAS_1" xfId="31017" xr:uid="{00000000-0005-0000-0000-000029790000}"/>
    <cellStyle name="s_Valuation _BS Csan CPC 02 &lt;SAP&gt;_Query C.Custos SF 10-11_Query C.Custos SF 10-11_3-Balanço_2-DRE" xfId="31018" xr:uid="{00000000-0005-0000-0000-00002A790000}"/>
    <cellStyle name="s_Valuation _BS Csan CPC 02 &lt;SAP&gt;_Query C.Custos SF 10-11_Query C.Custos SF 10-11_3-Balanço_2-DRE 2" xfId="31019" xr:uid="{00000000-0005-0000-0000-00002B790000}"/>
    <cellStyle name="s_Valuation _BS Csan CPC 02 &lt;SAP&gt;_Query C.Custos SF 10-11_Query C.Custos SF 10-11_3-Balanço_2-DRE_3-Balanço" xfId="31020" xr:uid="{00000000-0005-0000-0000-00002C790000}"/>
    <cellStyle name="s_Valuation _BS Csan CPC 02 &lt;SAP&gt;_Query C.Custos SF 10-11_Query C.Custos SF 10-11_3-Balanço_2-DRE_3-Balanço_Mapa variáveis" xfId="31021" xr:uid="{00000000-0005-0000-0000-00002D790000}"/>
    <cellStyle name="s_Valuation _BS Csan CPC 02 &lt;SAP&gt;_Query C.Custos SF 10-11_Query C.Custos SF 10-11_3-Balanço_2-DRE_3-Balanço_Variavel" xfId="31022" xr:uid="{00000000-0005-0000-0000-00002E790000}"/>
    <cellStyle name="s_Valuation _BS Csan CPC 02 &lt;SAP&gt;_Query C.Custos SF 10-11_Query C.Custos SF 10-11_3-Balanço_2-DRE_Dep_Judiciais-Contingências" xfId="31023" xr:uid="{00000000-0005-0000-0000-00002F790000}"/>
    <cellStyle name="s_Valuation _BS Csan CPC 02 &lt;SAP&gt;_Query C.Custos SF 10-11_Query C.Custos SF 10-11_3-Balanço_2-DRE_DFC Gerencial" xfId="31024" xr:uid="{00000000-0005-0000-0000-000030790000}"/>
    <cellStyle name="s_Valuation _BS Csan CPC 02 &lt;SAP&gt;_Query C.Custos SF 10-11_Query C.Custos SF 10-11_3-Balanço_2-DRE_DMPL" xfId="31025" xr:uid="{00000000-0005-0000-0000-000031790000}"/>
    <cellStyle name="s_Valuation _BS Csan CPC 02 &lt;SAP&gt;_Query C.Custos SF 10-11_Query C.Custos SF 10-11_3-Balanço_2-DRE_Mapa variáveis" xfId="31026" xr:uid="{00000000-0005-0000-0000-000032790000}"/>
    <cellStyle name="s_Valuation _BS Csan CPC 02 &lt;SAP&gt;_Query C.Custos SF 10-11_Query C.Custos SF 10-11_3-Balanço_2-DRE_Variavel" xfId="31027" xr:uid="{00000000-0005-0000-0000-000033790000}"/>
    <cellStyle name="s_Valuation _BS Csan CPC 02 &lt;SAP&gt;_Query C.Custos SF 10-11_Query C.Custos SF 10-11_3-Balanço_3-Balanço" xfId="31028" xr:uid="{00000000-0005-0000-0000-000034790000}"/>
    <cellStyle name="s_Valuation _BS Csan CPC 02 &lt;SAP&gt;_Query C.Custos SF 10-11_Query C.Custos SF 10-11_3-Balanço_3-Balanço_Mapa variáveis" xfId="31029" xr:uid="{00000000-0005-0000-0000-000035790000}"/>
    <cellStyle name="s_Valuation _BS Csan CPC 02 &lt;SAP&gt;_Query C.Custos SF 10-11_Query C.Custos SF 10-11_3-Balanço_3-Balanço_Variavel" xfId="31030" xr:uid="{00000000-0005-0000-0000-000036790000}"/>
    <cellStyle name="s_Valuation _BS Csan CPC 02 &lt;SAP&gt;_Query C.Custos SF 10-11_Query C.Custos SF 10-11_3-Balanço_7-Estoque" xfId="31031" xr:uid="{00000000-0005-0000-0000-000037790000}"/>
    <cellStyle name="s_Valuation _BS Csan CPC 02 &lt;SAP&gt;_Query C.Custos SF 10-11_Query C.Custos SF 10-11_3-Balanço_Despesas operacionais " xfId="31032" xr:uid="{00000000-0005-0000-0000-000038790000}"/>
    <cellStyle name="s_Valuation _BS Csan CPC 02 &lt;SAP&gt;_Query C.Custos SF 10-11_Query C.Custos SF 10-11_3-Balanço_Mapa variáveis" xfId="31033" xr:uid="{00000000-0005-0000-0000-000039790000}"/>
    <cellStyle name="s_Valuation _BS Csan CPC 02 &lt;SAP&gt;_Query C.Custos SF 10-11_Query C.Custos SF 10-11_3-Balanço_P&amp;L Raízen Combs" xfId="31034" xr:uid="{00000000-0005-0000-0000-00003A790000}"/>
    <cellStyle name="s_Valuation _BS Csan CPC 02 &lt;SAP&gt;_Query C.Custos SF 10-11_Query C.Custos SF 10-11_3-Balanço_P&amp;L RUMO" xfId="31035" xr:uid="{00000000-0005-0000-0000-00003B790000}"/>
    <cellStyle name="s_Valuation _BS Csan CPC 02 &lt;SAP&gt;_Query C.Custos SF 10-11_Query C.Custos SF 10-11_3-Balanço_Variavel" xfId="31036" xr:uid="{00000000-0005-0000-0000-00003C790000}"/>
    <cellStyle name="s_Valuation _BS Csan CPC 02 &lt;SAP&gt;_Query C.Custos SF 10-11_Query C.Custos SF 10-11_3-Balanço_Working Capital" xfId="31037" xr:uid="{00000000-0005-0000-0000-00003D790000}"/>
    <cellStyle name="s_Valuation _BS Csan CPC 02 &lt;SAP&gt;_Query C.Custos SF 10-11_Query C.Custos SF 10-11_7-Estoque" xfId="31038" xr:uid="{00000000-0005-0000-0000-00003E790000}"/>
    <cellStyle name="s_Valuation _BS Csan CPC 02 &lt;SAP&gt;_Query C.Custos SF 10-11_Query C.Custos SF 10-11_Balanço" xfId="31039" xr:uid="{00000000-0005-0000-0000-00003F790000}"/>
    <cellStyle name="s_Valuation _BS Csan CPC 02 &lt;SAP&gt;_Query C.Custos SF 10-11_Query C.Custos SF 10-11_Balanço_Despesas operacionais " xfId="31040" xr:uid="{00000000-0005-0000-0000-000040790000}"/>
    <cellStyle name="s_Valuation _BS Csan CPC 02 &lt;SAP&gt;_Query C.Custos SF 10-11_Query C.Custos SF 10-11_Balanço_Working Capital" xfId="31041" xr:uid="{00000000-0005-0000-0000-000041790000}"/>
    <cellStyle name="s_Valuation _BS Csan CPC 02 &lt;SAP&gt;_Query C.Custos SF 10-11_Query C.Custos SF 10-11_Despesas operacionais " xfId="31042" xr:uid="{00000000-0005-0000-0000-000042790000}"/>
    <cellStyle name="s_Valuation _BS Csan CPC 02 &lt;SAP&gt;_Query C.Custos SF 10-11_Query C.Custos SF 10-11_IR Diferido" xfId="31043" xr:uid="{00000000-0005-0000-0000-000043790000}"/>
    <cellStyle name="s_Valuation _BS Csan CPC 02 &lt;SAP&gt;_Query C.Custos SF 10-11_Query C.Custos SF 10-11_Mapa variáveis" xfId="31044" xr:uid="{00000000-0005-0000-0000-000044790000}"/>
    <cellStyle name="s_Valuation _BS Csan CPC 02 &lt;SAP&gt;_Query C.Custos SF 10-11_Query C.Custos SF 10-11_P&amp;L Raízen Combs" xfId="31045" xr:uid="{00000000-0005-0000-0000-000045790000}"/>
    <cellStyle name="s_Valuation _BS Csan CPC 02 &lt;SAP&gt;_Query C.Custos SF 10-11_Query C.Custos SF 10-11_P&amp;L RUMO" xfId="31046" xr:uid="{00000000-0005-0000-0000-000046790000}"/>
    <cellStyle name="s_Valuation _BS Csan CPC 02 &lt;SAP&gt;_Query C.Custos SF 10-11_Query C.Custos SF 10-11_Variavel" xfId="31047" xr:uid="{00000000-0005-0000-0000-000047790000}"/>
    <cellStyle name="s_Valuation _BS Csan CPC 02 &lt;SAP&gt;_Query C.Custos SF 10-11_Query C.Custos SF 10-11_Working Capital" xfId="31048" xr:uid="{00000000-0005-0000-0000-000048790000}"/>
    <cellStyle name="s_Valuation _BS Csan CPC 02 &lt;SAP&gt;_Query C.Custos SF 10-11_Variavel" xfId="31049" xr:uid="{00000000-0005-0000-0000-000049790000}"/>
    <cellStyle name="s_Valuation _BS Csan CPC 02 &lt;SAP&gt;_Query C.Custos SF 10-11_Working Capital" xfId="31050" xr:uid="{00000000-0005-0000-0000-00004A790000}"/>
    <cellStyle name="s_Valuation _BS Csan CPC 02 &lt;SAP&gt;_Raizen Combust" xfId="31051" xr:uid="{00000000-0005-0000-0000-00004B790000}"/>
    <cellStyle name="s_Valuation _BS Csan CPC 02 &lt;SAP&gt;_Raizen Combust_Mapa variáveis" xfId="31052" xr:uid="{00000000-0005-0000-0000-00004C790000}"/>
    <cellStyle name="s_Valuation _BS Csan CPC 02 &lt;SAP&gt;_Raizen Combust_Variavel" xfId="31053" xr:uid="{00000000-0005-0000-0000-00004D790000}"/>
    <cellStyle name="s_Valuation _BS Csan CPC 02 &lt;SAP&gt;_Res.Cont. AdmComLog" xfId="31054" xr:uid="{00000000-0005-0000-0000-00004E790000}"/>
    <cellStyle name="s_Valuation _BS Csan CPC 02 &lt;SAP&gt;_Res.Cont. AdmComLog 2" xfId="31055" xr:uid="{00000000-0005-0000-0000-00004F790000}"/>
    <cellStyle name="s_Valuation _BS Csan CPC 02 &lt;SAP&gt;_Res.Cont. AdmComLog 2_15-FINANCEIRAS" xfId="31056" xr:uid="{00000000-0005-0000-0000-000050790000}"/>
    <cellStyle name="s_Valuation _BS Csan CPC 02 &lt;SAP&gt;_Res.Cont. AdmComLog 2_Mapa variáveis" xfId="31057" xr:uid="{00000000-0005-0000-0000-000051790000}"/>
    <cellStyle name="s_Valuation _BS Csan CPC 02 &lt;SAP&gt;_Res.Cont. AdmComLog 2_Variavel" xfId="31058" xr:uid="{00000000-0005-0000-0000-000052790000}"/>
    <cellStyle name="s_Valuation _BS Csan CPC 02 &lt;SAP&gt;_Res.Cont. AdmComLog 3" xfId="31059" xr:uid="{00000000-0005-0000-0000-000053790000}"/>
    <cellStyle name="s_Valuation _BS Csan CPC 02 &lt;SAP&gt;_Res.Cont. AdmComLog_15-FINANCEIRAS" xfId="31060" xr:uid="{00000000-0005-0000-0000-000054790000}"/>
    <cellStyle name="s_Valuation _BS Csan CPC 02 &lt;SAP&gt;_Res.Cont. AdmComLog_15-FINANCEIRAS_1" xfId="31061" xr:uid="{00000000-0005-0000-0000-000055790000}"/>
    <cellStyle name="s_Valuation _BS Csan CPC 02 &lt;SAP&gt;_Res.Cont. AdmComLog_2-DRE" xfId="31062" xr:uid="{00000000-0005-0000-0000-000056790000}"/>
    <cellStyle name="s_Valuation _BS Csan CPC 02 &lt;SAP&gt;_Res.Cont. AdmComLog_2-DRE 2" xfId="31063" xr:uid="{00000000-0005-0000-0000-000057790000}"/>
    <cellStyle name="s_Valuation _BS Csan CPC 02 &lt;SAP&gt;_Res.Cont. AdmComLog_2-DRE_3-Balanço" xfId="31064" xr:uid="{00000000-0005-0000-0000-000058790000}"/>
    <cellStyle name="s_Valuation _BS Csan CPC 02 &lt;SAP&gt;_Res.Cont. AdmComLog_2-DRE_3-Balanço_Mapa variáveis" xfId="31065" xr:uid="{00000000-0005-0000-0000-000059790000}"/>
    <cellStyle name="s_Valuation _BS Csan CPC 02 &lt;SAP&gt;_Res.Cont. AdmComLog_2-DRE_3-Balanço_Variavel" xfId="31066" xr:uid="{00000000-0005-0000-0000-00005A790000}"/>
    <cellStyle name="s_Valuation _BS Csan CPC 02 &lt;SAP&gt;_Res.Cont. AdmComLog_2-DRE_Dep_Judiciais-Contingências" xfId="31067" xr:uid="{00000000-0005-0000-0000-00005B790000}"/>
    <cellStyle name="s_Valuation _BS Csan CPC 02 &lt;SAP&gt;_Res.Cont. AdmComLog_2-DRE_DFC Gerencial" xfId="31068" xr:uid="{00000000-0005-0000-0000-00005C790000}"/>
    <cellStyle name="s_Valuation _BS Csan CPC 02 &lt;SAP&gt;_Res.Cont. AdmComLog_2-DRE_DMPL" xfId="31069" xr:uid="{00000000-0005-0000-0000-00005D790000}"/>
    <cellStyle name="s_Valuation _BS Csan CPC 02 &lt;SAP&gt;_Res.Cont. AdmComLog_2-DRE_Mapa variáveis" xfId="31070" xr:uid="{00000000-0005-0000-0000-00005E790000}"/>
    <cellStyle name="s_Valuation _BS Csan CPC 02 &lt;SAP&gt;_Res.Cont. AdmComLog_2-DRE_Variavel" xfId="31071" xr:uid="{00000000-0005-0000-0000-00005F790000}"/>
    <cellStyle name="s_Valuation _BS Csan CPC 02 &lt;SAP&gt;_Res.Cont. AdmComLog_3-Balanço" xfId="31072" xr:uid="{00000000-0005-0000-0000-000060790000}"/>
    <cellStyle name="s_Valuation _BS Csan CPC 02 &lt;SAP&gt;_Res.Cont. AdmComLog_3-Balanço 2" xfId="31073" xr:uid="{00000000-0005-0000-0000-000061790000}"/>
    <cellStyle name="s_Valuation _BS Csan CPC 02 &lt;SAP&gt;_Res.Cont. AdmComLog_3-Balanço 2_15-FINANCEIRAS" xfId="31074" xr:uid="{00000000-0005-0000-0000-000062790000}"/>
    <cellStyle name="s_Valuation _BS Csan CPC 02 &lt;SAP&gt;_Res.Cont. AdmComLog_3-Balanço_1" xfId="31075" xr:uid="{00000000-0005-0000-0000-000063790000}"/>
    <cellStyle name="s_Valuation _BS Csan CPC 02 &lt;SAP&gt;_Res.Cont. AdmComLog_3-Balanço_1_Mapa variáveis" xfId="31076" xr:uid="{00000000-0005-0000-0000-000064790000}"/>
    <cellStyle name="s_Valuation _BS Csan CPC 02 &lt;SAP&gt;_Res.Cont. AdmComLog_3-Balanço_1_Variavel" xfId="31077" xr:uid="{00000000-0005-0000-0000-000065790000}"/>
    <cellStyle name="s_Valuation _BS Csan CPC 02 &lt;SAP&gt;_Res.Cont. AdmComLog_3-Balanço_15-FINANCEIRAS" xfId="31078" xr:uid="{00000000-0005-0000-0000-000066790000}"/>
    <cellStyle name="s_Valuation _BS Csan CPC 02 &lt;SAP&gt;_Res.Cont. AdmComLog_3-Balanço_15-FINANCEIRAS_1" xfId="31079" xr:uid="{00000000-0005-0000-0000-000067790000}"/>
    <cellStyle name="s_Valuation _BS Csan CPC 02 &lt;SAP&gt;_Res.Cont. AdmComLog_3-Balanço_2-DRE" xfId="31080" xr:uid="{00000000-0005-0000-0000-000068790000}"/>
    <cellStyle name="s_Valuation _BS Csan CPC 02 &lt;SAP&gt;_Res.Cont. AdmComLog_3-Balanço_2-DRE 2" xfId="31081" xr:uid="{00000000-0005-0000-0000-000069790000}"/>
    <cellStyle name="s_Valuation _BS Csan CPC 02 &lt;SAP&gt;_Res.Cont. AdmComLog_3-Balanço_2-DRE_3-Balanço" xfId="31082" xr:uid="{00000000-0005-0000-0000-00006A790000}"/>
    <cellStyle name="s_Valuation _BS Csan CPC 02 &lt;SAP&gt;_Res.Cont. AdmComLog_3-Balanço_2-DRE_3-Balanço_Mapa variáveis" xfId="31083" xr:uid="{00000000-0005-0000-0000-00006B790000}"/>
    <cellStyle name="s_Valuation _BS Csan CPC 02 &lt;SAP&gt;_Res.Cont. AdmComLog_3-Balanço_2-DRE_3-Balanço_Variavel" xfId="31084" xr:uid="{00000000-0005-0000-0000-00006C790000}"/>
    <cellStyle name="s_Valuation _BS Csan CPC 02 &lt;SAP&gt;_Res.Cont. AdmComLog_3-Balanço_2-DRE_Dep_Judiciais-Contingências" xfId="31085" xr:uid="{00000000-0005-0000-0000-00006D790000}"/>
    <cellStyle name="s_Valuation _BS Csan CPC 02 &lt;SAP&gt;_Res.Cont. AdmComLog_3-Balanço_2-DRE_DFC Gerencial" xfId="31086" xr:uid="{00000000-0005-0000-0000-00006E790000}"/>
    <cellStyle name="s_Valuation _BS Csan CPC 02 &lt;SAP&gt;_Res.Cont. AdmComLog_3-Balanço_2-DRE_DMPL" xfId="31087" xr:uid="{00000000-0005-0000-0000-00006F790000}"/>
    <cellStyle name="s_Valuation _BS Csan CPC 02 &lt;SAP&gt;_Res.Cont. AdmComLog_3-Balanço_2-DRE_Mapa variáveis" xfId="31088" xr:uid="{00000000-0005-0000-0000-000070790000}"/>
    <cellStyle name="s_Valuation _BS Csan CPC 02 &lt;SAP&gt;_Res.Cont. AdmComLog_3-Balanço_2-DRE_Variavel" xfId="31089" xr:uid="{00000000-0005-0000-0000-000071790000}"/>
    <cellStyle name="s_Valuation _BS Csan CPC 02 &lt;SAP&gt;_Res.Cont. AdmComLog_3-Balanço_3-Balanço" xfId="31090" xr:uid="{00000000-0005-0000-0000-000072790000}"/>
    <cellStyle name="s_Valuation _BS Csan CPC 02 &lt;SAP&gt;_Res.Cont. AdmComLog_3-Balanço_3-Balanço_Mapa variáveis" xfId="31091" xr:uid="{00000000-0005-0000-0000-000073790000}"/>
    <cellStyle name="s_Valuation _BS Csan CPC 02 &lt;SAP&gt;_Res.Cont. AdmComLog_3-Balanço_3-Balanço_Variavel" xfId="31092" xr:uid="{00000000-0005-0000-0000-000074790000}"/>
    <cellStyle name="s_Valuation _BS Csan CPC 02 &lt;SAP&gt;_Res.Cont. AdmComLog_3-Balanço_7-Estoque" xfId="31093" xr:uid="{00000000-0005-0000-0000-000075790000}"/>
    <cellStyle name="s_Valuation _BS Csan CPC 02 &lt;SAP&gt;_Res.Cont. AdmComLog_3-Balanço_Despesas operacionais " xfId="31094" xr:uid="{00000000-0005-0000-0000-000076790000}"/>
    <cellStyle name="s_Valuation _BS Csan CPC 02 &lt;SAP&gt;_Res.Cont. AdmComLog_3-Balanço_Mapa variáveis" xfId="31095" xr:uid="{00000000-0005-0000-0000-000077790000}"/>
    <cellStyle name="s_Valuation _BS Csan CPC 02 &lt;SAP&gt;_Res.Cont. AdmComLog_3-Balanço_P&amp;L Raízen Combs" xfId="31096" xr:uid="{00000000-0005-0000-0000-000078790000}"/>
    <cellStyle name="s_Valuation _BS Csan CPC 02 &lt;SAP&gt;_Res.Cont. AdmComLog_3-Balanço_P&amp;L RUMO" xfId="31097" xr:uid="{00000000-0005-0000-0000-000079790000}"/>
    <cellStyle name="s_Valuation _BS Csan CPC 02 &lt;SAP&gt;_Res.Cont. AdmComLog_3-Balanço_Variavel" xfId="31098" xr:uid="{00000000-0005-0000-0000-00007A790000}"/>
    <cellStyle name="s_Valuation _BS Csan CPC 02 &lt;SAP&gt;_Res.Cont. AdmComLog_3-Balanço_Working Capital" xfId="31099" xr:uid="{00000000-0005-0000-0000-00007B790000}"/>
    <cellStyle name="s_Valuation _BS Csan CPC 02 &lt;SAP&gt;_Res.Cont. AdmComLog_7-Estoque" xfId="31100" xr:uid="{00000000-0005-0000-0000-00007C790000}"/>
    <cellStyle name="s_Valuation _BS Csan CPC 02 &lt;SAP&gt;_Res.Cont. AdmComLog_Balanço" xfId="31101" xr:uid="{00000000-0005-0000-0000-00007D790000}"/>
    <cellStyle name="s_Valuation _BS Csan CPC 02 &lt;SAP&gt;_Res.Cont. AdmComLog_Balanço_Despesas operacionais " xfId="31102" xr:uid="{00000000-0005-0000-0000-00007E790000}"/>
    <cellStyle name="s_Valuation _BS Csan CPC 02 &lt;SAP&gt;_Res.Cont. AdmComLog_Balanço_Working Capital" xfId="31103" xr:uid="{00000000-0005-0000-0000-00007F790000}"/>
    <cellStyle name="s_Valuation _BS Csan CPC 02 &lt;SAP&gt;_Res.Cont. AdmComLog_CCL" xfId="31104" xr:uid="{00000000-0005-0000-0000-000080790000}"/>
    <cellStyle name="s_Valuation _BS Csan CPC 02 &lt;SAP&gt;_Res.Cont. AdmComLog_CCL 2" xfId="31105" xr:uid="{00000000-0005-0000-0000-000081790000}"/>
    <cellStyle name="s_Valuation _BS Csan CPC 02 &lt;SAP&gt;_Res.Cont. AdmComLog_CCL 2_15-FINANCEIRAS" xfId="31106" xr:uid="{00000000-0005-0000-0000-000082790000}"/>
    <cellStyle name="s_Valuation _BS Csan CPC 02 &lt;SAP&gt;_Res.Cont. AdmComLog_CCL 2_Mapa variáveis" xfId="31107" xr:uid="{00000000-0005-0000-0000-000083790000}"/>
    <cellStyle name="s_Valuation _BS Csan CPC 02 &lt;SAP&gt;_Res.Cont. AdmComLog_CCL 2_Variavel" xfId="31108" xr:uid="{00000000-0005-0000-0000-000084790000}"/>
    <cellStyle name="s_Valuation _BS Csan CPC 02 &lt;SAP&gt;_Res.Cont. AdmComLog_CCL 3" xfId="31109" xr:uid="{00000000-0005-0000-0000-000085790000}"/>
    <cellStyle name="s_Valuation _BS Csan CPC 02 &lt;SAP&gt;_Res.Cont. AdmComLog_CCL_15-FINANCEIRAS" xfId="31110" xr:uid="{00000000-0005-0000-0000-000086790000}"/>
    <cellStyle name="s_Valuation _BS Csan CPC 02 &lt;SAP&gt;_Res.Cont. AdmComLog_CCL_15-FINANCEIRAS_1" xfId="31111" xr:uid="{00000000-0005-0000-0000-000087790000}"/>
    <cellStyle name="s_Valuation _BS Csan CPC 02 &lt;SAP&gt;_Res.Cont. AdmComLog_CCL_2-DRE" xfId="31112" xr:uid="{00000000-0005-0000-0000-000088790000}"/>
    <cellStyle name="s_Valuation _BS Csan CPC 02 &lt;SAP&gt;_Res.Cont. AdmComLog_CCL_2-DRE 2" xfId="31113" xr:uid="{00000000-0005-0000-0000-000089790000}"/>
    <cellStyle name="s_Valuation _BS Csan CPC 02 &lt;SAP&gt;_Res.Cont. AdmComLog_CCL_2-DRE_3-Balanço" xfId="31114" xr:uid="{00000000-0005-0000-0000-00008A790000}"/>
    <cellStyle name="s_Valuation _BS Csan CPC 02 &lt;SAP&gt;_Res.Cont. AdmComLog_CCL_2-DRE_3-Balanço_Mapa variáveis" xfId="31115" xr:uid="{00000000-0005-0000-0000-00008B790000}"/>
    <cellStyle name="s_Valuation _BS Csan CPC 02 &lt;SAP&gt;_Res.Cont. AdmComLog_CCL_2-DRE_3-Balanço_Variavel" xfId="31116" xr:uid="{00000000-0005-0000-0000-00008C790000}"/>
    <cellStyle name="s_Valuation _BS Csan CPC 02 &lt;SAP&gt;_Res.Cont. AdmComLog_CCL_2-DRE_Dep_Judiciais-Contingências" xfId="31117" xr:uid="{00000000-0005-0000-0000-00008D790000}"/>
    <cellStyle name="s_Valuation _BS Csan CPC 02 &lt;SAP&gt;_Res.Cont. AdmComLog_CCL_2-DRE_DFC Gerencial" xfId="31118" xr:uid="{00000000-0005-0000-0000-00008E790000}"/>
    <cellStyle name="s_Valuation _BS Csan CPC 02 &lt;SAP&gt;_Res.Cont. AdmComLog_CCL_2-DRE_DMPL" xfId="31119" xr:uid="{00000000-0005-0000-0000-00008F790000}"/>
    <cellStyle name="s_Valuation _BS Csan CPC 02 &lt;SAP&gt;_Res.Cont. AdmComLog_CCL_2-DRE_Mapa variáveis" xfId="31120" xr:uid="{00000000-0005-0000-0000-000090790000}"/>
    <cellStyle name="s_Valuation _BS Csan CPC 02 &lt;SAP&gt;_Res.Cont. AdmComLog_CCL_2-DRE_Variavel" xfId="31121" xr:uid="{00000000-0005-0000-0000-000091790000}"/>
    <cellStyle name="s_Valuation _BS Csan CPC 02 &lt;SAP&gt;_Res.Cont. AdmComLog_CCL_3-Balanço" xfId="31122" xr:uid="{00000000-0005-0000-0000-000092790000}"/>
    <cellStyle name="s_Valuation _BS Csan CPC 02 &lt;SAP&gt;_Res.Cont. AdmComLog_CCL_3-Balanço 2" xfId="31123" xr:uid="{00000000-0005-0000-0000-000093790000}"/>
    <cellStyle name="s_Valuation _BS Csan CPC 02 &lt;SAP&gt;_Res.Cont. AdmComLog_CCL_3-Balanço 2_15-FINANCEIRAS" xfId="31124" xr:uid="{00000000-0005-0000-0000-000094790000}"/>
    <cellStyle name="s_Valuation _BS Csan CPC 02 &lt;SAP&gt;_Res.Cont. AdmComLog_CCL_3-Balanço_1" xfId="31125" xr:uid="{00000000-0005-0000-0000-000095790000}"/>
    <cellStyle name="s_Valuation _BS Csan CPC 02 &lt;SAP&gt;_Res.Cont. AdmComLog_CCL_3-Balanço_1_Mapa variáveis" xfId="31126" xr:uid="{00000000-0005-0000-0000-000096790000}"/>
    <cellStyle name="s_Valuation _BS Csan CPC 02 &lt;SAP&gt;_Res.Cont. AdmComLog_CCL_3-Balanço_1_Variavel" xfId="31127" xr:uid="{00000000-0005-0000-0000-000097790000}"/>
    <cellStyle name="s_Valuation _BS Csan CPC 02 &lt;SAP&gt;_Res.Cont. AdmComLog_CCL_3-Balanço_15-FINANCEIRAS" xfId="31128" xr:uid="{00000000-0005-0000-0000-000098790000}"/>
    <cellStyle name="s_Valuation _BS Csan CPC 02 &lt;SAP&gt;_Res.Cont. AdmComLog_CCL_3-Balanço_15-FINANCEIRAS_1" xfId="31129" xr:uid="{00000000-0005-0000-0000-000099790000}"/>
    <cellStyle name="s_Valuation _BS Csan CPC 02 &lt;SAP&gt;_Res.Cont. AdmComLog_CCL_3-Balanço_2-DRE" xfId="31130" xr:uid="{00000000-0005-0000-0000-00009A790000}"/>
    <cellStyle name="s_Valuation _BS Csan CPC 02 &lt;SAP&gt;_Res.Cont. AdmComLog_CCL_3-Balanço_2-DRE 2" xfId="31131" xr:uid="{00000000-0005-0000-0000-00009B790000}"/>
    <cellStyle name="s_Valuation _BS Csan CPC 02 &lt;SAP&gt;_Res.Cont. AdmComLog_CCL_3-Balanço_2-DRE_3-Balanço" xfId="31132" xr:uid="{00000000-0005-0000-0000-00009C790000}"/>
    <cellStyle name="s_Valuation _BS Csan CPC 02 &lt;SAP&gt;_Res.Cont. AdmComLog_CCL_3-Balanço_2-DRE_3-Balanço_Mapa variáveis" xfId="31133" xr:uid="{00000000-0005-0000-0000-00009D790000}"/>
    <cellStyle name="s_Valuation _BS Csan CPC 02 &lt;SAP&gt;_Res.Cont. AdmComLog_CCL_3-Balanço_2-DRE_3-Balanço_Variavel" xfId="31134" xr:uid="{00000000-0005-0000-0000-00009E790000}"/>
    <cellStyle name="s_Valuation _BS Csan CPC 02 &lt;SAP&gt;_Res.Cont. AdmComLog_CCL_3-Balanço_2-DRE_Dep_Judiciais-Contingências" xfId="31135" xr:uid="{00000000-0005-0000-0000-00009F790000}"/>
    <cellStyle name="s_Valuation _BS Csan CPC 02 &lt;SAP&gt;_Res.Cont. AdmComLog_CCL_3-Balanço_2-DRE_DFC Gerencial" xfId="31136" xr:uid="{00000000-0005-0000-0000-0000A0790000}"/>
    <cellStyle name="s_Valuation _BS Csan CPC 02 &lt;SAP&gt;_Res.Cont. AdmComLog_CCL_3-Balanço_2-DRE_DMPL" xfId="31137" xr:uid="{00000000-0005-0000-0000-0000A1790000}"/>
    <cellStyle name="s_Valuation _BS Csan CPC 02 &lt;SAP&gt;_Res.Cont. AdmComLog_CCL_3-Balanço_2-DRE_Mapa variáveis" xfId="31138" xr:uid="{00000000-0005-0000-0000-0000A2790000}"/>
    <cellStyle name="s_Valuation _BS Csan CPC 02 &lt;SAP&gt;_Res.Cont. AdmComLog_CCL_3-Balanço_2-DRE_Variavel" xfId="31139" xr:uid="{00000000-0005-0000-0000-0000A3790000}"/>
    <cellStyle name="s_Valuation _BS Csan CPC 02 &lt;SAP&gt;_Res.Cont. AdmComLog_CCL_3-Balanço_3-Balanço" xfId="31140" xr:uid="{00000000-0005-0000-0000-0000A4790000}"/>
    <cellStyle name="s_Valuation _BS Csan CPC 02 &lt;SAP&gt;_Res.Cont. AdmComLog_CCL_3-Balanço_3-Balanço_Mapa variáveis" xfId="31141" xr:uid="{00000000-0005-0000-0000-0000A5790000}"/>
    <cellStyle name="s_Valuation _BS Csan CPC 02 &lt;SAP&gt;_Res.Cont. AdmComLog_CCL_3-Balanço_3-Balanço_Variavel" xfId="31142" xr:uid="{00000000-0005-0000-0000-0000A6790000}"/>
    <cellStyle name="s_Valuation _BS Csan CPC 02 &lt;SAP&gt;_Res.Cont. AdmComLog_CCL_3-Balanço_7-Estoque" xfId="31143" xr:uid="{00000000-0005-0000-0000-0000A7790000}"/>
    <cellStyle name="s_Valuation _BS Csan CPC 02 &lt;SAP&gt;_Res.Cont. AdmComLog_CCL_3-Balanço_Despesas operacionais " xfId="31144" xr:uid="{00000000-0005-0000-0000-0000A8790000}"/>
    <cellStyle name="s_Valuation _BS Csan CPC 02 &lt;SAP&gt;_Res.Cont. AdmComLog_CCL_3-Balanço_Mapa variáveis" xfId="31145" xr:uid="{00000000-0005-0000-0000-0000A9790000}"/>
    <cellStyle name="s_Valuation _BS Csan CPC 02 &lt;SAP&gt;_Res.Cont. AdmComLog_CCL_3-Balanço_P&amp;L Raízen Combs" xfId="31146" xr:uid="{00000000-0005-0000-0000-0000AA790000}"/>
    <cellStyle name="s_Valuation _BS Csan CPC 02 &lt;SAP&gt;_Res.Cont. AdmComLog_CCL_3-Balanço_P&amp;L RUMO" xfId="31147" xr:uid="{00000000-0005-0000-0000-0000AB790000}"/>
    <cellStyle name="s_Valuation _BS Csan CPC 02 &lt;SAP&gt;_Res.Cont. AdmComLog_CCL_3-Balanço_Variavel" xfId="31148" xr:uid="{00000000-0005-0000-0000-0000AC790000}"/>
    <cellStyle name="s_Valuation _BS Csan CPC 02 &lt;SAP&gt;_Res.Cont. AdmComLog_CCL_3-Balanço_Working Capital" xfId="31149" xr:uid="{00000000-0005-0000-0000-0000AD790000}"/>
    <cellStyle name="s_Valuation _BS Csan CPC 02 &lt;SAP&gt;_Res.Cont. AdmComLog_CCL_7-Estoque" xfId="31150" xr:uid="{00000000-0005-0000-0000-0000AE790000}"/>
    <cellStyle name="s_Valuation _BS Csan CPC 02 &lt;SAP&gt;_Res.Cont. AdmComLog_CCL_Balanço" xfId="31151" xr:uid="{00000000-0005-0000-0000-0000AF790000}"/>
    <cellStyle name="s_Valuation _BS Csan CPC 02 &lt;SAP&gt;_Res.Cont. AdmComLog_CCL_Balanço_Despesas operacionais " xfId="31152" xr:uid="{00000000-0005-0000-0000-0000B0790000}"/>
    <cellStyle name="s_Valuation _BS Csan CPC 02 &lt;SAP&gt;_Res.Cont. AdmComLog_CCL_Balanço_Working Capital" xfId="31153" xr:uid="{00000000-0005-0000-0000-0000B1790000}"/>
    <cellStyle name="s_Valuation _BS Csan CPC 02 &lt;SAP&gt;_Res.Cont. AdmComLog_CCL_Despesas operacionais " xfId="31154" xr:uid="{00000000-0005-0000-0000-0000B2790000}"/>
    <cellStyle name="s_Valuation _BS Csan CPC 02 &lt;SAP&gt;_Res.Cont. AdmComLog_CCL_IR Diferido" xfId="31155" xr:uid="{00000000-0005-0000-0000-0000B3790000}"/>
    <cellStyle name="s_Valuation _BS Csan CPC 02 &lt;SAP&gt;_Res.Cont. AdmComLog_CCL_Mapa variáveis" xfId="31156" xr:uid="{00000000-0005-0000-0000-0000B4790000}"/>
    <cellStyle name="s_Valuation _BS Csan CPC 02 &lt;SAP&gt;_Res.Cont. AdmComLog_CCL_P&amp;L Raízen Combs" xfId="31157" xr:uid="{00000000-0005-0000-0000-0000B5790000}"/>
    <cellStyle name="s_Valuation _BS Csan CPC 02 &lt;SAP&gt;_Res.Cont. AdmComLog_CCL_P&amp;L RUMO" xfId="31158" xr:uid="{00000000-0005-0000-0000-0000B6790000}"/>
    <cellStyle name="s_Valuation _BS Csan CPC 02 &lt;SAP&gt;_Res.Cont. AdmComLog_CCL_Variavel" xfId="31159" xr:uid="{00000000-0005-0000-0000-0000B7790000}"/>
    <cellStyle name="s_Valuation _BS Csan CPC 02 &lt;SAP&gt;_Res.Cont. AdmComLog_CCL_Working Capital" xfId="31160" xr:uid="{00000000-0005-0000-0000-0000B8790000}"/>
    <cellStyle name="s_Valuation _BS Csan CPC 02 &lt;SAP&gt;_Res.Cont. AdmComLog_Despesas operacionais " xfId="31161" xr:uid="{00000000-0005-0000-0000-0000B9790000}"/>
    <cellStyle name="s_Valuation _BS Csan CPC 02 &lt;SAP&gt;_Res.Cont. AdmComLog_Diferenças outubro CAN- (2)" xfId="31162" xr:uid="{00000000-0005-0000-0000-0000BA790000}"/>
    <cellStyle name="s_Valuation _BS Csan CPC 02 &lt;SAP&gt;_Res.Cont. AdmComLog_Diferenças outubro CAN- (2) 2" xfId="31163" xr:uid="{00000000-0005-0000-0000-0000BB790000}"/>
    <cellStyle name="s_Valuation _BS Csan CPC 02 &lt;SAP&gt;_Res.Cont. AdmComLog_Diferenças outubro CAN- (2) 2_15-FINANCEIRAS" xfId="31164" xr:uid="{00000000-0005-0000-0000-0000BC790000}"/>
    <cellStyle name="s_Valuation _BS Csan CPC 02 &lt;SAP&gt;_Res.Cont. AdmComLog_Diferenças outubro CAN- (2) 2_Mapa variáveis" xfId="31165" xr:uid="{00000000-0005-0000-0000-0000BD790000}"/>
    <cellStyle name="s_Valuation _BS Csan CPC 02 &lt;SAP&gt;_Res.Cont. AdmComLog_Diferenças outubro CAN- (2) 2_Variavel" xfId="31166" xr:uid="{00000000-0005-0000-0000-0000BE790000}"/>
    <cellStyle name="s_Valuation _BS Csan CPC 02 &lt;SAP&gt;_Res.Cont. AdmComLog_Diferenças outubro CAN- (2) 3" xfId="31167" xr:uid="{00000000-0005-0000-0000-0000BF790000}"/>
    <cellStyle name="s_Valuation _BS Csan CPC 02 &lt;SAP&gt;_Res.Cont. AdmComLog_Diferenças outubro CAN- (2)_15-FINANCEIRAS" xfId="31168" xr:uid="{00000000-0005-0000-0000-0000C0790000}"/>
    <cellStyle name="s_Valuation _BS Csan CPC 02 &lt;SAP&gt;_Res.Cont. AdmComLog_Diferenças outubro CAN- (2)_15-FINANCEIRAS_1" xfId="31169" xr:uid="{00000000-0005-0000-0000-0000C1790000}"/>
    <cellStyle name="s_Valuation _BS Csan CPC 02 &lt;SAP&gt;_Res.Cont. AdmComLog_Diferenças outubro CAN- (2)_2-DRE" xfId="31170" xr:uid="{00000000-0005-0000-0000-0000C2790000}"/>
    <cellStyle name="s_Valuation _BS Csan CPC 02 &lt;SAP&gt;_Res.Cont. AdmComLog_Diferenças outubro CAN- (2)_2-DRE 2" xfId="31171" xr:uid="{00000000-0005-0000-0000-0000C3790000}"/>
    <cellStyle name="s_Valuation _BS Csan CPC 02 &lt;SAP&gt;_Res.Cont. AdmComLog_Diferenças outubro CAN- (2)_2-DRE_3-Balanço" xfId="31172" xr:uid="{00000000-0005-0000-0000-0000C4790000}"/>
    <cellStyle name="s_Valuation _BS Csan CPC 02 &lt;SAP&gt;_Res.Cont. AdmComLog_Diferenças outubro CAN- (2)_2-DRE_3-Balanço_Mapa variáveis" xfId="31173" xr:uid="{00000000-0005-0000-0000-0000C5790000}"/>
    <cellStyle name="s_Valuation _BS Csan CPC 02 &lt;SAP&gt;_Res.Cont. AdmComLog_Diferenças outubro CAN- (2)_2-DRE_3-Balanço_Variavel" xfId="31174" xr:uid="{00000000-0005-0000-0000-0000C6790000}"/>
    <cellStyle name="s_Valuation _BS Csan CPC 02 &lt;SAP&gt;_Res.Cont. AdmComLog_Diferenças outubro CAN- (2)_2-DRE_Dep_Judiciais-Contingências" xfId="31175" xr:uid="{00000000-0005-0000-0000-0000C7790000}"/>
    <cellStyle name="s_Valuation _BS Csan CPC 02 &lt;SAP&gt;_Res.Cont. AdmComLog_Diferenças outubro CAN- (2)_2-DRE_DFC Gerencial" xfId="31176" xr:uid="{00000000-0005-0000-0000-0000C8790000}"/>
    <cellStyle name="s_Valuation _BS Csan CPC 02 &lt;SAP&gt;_Res.Cont. AdmComLog_Diferenças outubro CAN- (2)_2-DRE_DMPL" xfId="31177" xr:uid="{00000000-0005-0000-0000-0000C9790000}"/>
    <cellStyle name="s_Valuation _BS Csan CPC 02 &lt;SAP&gt;_Res.Cont. AdmComLog_Diferenças outubro CAN- (2)_2-DRE_Mapa variáveis" xfId="31178" xr:uid="{00000000-0005-0000-0000-0000CA790000}"/>
    <cellStyle name="s_Valuation _BS Csan CPC 02 &lt;SAP&gt;_Res.Cont. AdmComLog_Diferenças outubro CAN- (2)_2-DRE_Variavel" xfId="31179" xr:uid="{00000000-0005-0000-0000-0000CB790000}"/>
    <cellStyle name="s_Valuation _BS Csan CPC 02 &lt;SAP&gt;_Res.Cont. AdmComLog_Diferenças outubro CAN- (2)_3-Balanço" xfId="31180" xr:uid="{00000000-0005-0000-0000-0000CC790000}"/>
    <cellStyle name="s_Valuation _BS Csan CPC 02 &lt;SAP&gt;_Res.Cont. AdmComLog_Diferenças outubro CAN- (2)_3-Balanço 2" xfId="31181" xr:uid="{00000000-0005-0000-0000-0000CD790000}"/>
    <cellStyle name="s_Valuation _BS Csan CPC 02 &lt;SAP&gt;_Res.Cont. AdmComLog_Diferenças outubro CAN- (2)_3-Balanço 2_15-FINANCEIRAS" xfId="31182" xr:uid="{00000000-0005-0000-0000-0000CE790000}"/>
    <cellStyle name="s_Valuation _BS Csan CPC 02 &lt;SAP&gt;_Res.Cont. AdmComLog_Diferenças outubro CAN- (2)_3-Balanço_1" xfId="31183" xr:uid="{00000000-0005-0000-0000-0000CF790000}"/>
    <cellStyle name="s_Valuation _BS Csan CPC 02 &lt;SAP&gt;_Res.Cont. AdmComLog_Diferenças outubro CAN- (2)_3-Balanço_1_Mapa variáveis" xfId="31184" xr:uid="{00000000-0005-0000-0000-0000D0790000}"/>
    <cellStyle name="s_Valuation _BS Csan CPC 02 &lt;SAP&gt;_Res.Cont. AdmComLog_Diferenças outubro CAN- (2)_3-Balanço_1_Variavel" xfId="31185" xr:uid="{00000000-0005-0000-0000-0000D1790000}"/>
    <cellStyle name="s_Valuation _BS Csan CPC 02 &lt;SAP&gt;_Res.Cont. AdmComLog_Diferenças outubro CAN- (2)_3-Balanço_15-FINANCEIRAS" xfId="31186" xr:uid="{00000000-0005-0000-0000-0000D2790000}"/>
    <cellStyle name="s_Valuation _BS Csan CPC 02 &lt;SAP&gt;_Res.Cont. AdmComLog_Diferenças outubro CAN- (2)_3-Balanço_15-FINANCEIRAS_1" xfId="31187" xr:uid="{00000000-0005-0000-0000-0000D3790000}"/>
    <cellStyle name="s_Valuation _BS Csan CPC 02 &lt;SAP&gt;_Res.Cont. AdmComLog_Diferenças outubro CAN- (2)_3-Balanço_2-DRE" xfId="31188" xr:uid="{00000000-0005-0000-0000-0000D4790000}"/>
    <cellStyle name="s_Valuation _BS Csan CPC 02 &lt;SAP&gt;_Res.Cont. AdmComLog_Diferenças outubro CAN- (2)_3-Balanço_2-DRE 2" xfId="31189" xr:uid="{00000000-0005-0000-0000-0000D5790000}"/>
    <cellStyle name="s_Valuation _BS Csan CPC 02 &lt;SAP&gt;_Res.Cont. AdmComLog_Diferenças outubro CAN- (2)_3-Balanço_2-DRE_3-Balanço" xfId="31190" xr:uid="{00000000-0005-0000-0000-0000D6790000}"/>
    <cellStyle name="s_Valuation _BS Csan CPC 02 &lt;SAP&gt;_Res.Cont. AdmComLog_Diferenças outubro CAN- (2)_3-Balanço_2-DRE_3-Balanço_Mapa variáveis" xfId="31191" xr:uid="{00000000-0005-0000-0000-0000D7790000}"/>
    <cellStyle name="s_Valuation _BS Csan CPC 02 &lt;SAP&gt;_Res.Cont. AdmComLog_Diferenças outubro CAN- (2)_3-Balanço_2-DRE_3-Balanço_Variavel" xfId="31192" xr:uid="{00000000-0005-0000-0000-0000D8790000}"/>
    <cellStyle name="s_Valuation _BS Csan CPC 02 &lt;SAP&gt;_Res.Cont. AdmComLog_Diferenças outubro CAN- (2)_3-Balanço_2-DRE_Dep_Judiciais-Contingências" xfId="31193" xr:uid="{00000000-0005-0000-0000-0000D9790000}"/>
    <cellStyle name="s_Valuation _BS Csan CPC 02 &lt;SAP&gt;_Res.Cont. AdmComLog_Diferenças outubro CAN- (2)_3-Balanço_2-DRE_DFC Gerencial" xfId="31194" xr:uid="{00000000-0005-0000-0000-0000DA790000}"/>
    <cellStyle name="s_Valuation _BS Csan CPC 02 &lt;SAP&gt;_Res.Cont. AdmComLog_Diferenças outubro CAN- (2)_3-Balanço_2-DRE_DMPL" xfId="31195" xr:uid="{00000000-0005-0000-0000-0000DB790000}"/>
    <cellStyle name="s_Valuation _BS Csan CPC 02 &lt;SAP&gt;_Res.Cont. AdmComLog_Diferenças outubro CAN- (2)_3-Balanço_2-DRE_Mapa variáveis" xfId="31196" xr:uid="{00000000-0005-0000-0000-0000DC790000}"/>
    <cellStyle name="s_Valuation _BS Csan CPC 02 &lt;SAP&gt;_Res.Cont. AdmComLog_Diferenças outubro CAN- (2)_3-Balanço_2-DRE_Variavel" xfId="31197" xr:uid="{00000000-0005-0000-0000-0000DD790000}"/>
    <cellStyle name="s_Valuation _BS Csan CPC 02 &lt;SAP&gt;_Res.Cont. AdmComLog_Diferenças outubro CAN- (2)_3-Balanço_3-Balanço" xfId="31198" xr:uid="{00000000-0005-0000-0000-0000DE790000}"/>
    <cellStyle name="s_Valuation _BS Csan CPC 02 &lt;SAP&gt;_Res.Cont. AdmComLog_Diferenças outubro CAN- (2)_3-Balanço_3-Balanço_Mapa variáveis" xfId="31199" xr:uid="{00000000-0005-0000-0000-0000DF790000}"/>
    <cellStyle name="s_Valuation _BS Csan CPC 02 &lt;SAP&gt;_Res.Cont. AdmComLog_Diferenças outubro CAN- (2)_3-Balanço_3-Balanço_Variavel" xfId="31200" xr:uid="{00000000-0005-0000-0000-0000E0790000}"/>
    <cellStyle name="s_Valuation _BS Csan CPC 02 &lt;SAP&gt;_Res.Cont. AdmComLog_Diferenças outubro CAN- (2)_3-Balanço_7-Estoque" xfId="31201" xr:uid="{00000000-0005-0000-0000-0000E1790000}"/>
    <cellStyle name="s_Valuation _BS Csan CPC 02 &lt;SAP&gt;_Res.Cont. AdmComLog_Diferenças outubro CAN- (2)_3-Balanço_Despesas operacionais " xfId="31202" xr:uid="{00000000-0005-0000-0000-0000E2790000}"/>
    <cellStyle name="s_Valuation _BS Csan CPC 02 &lt;SAP&gt;_Res.Cont. AdmComLog_Diferenças outubro CAN- (2)_3-Balanço_Mapa variáveis" xfId="31203" xr:uid="{00000000-0005-0000-0000-0000E3790000}"/>
    <cellStyle name="s_Valuation _BS Csan CPC 02 &lt;SAP&gt;_Res.Cont. AdmComLog_Diferenças outubro CAN- (2)_3-Balanço_P&amp;L Raízen Combs" xfId="31204" xr:uid="{00000000-0005-0000-0000-0000E4790000}"/>
    <cellStyle name="s_Valuation _BS Csan CPC 02 &lt;SAP&gt;_Res.Cont. AdmComLog_Diferenças outubro CAN- (2)_3-Balanço_P&amp;L RUMO" xfId="31205" xr:uid="{00000000-0005-0000-0000-0000E5790000}"/>
    <cellStyle name="s_Valuation _BS Csan CPC 02 &lt;SAP&gt;_Res.Cont. AdmComLog_Diferenças outubro CAN- (2)_3-Balanço_Variavel" xfId="31206" xr:uid="{00000000-0005-0000-0000-0000E6790000}"/>
    <cellStyle name="s_Valuation _BS Csan CPC 02 &lt;SAP&gt;_Res.Cont. AdmComLog_Diferenças outubro CAN- (2)_3-Balanço_Working Capital" xfId="31207" xr:uid="{00000000-0005-0000-0000-0000E7790000}"/>
    <cellStyle name="s_Valuation _BS Csan CPC 02 &lt;SAP&gt;_Res.Cont. AdmComLog_Diferenças outubro CAN- (2)_7-Estoque" xfId="31208" xr:uid="{00000000-0005-0000-0000-0000E8790000}"/>
    <cellStyle name="s_Valuation _BS Csan CPC 02 &lt;SAP&gt;_Res.Cont. AdmComLog_Diferenças outubro CAN- (2)_Balanço" xfId="31209" xr:uid="{00000000-0005-0000-0000-0000E9790000}"/>
    <cellStyle name="s_Valuation _BS Csan CPC 02 &lt;SAP&gt;_Res.Cont. AdmComLog_Diferenças outubro CAN- (2)_Balanço_Despesas operacionais " xfId="31210" xr:uid="{00000000-0005-0000-0000-0000EA790000}"/>
    <cellStyle name="s_Valuation _BS Csan CPC 02 &lt;SAP&gt;_Res.Cont. AdmComLog_Diferenças outubro CAN- (2)_Balanço_Working Capital" xfId="31211" xr:uid="{00000000-0005-0000-0000-0000EB790000}"/>
    <cellStyle name="s_Valuation _BS Csan CPC 02 &lt;SAP&gt;_Res.Cont. AdmComLog_Diferenças outubro CAN- (2)_Despesas operacionais " xfId="31212" xr:uid="{00000000-0005-0000-0000-0000EC790000}"/>
    <cellStyle name="s_Valuation _BS Csan CPC 02 &lt;SAP&gt;_Res.Cont. AdmComLog_Diferenças outubro CAN- (2)_IR Diferido" xfId="31213" xr:uid="{00000000-0005-0000-0000-0000ED790000}"/>
    <cellStyle name="s_Valuation _BS Csan CPC 02 &lt;SAP&gt;_Res.Cont. AdmComLog_Diferenças outubro CAN- (2)_Mapa variáveis" xfId="31214" xr:uid="{00000000-0005-0000-0000-0000EE790000}"/>
    <cellStyle name="s_Valuation _BS Csan CPC 02 &lt;SAP&gt;_Res.Cont. AdmComLog_Diferenças outubro CAN- (2)_P&amp;L Raízen Combs" xfId="31215" xr:uid="{00000000-0005-0000-0000-0000EF790000}"/>
    <cellStyle name="s_Valuation _BS Csan CPC 02 &lt;SAP&gt;_Res.Cont. AdmComLog_Diferenças outubro CAN- (2)_P&amp;L RUMO" xfId="31216" xr:uid="{00000000-0005-0000-0000-0000F0790000}"/>
    <cellStyle name="s_Valuation _BS Csan CPC 02 &lt;SAP&gt;_Res.Cont. AdmComLog_Diferenças outubro CAN- (2)_Variavel" xfId="31217" xr:uid="{00000000-0005-0000-0000-0000F1790000}"/>
    <cellStyle name="s_Valuation _BS Csan CPC 02 &lt;SAP&gt;_Res.Cont. AdmComLog_Diferenças outubro CAN- (2)_Working Capital" xfId="31218" xr:uid="{00000000-0005-0000-0000-0000F2790000}"/>
    <cellStyle name="s_Valuation _BS Csan CPC 02 &lt;SAP&gt;_Res.Cont. AdmComLog_IR Diferido" xfId="31219" xr:uid="{00000000-0005-0000-0000-0000F3790000}"/>
    <cellStyle name="s_Valuation _BS Csan CPC 02 &lt;SAP&gt;_Res.Cont. AdmComLog_Mapa variáveis" xfId="31220" xr:uid="{00000000-0005-0000-0000-0000F4790000}"/>
    <cellStyle name="s_Valuation _BS Csan CPC 02 &lt;SAP&gt;_Res.Cont. AdmComLog_P&amp;L Raízen Combs" xfId="31221" xr:uid="{00000000-0005-0000-0000-0000F5790000}"/>
    <cellStyle name="s_Valuation _BS Csan CPC 02 &lt;SAP&gt;_Res.Cont. AdmComLog_P&amp;L RUMO" xfId="31222" xr:uid="{00000000-0005-0000-0000-0000F6790000}"/>
    <cellStyle name="s_Valuation _BS Csan CPC 02 &lt;SAP&gt;_Res.Cont. AdmComLog_Query C.Custos SF 10-11" xfId="31223" xr:uid="{00000000-0005-0000-0000-0000F7790000}"/>
    <cellStyle name="s_Valuation _BS Csan CPC 02 &lt;SAP&gt;_Res.Cont. AdmComLog_Query C.Custos SF 10-11 2" xfId="31224" xr:uid="{00000000-0005-0000-0000-0000F8790000}"/>
    <cellStyle name="s_Valuation _BS Csan CPC 02 &lt;SAP&gt;_Res.Cont. AdmComLog_Query C.Custos SF 10-11 2_15-FINANCEIRAS" xfId="31225" xr:uid="{00000000-0005-0000-0000-0000F9790000}"/>
    <cellStyle name="s_Valuation _BS Csan CPC 02 &lt;SAP&gt;_Res.Cont. AdmComLog_Query C.Custos SF 10-11 2_Mapa variáveis" xfId="31226" xr:uid="{00000000-0005-0000-0000-0000FA790000}"/>
    <cellStyle name="s_Valuation _BS Csan CPC 02 &lt;SAP&gt;_Res.Cont. AdmComLog_Query C.Custos SF 10-11 2_Variavel" xfId="31227" xr:uid="{00000000-0005-0000-0000-0000FB790000}"/>
    <cellStyle name="s_Valuation _BS Csan CPC 02 &lt;SAP&gt;_Res.Cont. AdmComLog_Query C.Custos SF 10-11 3" xfId="31228" xr:uid="{00000000-0005-0000-0000-0000FC790000}"/>
    <cellStyle name="s_Valuation _BS Csan CPC 02 &lt;SAP&gt;_Res.Cont. AdmComLog_Query C.Custos SF 10-11_15-FINANCEIRAS" xfId="31229" xr:uid="{00000000-0005-0000-0000-0000FD790000}"/>
    <cellStyle name="s_Valuation _BS Csan CPC 02 &lt;SAP&gt;_Res.Cont. AdmComLog_Query C.Custos SF 10-11_15-FINANCEIRAS_1" xfId="31230" xr:uid="{00000000-0005-0000-0000-0000FE790000}"/>
    <cellStyle name="s_Valuation _BS Csan CPC 02 &lt;SAP&gt;_Res.Cont. AdmComLog_Query C.Custos SF 10-11_2-DRE" xfId="31231" xr:uid="{00000000-0005-0000-0000-0000FF790000}"/>
    <cellStyle name="s_Valuation _BS Csan CPC 02 &lt;SAP&gt;_Res.Cont. AdmComLog_Query C.Custos SF 10-11_2-DRE 2" xfId="31232" xr:uid="{00000000-0005-0000-0000-0000007A0000}"/>
    <cellStyle name="s_Valuation _BS Csan CPC 02 &lt;SAP&gt;_Res.Cont. AdmComLog_Query C.Custos SF 10-11_2-DRE_3-Balanço" xfId="31233" xr:uid="{00000000-0005-0000-0000-0000017A0000}"/>
    <cellStyle name="s_Valuation _BS Csan CPC 02 &lt;SAP&gt;_Res.Cont. AdmComLog_Query C.Custos SF 10-11_2-DRE_3-Balanço_Mapa variáveis" xfId="31234" xr:uid="{00000000-0005-0000-0000-0000027A0000}"/>
    <cellStyle name="s_Valuation _BS Csan CPC 02 &lt;SAP&gt;_Res.Cont. AdmComLog_Query C.Custos SF 10-11_2-DRE_3-Balanço_Variavel" xfId="31235" xr:uid="{00000000-0005-0000-0000-0000037A0000}"/>
    <cellStyle name="s_Valuation _BS Csan CPC 02 &lt;SAP&gt;_Res.Cont. AdmComLog_Query C.Custos SF 10-11_2-DRE_Dep_Judiciais-Contingências" xfId="31236" xr:uid="{00000000-0005-0000-0000-0000047A0000}"/>
    <cellStyle name="s_Valuation _BS Csan CPC 02 &lt;SAP&gt;_Res.Cont. AdmComLog_Query C.Custos SF 10-11_2-DRE_DFC Gerencial" xfId="31237" xr:uid="{00000000-0005-0000-0000-0000057A0000}"/>
    <cellStyle name="s_Valuation _BS Csan CPC 02 &lt;SAP&gt;_Res.Cont. AdmComLog_Query C.Custos SF 10-11_2-DRE_DMPL" xfId="31238" xr:uid="{00000000-0005-0000-0000-0000067A0000}"/>
    <cellStyle name="s_Valuation _BS Csan CPC 02 &lt;SAP&gt;_Res.Cont. AdmComLog_Query C.Custos SF 10-11_2-DRE_Mapa variáveis" xfId="31239" xr:uid="{00000000-0005-0000-0000-0000077A0000}"/>
    <cellStyle name="s_Valuation _BS Csan CPC 02 &lt;SAP&gt;_Res.Cont. AdmComLog_Query C.Custos SF 10-11_2-DRE_Variavel" xfId="31240" xr:uid="{00000000-0005-0000-0000-0000087A0000}"/>
    <cellStyle name="s_Valuation _BS Csan CPC 02 &lt;SAP&gt;_Res.Cont. AdmComLog_Query C.Custos SF 10-11_3-Balanço" xfId="31241" xr:uid="{00000000-0005-0000-0000-0000097A0000}"/>
    <cellStyle name="s_Valuation _BS Csan CPC 02 &lt;SAP&gt;_Res.Cont. AdmComLog_Query C.Custos SF 10-11_3-Balanço 2" xfId="31242" xr:uid="{00000000-0005-0000-0000-00000A7A0000}"/>
    <cellStyle name="s_Valuation _BS Csan CPC 02 &lt;SAP&gt;_Res.Cont. AdmComLog_Query C.Custos SF 10-11_3-Balanço 2_15-FINANCEIRAS" xfId="31243" xr:uid="{00000000-0005-0000-0000-00000B7A0000}"/>
    <cellStyle name="s_Valuation _BS Csan CPC 02 &lt;SAP&gt;_Res.Cont. AdmComLog_Query C.Custos SF 10-11_3-Balanço_1" xfId="31244" xr:uid="{00000000-0005-0000-0000-00000C7A0000}"/>
    <cellStyle name="s_Valuation _BS Csan CPC 02 &lt;SAP&gt;_Res.Cont. AdmComLog_Query C.Custos SF 10-11_3-Balanço_1_Mapa variáveis" xfId="31245" xr:uid="{00000000-0005-0000-0000-00000D7A0000}"/>
    <cellStyle name="s_Valuation _BS Csan CPC 02 &lt;SAP&gt;_Res.Cont. AdmComLog_Query C.Custos SF 10-11_3-Balanço_1_Variavel" xfId="31246" xr:uid="{00000000-0005-0000-0000-00000E7A0000}"/>
    <cellStyle name="s_Valuation _BS Csan CPC 02 &lt;SAP&gt;_Res.Cont. AdmComLog_Query C.Custos SF 10-11_3-Balanço_15-FINANCEIRAS" xfId="31247" xr:uid="{00000000-0005-0000-0000-00000F7A0000}"/>
    <cellStyle name="s_Valuation _BS Csan CPC 02 &lt;SAP&gt;_Res.Cont. AdmComLog_Query C.Custos SF 10-11_3-Balanço_15-FINANCEIRAS_1" xfId="31248" xr:uid="{00000000-0005-0000-0000-0000107A0000}"/>
    <cellStyle name="s_Valuation _BS Csan CPC 02 &lt;SAP&gt;_Res.Cont. AdmComLog_Query C.Custos SF 10-11_3-Balanço_2-DRE" xfId="31249" xr:uid="{00000000-0005-0000-0000-0000117A0000}"/>
    <cellStyle name="s_Valuation _BS Csan CPC 02 &lt;SAP&gt;_Res.Cont. AdmComLog_Query C.Custos SF 10-11_3-Balanço_2-DRE 2" xfId="31250" xr:uid="{00000000-0005-0000-0000-0000127A0000}"/>
    <cellStyle name="s_Valuation _BS Csan CPC 02 &lt;SAP&gt;_Res.Cont. AdmComLog_Query C.Custos SF 10-11_3-Balanço_2-DRE_3-Balanço" xfId="31251" xr:uid="{00000000-0005-0000-0000-0000137A0000}"/>
    <cellStyle name="s_Valuation _BS Csan CPC 02 &lt;SAP&gt;_Res.Cont. AdmComLog_Query C.Custos SF 10-11_3-Balanço_2-DRE_3-Balanço_Mapa variáveis" xfId="31252" xr:uid="{00000000-0005-0000-0000-0000147A0000}"/>
    <cellStyle name="s_Valuation _BS Csan CPC 02 &lt;SAP&gt;_Res.Cont. AdmComLog_Query C.Custos SF 10-11_3-Balanço_2-DRE_3-Balanço_Variavel" xfId="31253" xr:uid="{00000000-0005-0000-0000-0000157A0000}"/>
    <cellStyle name="s_Valuation _BS Csan CPC 02 &lt;SAP&gt;_Res.Cont. AdmComLog_Query C.Custos SF 10-11_3-Balanço_2-DRE_Dep_Judiciais-Contingências" xfId="31254" xr:uid="{00000000-0005-0000-0000-0000167A0000}"/>
    <cellStyle name="s_Valuation _BS Csan CPC 02 &lt;SAP&gt;_Res.Cont. AdmComLog_Query C.Custos SF 10-11_3-Balanço_2-DRE_DFC Gerencial" xfId="31255" xr:uid="{00000000-0005-0000-0000-0000177A0000}"/>
    <cellStyle name="s_Valuation _BS Csan CPC 02 &lt;SAP&gt;_Res.Cont. AdmComLog_Query C.Custos SF 10-11_3-Balanço_2-DRE_DMPL" xfId="31256" xr:uid="{00000000-0005-0000-0000-0000187A0000}"/>
    <cellStyle name="s_Valuation _BS Csan CPC 02 &lt;SAP&gt;_Res.Cont. AdmComLog_Query C.Custos SF 10-11_3-Balanço_2-DRE_Mapa variáveis" xfId="31257" xr:uid="{00000000-0005-0000-0000-0000197A0000}"/>
    <cellStyle name="s_Valuation _BS Csan CPC 02 &lt;SAP&gt;_Res.Cont. AdmComLog_Query C.Custos SF 10-11_3-Balanço_2-DRE_Variavel" xfId="31258" xr:uid="{00000000-0005-0000-0000-00001A7A0000}"/>
    <cellStyle name="s_Valuation _BS Csan CPC 02 &lt;SAP&gt;_Res.Cont. AdmComLog_Query C.Custos SF 10-11_3-Balanço_3-Balanço" xfId="31259" xr:uid="{00000000-0005-0000-0000-00001B7A0000}"/>
    <cellStyle name="s_Valuation _BS Csan CPC 02 &lt;SAP&gt;_Res.Cont. AdmComLog_Query C.Custos SF 10-11_3-Balanço_3-Balanço_Mapa variáveis" xfId="31260" xr:uid="{00000000-0005-0000-0000-00001C7A0000}"/>
    <cellStyle name="s_Valuation _BS Csan CPC 02 &lt;SAP&gt;_Res.Cont. AdmComLog_Query C.Custos SF 10-11_3-Balanço_3-Balanço_Variavel" xfId="31261" xr:uid="{00000000-0005-0000-0000-00001D7A0000}"/>
    <cellStyle name="s_Valuation _BS Csan CPC 02 &lt;SAP&gt;_Res.Cont. AdmComLog_Query C.Custos SF 10-11_3-Balanço_7-Estoque" xfId="31262" xr:uid="{00000000-0005-0000-0000-00001E7A0000}"/>
    <cellStyle name="s_Valuation _BS Csan CPC 02 &lt;SAP&gt;_Res.Cont. AdmComLog_Query C.Custos SF 10-11_3-Balanço_Despesas operacionais " xfId="31263" xr:uid="{00000000-0005-0000-0000-00001F7A0000}"/>
    <cellStyle name="s_Valuation _BS Csan CPC 02 &lt;SAP&gt;_Res.Cont. AdmComLog_Query C.Custos SF 10-11_3-Balanço_Mapa variáveis" xfId="31264" xr:uid="{00000000-0005-0000-0000-0000207A0000}"/>
    <cellStyle name="s_Valuation _BS Csan CPC 02 &lt;SAP&gt;_Res.Cont. AdmComLog_Query C.Custos SF 10-11_3-Balanço_P&amp;L Raízen Combs" xfId="31265" xr:uid="{00000000-0005-0000-0000-0000217A0000}"/>
    <cellStyle name="s_Valuation _BS Csan CPC 02 &lt;SAP&gt;_Res.Cont. AdmComLog_Query C.Custos SF 10-11_3-Balanço_P&amp;L RUMO" xfId="31266" xr:uid="{00000000-0005-0000-0000-0000227A0000}"/>
    <cellStyle name="s_Valuation _BS Csan CPC 02 &lt;SAP&gt;_Res.Cont. AdmComLog_Query C.Custos SF 10-11_3-Balanço_Variavel" xfId="31267" xr:uid="{00000000-0005-0000-0000-0000237A0000}"/>
    <cellStyle name="s_Valuation _BS Csan CPC 02 &lt;SAP&gt;_Res.Cont. AdmComLog_Query C.Custos SF 10-11_3-Balanço_Working Capital" xfId="31268" xr:uid="{00000000-0005-0000-0000-0000247A0000}"/>
    <cellStyle name="s_Valuation _BS Csan CPC 02 &lt;SAP&gt;_Res.Cont. AdmComLog_Query C.Custos SF 10-11_7-Estoque" xfId="31269" xr:uid="{00000000-0005-0000-0000-0000257A0000}"/>
    <cellStyle name="s_Valuation _BS Csan CPC 02 &lt;SAP&gt;_Res.Cont. AdmComLog_Query C.Custos SF 10-11_Balanço" xfId="31270" xr:uid="{00000000-0005-0000-0000-0000267A0000}"/>
    <cellStyle name="s_Valuation _BS Csan CPC 02 &lt;SAP&gt;_Res.Cont. AdmComLog_Query C.Custos SF 10-11_Balanço_Despesas operacionais " xfId="31271" xr:uid="{00000000-0005-0000-0000-0000277A0000}"/>
    <cellStyle name="s_Valuation _BS Csan CPC 02 &lt;SAP&gt;_Res.Cont. AdmComLog_Query C.Custos SF 10-11_Balanço_Working Capital" xfId="31272" xr:uid="{00000000-0005-0000-0000-0000287A0000}"/>
    <cellStyle name="s_Valuation _BS Csan CPC 02 &lt;SAP&gt;_Res.Cont. AdmComLog_Query C.Custos SF 10-11_Despesas operacionais " xfId="31273" xr:uid="{00000000-0005-0000-0000-0000297A0000}"/>
    <cellStyle name="s_Valuation _BS Csan CPC 02 &lt;SAP&gt;_Res.Cont. AdmComLog_Query C.Custos SF 10-11_IR Diferido" xfId="31274" xr:uid="{00000000-0005-0000-0000-00002A7A0000}"/>
    <cellStyle name="s_Valuation _BS Csan CPC 02 &lt;SAP&gt;_Res.Cont. AdmComLog_Query C.Custos SF 10-11_Mapa variáveis" xfId="31275" xr:uid="{00000000-0005-0000-0000-00002B7A0000}"/>
    <cellStyle name="s_Valuation _BS Csan CPC 02 &lt;SAP&gt;_Res.Cont. AdmComLog_Query C.Custos SF 10-11_P&amp;L Raízen Combs" xfId="31276" xr:uid="{00000000-0005-0000-0000-00002C7A0000}"/>
    <cellStyle name="s_Valuation _BS Csan CPC 02 &lt;SAP&gt;_Res.Cont. AdmComLog_Query C.Custos SF 10-11_P&amp;L RUMO" xfId="31277" xr:uid="{00000000-0005-0000-0000-00002D7A0000}"/>
    <cellStyle name="s_Valuation _BS Csan CPC 02 &lt;SAP&gt;_Res.Cont. AdmComLog_Query C.Custos SF 10-11_Variavel" xfId="31278" xr:uid="{00000000-0005-0000-0000-00002E7A0000}"/>
    <cellStyle name="s_Valuation _BS Csan CPC 02 &lt;SAP&gt;_Res.Cont. AdmComLog_Query C.Custos SF 10-11_Working Capital" xfId="31279" xr:uid="{00000000-0005-0000-0000-00002F7A0000}"/>
    <cellStyle name="s_Valuation _BS Csan CPC 02 &lt;SAP&gt;_Res.Cont. AdmComLog_Variavel" xfId="31280" xr:uid="{00000000-0005-0000-0000-0000307A0000}"/>
    <cellStyle name="s_Valuation _BS Csan CPC 02 &lt;SAP&gt;_Res.Cont. AdmComLog_Working Capital" xfId="31281" xr:uid="{00000000-0005-0000-0000-0000317A0000}"/>
    <cellStyle name="s_Valuation _BS Csan CPC 02 &lt;SAP&gt;_RESULTADO" xfId="31282" xr:uid="{00000000-0005-0000-0000-0000327A0000}"/>
    <cellStyle name="s_Valuation _BS Csan CPC 02 &lt;SAP&gt;_RESULTADO_Mapa variáveis" xfId="31283" xr:uid="{00000000-0005-0000-0000-0000337A0000}"/>
    <cellStyle name="s_Valuation _BS Csan CPC 02 &lt;SAP&gt;_RESULTADO_Variavel" xfId="31284" xr:uid="{00000000-0005-0000-0000-0000347A0000}"/>
    <cellStyle name="s_Valuation _BS Csan CPC 02 &lt;SAP&gt;_Set 11 Cosan" xfId="31285" xr:uid="{00000000-0005-0000-0000-0000357A0000}"/>
    <cellStyle name="s_Valuation _BS Csan CPC 02 &lt;SAP&gt;_Set 11 Cosan_Mapa variáveis" xfId="31286" xr:uid="{00000000-0005-0000-0000-0000367A0000}"/>
    <cellStyle name="s_Valuation _BS Csan CPC 02 &lt;SAP&gt;_Set 11 Cosan_Variavel" xfId="31287" xr:uid="{00000000-0005-0000-0000-0000377A0000}"/>
    <cellStyle name="s_Valuation _BS Csan CPC 02 &lt;SAP&gt;_Tx Efetiva Combustivel 1104" xfId="31288" xr:uid="{00000000-0005-0000-0000-0000387A0000}"/>
    <cellStyle name="s_Valuation _BS Csan CPC 02 &lt;SAP&gt;_Tx Efetiva Combustivel 1104_Mapa variáveis" xfId="31289" xr:uid="{00000000-0005-0000-0000-0000397A0000}"/>
    <cellStyle name="s_Valuation _BS Csan CPC 02 &lt;SAP&gt;_Tx Efetiva Combustivel 1104_Variavel" xfId="31290" xr:uid="{00000000-0005-0000-0000-00003A7A0000}"/>
    <cellStyle name="s_Valuation _BS Csan CPC 02 &lt;SAP&gt;_Variavel" xfId="31291" xr:uid="{00000000-0005-0000-0000-00003B7A0000}"/>
    <cellStyle name="s_Valuation _BS Csan CPC 02 &lt;SAP&gt;_Verificar - 13-Comerciais" xfId="31292" xr:uid="{00000000-0005-0000-0000-00003C7A0000}"/>
    <cellStyle name="s_Valuation _BS Csan CPC 02 &lt;SAP&gt;_Verificar - 13-Comerciais 2" xfId="31293" xr:uid="{00000000-0005-0000-0000-00003D7A0000}"/>
    <cellStyle name="s_Valuation _BS Csan CPC 02 &lt;SAP&gt;_Verificar - 13-Comerciais 2_15-FINANCEIRAS" xfId="31294" xr:uid="{00000000-0005-0000-0000-00003E7A0000}"/>
    <cellStyle name="s_Valuation _BS Csan CPC 02 &lt;SAP&gt;_Verificar - 13-Comerciais_15-FINANCEIRAS" xfId="31295" xr:uid="{00000000-0005-0000-0000-00003F7A0000}"/>
    <cellStyle name="s_Valuation _BS Csan CPC 02 &lt;SAP&gt;_Verificar - 13-Comerciais_15-FINANCEIRAS_1" xfId="31296" xr:uid="{00000000-0005-0000-0000-0000407A0000}"/>
    <cellStyle name="s_Valuation _BS Csan CPC 02 &lt;SAP&gt;_Verificar - 13-Comerciais_3-Balanço" xfId="31297" xr:uid="{00000000-0005-0000-0000-0000417A0000}"/>
    <cellStyle name="s_Valuation _BS Csan CPC 02 &lt;SAP&gt;_Working Capital" xfId="31298" xr:uid="{00000000-0005-0000-0000-0000427A0000}"/>
    <cellStyle name="s_Valuation _Caixa restrito" xfId="31299" xr:uid="{00000000-0005-0000-0000-0000437A0000}"/>
    <cellStyle name="s_Valuation _Caixa restrito 2" xfId="31300" xr:uid="{00000000-0005-0000-0000-0000447A0000}"/>
    <cellStyle name="s_Valuation _Caixa restrito_7-Estoque" xfId="31301" xr:uid="{00000000-0005-0000-0000-0000457A0000}"/>
    <cellStyle name="s_Valuation _Caixa restrito_Despesas operacionais " xfId="31302" xr:uid="{00000000-0005-0000-0000-0000467A0000}"/>
    <cellStyle name="s_Valuation _Caixa restrito_Working Capital" xfId="31303" xr:uid="{00000000-0005-0000-0000-0000477A0000}"/>
    <cellStyle name="s_Valuation _Centro de Lucros 2010" xfId="31304" xr:uid="{00000000-0005-0000-0000-0000487A0000}"/>
    <cellStyle name="s_Valuation _Centro de Lucros 2010 2" xfId="31305" xr:uid="{00000000-0005-0000-0000-0000497A0000}"/>
    <cellStyle name="s_Valuation _Centro de Lucros 2010 2_15-FINANCEIRAS" xfId="31306" xr:uid="{00000000-0005-0000-0000-00004A7A0000}"/>
    <cellStyle name="s_Valuation _Centro de Lucros 2010 2_Mapa variáveis" xfId="31307" xr:uid="{00000000-0005-0000-0000-00004B7A0000}"/>
    <cellStyle name="s_Valuation _Centro de Lucros 2010 2_Variavel" xfId="31308" xr:uid="{00000000-0005-0000-0000-00004C7A0000}"/>
    <cellStyle name="s_Valuation _Centro de Lucros 2010 3" xfId="31309" xr:uid="{00000000-0005-0000-0000-00004D7A0000}"/>
    <cellStyle name="s_Valuation _Centro de Lucros 2010_15-FINANCEIRAS" xfId="31310" xr:uid="{00000000-0005-0000-0000-00004E7A0000}"/>
    <cellStyle name="s_Valuation _Centro de Lucros 2010_15-FINANCEIRAS_1" xfId="31311" xr:uid="{00000000-0005-0000-0000-00004F7A0000}"/>
    <cellStyle name="s_Valuation _Centro de Lucros 2010_2-DRE" xfId="31312" xr:uid="{00000000-0005-0000-0000-0000507A0000}"/>
    <cellStyle name="s_Valuation _Centro de Lucros 2010_2-DRE 2" xfId="31313" xr:uid="{00000000-0005-0000-0000-0000517A0000}"/>
    <cellStyle name="s_Valuation _Centro de Lucros 2010_2-DRE_3-Balanço" xfId="31314" xr:uid="{00000000-0005-0000-0000-0000527A0000}"/>
    <cellStyle name="s_Valuation _Centro de Lucros 2010_2-DRE_3-Balanço_Mapa variáveis" xfId="31315" xr:uid="{00000000-0005-0000-0000-0000537A0000}"/>
    <cellStyle name="s_Valuation _Centro de Lucros 2010_2-DRE_3-Balanço_Variavel" xfId="31316" xr:uid="{00000000-0005-0000-0000-0000547A0000}"/>
    <cellStyle name="s_Valuation _Centro de Lucros 2010_2-DRE_Dep_Judiciais-Contingências" xfId="31317" xr:uid="{00000000-0005-0000-0000-0000557A0000}"/>
    <cellStyle name="s_Valuation _Centro de Lucros 2010_2-DRE_DFC Gerencial" xfId="31318" xr:uid="{00000000-0005-0000-0000-0000567A0000}"/>
    <cellStyle name="s_Valuation _Centro de Lucros 2010_2-DRE_DMPL" xfId="31319" xr:uid="{00000000-0005-0000-0000-0000577A0000}"/>
    <cellStyle name="s_Valuation _Centro de Lucros 2010_2-DRE_Mapa variáveis" xfId="31320" xr:uid="{00000000-0005-0000-0000-0000587A0000}"/>
    <cellStyle name="s_Valuation _Centro de Lucros 2010_2-DRE_Variavel" xfId="31321" xr:uid="{00000000-0005-0000-0000-0000597A0000}"/>
    <cellStyle name="s_Valuation _Centro de Lucros 2010_3-Balanço" xfId="31322" xr:uid="{00000000-0005-0000-0000-00005A7A0000}"/>
    <cellStyle name="s_Valuation _Centro de Lucros 2010_3-Balanço 2" xfId="31323" xr:uid="{00000000-0005-0000-0000-00005B7A0000}"/>
    <cellStyle name="s_Valuation _Centro de Lucros 2010_3-Balanço 2_15-FINANCEIRAS" xfId="31324" xr:uid="{00000000-0005-0000-0000-00005C7A0000}"/>
    <cellStyle name="s_Valuation _Centro de Lucros 2010_3-Balanço_1" xfId="31325" xr:uid="{00000000-0005-0000-0000-00005D7A0000}"/>
    <cellStyle name="s_Valuation _Centro de Lucros 2010_3-Balanço_1_Mapa variáveis" xfId="31326" xr:uid="{00000000-0005-0000-0000-00005E7A0000}"/>
    <cellStyle name="s_Valuation _Centro de Lucros 2010_3-Balanço_1_Variavel" xfId="31327" xr:uid="{00000000-0005-0000-0000-00005F7A0000}"/>
    <cellStyle name="s_Valuation _Centro de Lucros 2010_3-Balanço_15-FINANCEIRAS" xfId="31328" xr:uid="{00000000-0005-0000-0000-0000607A0000}"/>
    <cellStyle name="s_Valuation _Centro de Lucros 2010_3-Balanço_15-FINANCEIRAS_1" xfId="31329" xr:uid="{00000000-0005-0000-0000-0000617A0000}"/>
    <cellStyle name="s_Valuation _Centro de Lucros 2010_3-Balanço_2-DRE" xfId="31330" xr:uid="{00000000-0005-0000-0000-0000627A0000}"/>
    <cellStyle name="s_Valuation _Centro de Lucros 2010_3-Balanço_2-DRE 2" xfId="31331" xr:uid="{00000000-0005-0000-0000-0000637A0000}"/>
    <cellStyle name="s_Valuation _Centro de Lucros 2010_3-Balanço_2-DRE_3-Balanço" xfId="31332" xr:uid="{00000000-0005-0000-0000-0000647A0000}"/>
    <cellStyle name="s_Valuation _Centro de Lucros 2010_3-Balanço_2-DRE_3-Balanço_Mapa variáveis" xfId="31333" xr:uid="{00000000-0005-0000-0000-0000657A0000}"/>
    <cellStyle name="s_Valuation _Centro de Lucros 2010_3-Balanço_2-DRE_3-Balanço_Variavel" xfId="31334" xr:uid="{00000000-0005-0000-0000-0000667A0000}"/>
    <cellStyle name="s_Valuation _Centro de Lucros 2010_3-Balanço_2-DRE_Dep_Judiciais-Contingências" xfId="31335" xr:uid="{00000000-0005-0000-0000-0000677A0000}"/>
    <cellStyle name="s_Valuation _Centro de Lucros 2010_3-Balanço_2-DRE_DFC Gerencial" xfId="31336" xr:uid="{00000000-0005-0000-0000-0000687A0000}"/>
    <cellStyle name="s_Valuation _Centro de Lucros 2010_3-Balanço_2-DRE_DMPL" xfId="31337" xr:uid="{00000000-0005-0000-0000-0000697A0000}"/>
    <cellStyle name="s_Valuation _Centro de Lucros 2010_3-Balanço_2-DRE_Mapa variáveis" xfId="31338" xr:uid="{00000000-0005-0000-0000-00006A7A0000}"/>
    <cellStyle name="s_Valuation _Centro de Lucros 2010_3-Balanço_2-DRE_Variavel" xfId="31339" xr:uid="{00000000-0005-0000-0000-00006B7A0000}"/>
    <cellStyle name="s_Valuation _Centro de Lucros 2010_3-Balanço_3-Balanço" xfId="31340" xr:uid="{00000000-0005-0000-0000-00006C7A0000}"/>
    <cellStyle name="s_Valuation _Centro de Lucros 2010_3-Balanço_3-Balanço_Mapa variáveis" xfId="31341" xr:uid="{00000000-0005-0000-0000-00006D7A0000}"/>
    <cellStyle name="s_Valuation _Centro de Lucros 2010_3-Balanço_3-Balanço_Variavel" xfId="31342" xr:uid="{00000000-0005-0000-0000-00006E7A0000}"/>
    <cellStyle name="s_Valuation _Centro de Lucros 2010_3-Balanço_7-Estoque" xfId="31343" xr:uid="{00000000-0005-0000-0000-00006F7A0000}"/>
    <cellStyle name="s_Valuation _Centro de Lucros 2010_3-Balanço_Despesas operacionais " xfId="31344" xr:uid="{00000000-0005-0000-0000-0000707A0000}"/>
    <cellStyle name="s_Valuation _Centro de Lucros 2010_3-Balanço_Mapa variáveis" xfId="31345" xr:uid="{00000000-0005-0000-0000-0000717A0000}"/>
    <cellStyle name="s_Valuation _Centro de Lucros 2010_3-Balanço_P&amp;L Raízen Combs" xfId="31346" xr:uid="{00000000-0005-0000-0000-0000727A0000}"/>
    <cellStyle name="s_Valuation _Centro de Lucros 2010_3-Balanço_P&amp;L RUMO" xfId="31347" xr:uid="{00000000-0005-0000-0000-0000737A0000}"/>
    <cellStyle name="s_Valuation _Centro de Lucros 2010_3-Balanço_Variavel" xfId="31348" xr:uid="{00000000-0005-0000-0000-0000747A0000}"/>
    <cellStyle name="s_Valuation _Centro de Lucros 2010_3-Balanço_Working Capital" xfId="31349" xr:uid="{00000000-0005-0000-0000-0000757A0000}"/>
    <cellStyle name="s_Valuation _Centro de Lucros 2010_7-Estoque" xfId="31350" xr:uid="{00000000-0005-0000-0000-0000767A0000}"/>
    <cellStyle name="s_Valuation _Centro de Lucros 2010_Balanço" xfId="31351" xr:uid="{00000000-0005-0000-0000-0000777A0000}"/>
    <cellStyle name="s_Valuation _Centro de Lucros 2010_Balanço_Despesas operacionais " xfId="31352" xr:uid="{00000000-0005-0000-0000-0000787A0000}"/>
    <cellStyle name="s_Valuation _Centro de Lucros 2010_Balanço_Working Capital" xfId="31353" xr:uid="{00000000-0005-0000-0000-0000797A0000}"/>
    <cellStyle name="s_Valuation _Centro de Lucros 2010_Despesas operacionais " xfId="31354" xr:uid="{00000000-0005-0000-0000-00007A7A0000}"/>
    <cellStyle name="s_Valuation _Centro de Lucros 2010_IR Diferido" xfId="31355" xr:uid="{00000000-0005-0000-0000-00007B7A0000}"/>
    <cellStyle name="s_Valuation _Centro de Lucros 2010_Mapa variáveis" xfId="31356" xr:uid="{00000000-0005-0000-0000-00007C7A0000}"/>
    <cellStyle name="s_Valuation _Centro de Lucros 2010_P&amp;L Raízen Combs" xfId="31357" xr:uid="{00000000-0005-0000-0000-00007D7A0000}"/>
    <cellStyle name="s_Valuation _Centro de Lucros 2010_P&amp;L RUMO" xfId="31358" xr:uid="{00000000-0005-0000-0000-00007E7A0000}"/>
    <cellStyle name="s_Valuation _Centro de Lucros 2010_Variavel" xfId="31359" xr:uid="{00000000-0005-0000-0000-00007F7A0000}"/>
    <cellStyle name="s_Valuation _Centro de Lucros 2010_Working Capital" xfId="31360" xr:uid="{00000000-0005-0000-0000-0000807A0000}"/>
    <cellStyle name="s_Valuation _Cosan" xfId="31361" xr:uid="{00000000-0005-0000-0000-0000817A0000}"/>
    <cellStyle name="s_Valuation _Cosan 10" xfId="31362" xr:uid="{00000000-0005-0000-0000-0000827A0000}"/>
    <cellStyle name="s_Valuation _Cosan 2" xfId="31363" xr:uid="{00000000-0005-0000-0000-0000837A0000}"/>
    <cellStyle name="s_Valuation _Cosan 2 2" xfId="31364" xr:uid="{00000000-0005-0000-0000-0000847A0000}"/>
    <cellStyle name="s_Valuation _Cosan 2 2_15-FINANCEIRAS" xfId="31365" xr:uid="{00000000-0005-0000-0000-0000857A0000}"/>
    <cellStyle name="s_Valuation _Cosan 2 3" xfId="31366" xr:uid="{00000000-0005-0000-0000-0000867A0000}"/>
    <cellStyle name="s_Valuation _Cosan 2 4" xfId="31367" xr:uid="{00000000-0005-0000-0000-0000877A0000}"/>
    <cellStyle name="s_Valuation _Cosan 2 5" xfId="31368" xr:uid="{00000000-0005-0000-0000-0000887A0000}"/>
    <cellStyle name="s_Valuation _Cosan 2_15-FINANCEIRAS" xfId="31369" xr:uid="{00000000-0005-0000-0000-0000897A0000}"/>
    <cellStyle name="s_Valuation _Cosan 2_15-FINANCEIRAS_1" xfId="31370" xr:uid="{00000000-0005-0000-0000-00008A7A0000}"/>
    <cellStyle name="s_Valuation _Cosan 2_2-DRE" xfId="31371" xr:uid="{00000000-0005-0000-0000-00008B7A0000}"/>
    <cellStyle name="s_Valuation _Cosan 2_2-DRE 2" xfId="31372" xr:uid="{00000000-0005-0000-0000-00008C7A0000}"/>
    <cellStyle name="s_Valuation _Cosan 2_2-DRE_3-Balanço" xfId="31373" xr:uid="{00000000-0005-0000-0000-00008D7A0000}"/>
    <cellStyle name="s_Valuation _Cosan 2_2-DRE_3-Balanço_Mapa variáveis" xfId="31374" xr:uid="{00000000-0005-0000-0000-00008E7A0000}"/>
    <cellStyle name="s_Valuation _Cosan 2_2-DRE_3-Balanço_Variavel" xfId="31375" xr:uid="{00000000-0005-0000-0000-00008F7A0000}"/>
    <cellStyle name="s_Valuation _Cosan 2_2-DRE_Dep_Judiciais-Contingências" xfId="31376" xr:uid="{00000000-0005-0000-0000-0000907A0000}"/>
    <cellStyle name="s_Valuation _Cosan 2_2-DRE_DFC Gerencial" xfId="31377" xr:uid="{00000000-0005-0000-0000-0000917A0000}"/>
    <cellStyle name="s_Valuation _Cosan 2_2-DRE_DMPL" xfId="31378" xr:uid="{00000000-0005-0000-0000-0000927A0000}"/>
    <cellStyle name="s_Valuation _Cosan 2_2-DRE_Mapa variáveis" xfId="31379" xr:uid="{00000000-0005-0000-0000-0000937A0000}"/>
    <cellStyle name="s_Valuation _Cosan 2_2-DRE_Variavel" xfId="31380" xr:uid="{00000000-0005-0000-0000-0000947A0000}"/>
    <cellStyle name="s_Valuation _Cosan 2_3-Balanço" xfId="31381" xr:uid="{00000000-0005-0000-0000-0000957A0000}"/>
    <cellStyle name="s_Valuation _Cosan 2_3-Balanço_Mapa variáveis" xfId="31382" xr:uid="{00000000-0005-0000-0000-0000967A0000}"/>
    <cellStyle name="s_Valuation _Cosan 2_3-Balanço_Variavel" xfId="31383" xr:uid="{00000000-0005-0000-0000-0000977A0000}"/>
    <cellStyle name="s_Valuation _Cosan 2_7-Estoque" xfId="31384" xr:uid="{00000000-0005-0000-0000-0000987A0000}"/>
    <cellStyle name="s_Valuation _Cosan 2_Despesas operacionais " xfId="31385" xr:uid="{00000000-0005-0000-0000-0000997A0000}"/>
    <cellStyle name="s_Valuation _Cosan 2_IR Diferido" xfId="31386" xr:uid="{00000000-0005-0000-0000-00009A7A0000}"/>
    <cellStyle name="s_Valuation _Cosan 2_Mapa variáveis" xfId="31387" xr:uid="{00000000-0005-0000-0000-00009B7A0000}"/>
    <cellStyle name="s_Valuation _Cosan 2_P&amp;L Raízen Combs" xfId="31388" xr:uid="{00000000-0005-0000-0000-00009C7A0000}"/>
    <cellStyle name="s_Valuation _Cosan 2_P&amp;L RUMO" xfId="31389" xr:uid="{00000000-0005-0000-0000-00009D7A0000}"/>
    <cellStyle name="s_Valuation _Cosan 2_Variavel" xfId="31390" xr:uid="{00000000-0005-0000-0000-00009E7A0000}"/>
    <cellStyle name="s_Valuation _Cosan 2_Working Capital" xfId="31391" xr:uid="{00000000-0005-0000-0000-00009F7A0000}"/>
    <cellStyle name="s_Valuation _Cosan 3" xfId="31392" xr:uid="{00000000-0005-0000-0000-0000A07A0000}"/>
    <cellStyle name="s_Valuation _Cosan 3 2" xfId="31393" xr:uid="{00000000-0005-0000-0000-0000A17A0000}"/>
    <cellStyle name="s_Valuation _Cosan 3 2_15-FINANCEIRAS" xfId="31394" xr:uid="{00000000-0005-0000-0000-0000A27A0000}"/>
    <cellStyle name="s_Valuation _Cosan 3_15-FINANCEIRAS" xfId="31395" xr:uid="{00000000-0005-0000-0000-0000A37A0000}"/>
    <cellStyle name="s_Valuation _Cosan 3_15-FINANCEIRAS_1" xfId="31396" xr:uid="{00000000-0005-0000-0000-0000A47A0000}"/>
    <cellStyle name="s_Valuation _Cosan 3_2-DRE" xfId="31397" xr:uid="{00000000-0005-0000-0000-0000A57A0000}"/>
    <cellStyle name="s_Valuation _Cosan 3_2-DRE 2" xfId="31398" xr:uid="{00000000-0005-0000-0000-0000A67A0000}"/>
    <cellStyle name="s_Valuation _Cosan 3_2-DRE_3-Balanço" xfId="31399" xr:uid="{00000000-0005-0000-0000-0000A77A0000}"/>
    <cellStyle name="s_Valuation _Cosan 3_2-DRE_3-Balanço_Mapa variáveis" xfId="31400" xr:uid="{00000000-0005-0000-0000-0000A87A0000}"/>
    <cellStyle name="s_Valuation _Cosan 3_2-DRE_3-Balanço_Variavel" xfId="31401" xr:uid="{00000000-0005-0000-0000-0000A97A0000}"/>
    <cellStyle name="s_Valuation _Cosan 3_2-DRE_Dep_Judiciais-Contingências" xfId="31402" xr:uid="{00000000-0005-0000-0000-0000AA7A0000}"/>
    <cellStyle name="s_Valuation _Cosan 3_2-DRE_DFC Gerencial" xfId="31403" xr:uid="{00000000-0005-0000-0000-0000AB7A0000}"/>
    <cellStyle name="s_Valuation _Cosan 3_2-DRE_DMPL" xfId="31404" xr:uid="{00000000-0005-0000-0000-0000AC7A0000}"/>
    <cellStyle name="s_Valuation _Cosan 3_2-DRE_Mapa variáveis" xfId="31405" xr:uid="{00000000-0005-0000-0000-0000AD7A0000}"/>
    <cellStyle name="s_Valuation _Cosan 3_2-DRE_Variavel" xfId="31406" xr:uid="{00000000-0005-0000-0000-0000AE7A0000}"/>
    <cellStyle name="s_Valuation _Cosan 3_3-Balanço" xfId="31407" xr:uid="{00000000-0005-0000-0000-0000AF7A0000}"/>
    <cellStyle name="s_Valuation _Cosan 3_3-Balanço_Mapa variáveis" xfId="31408" xr:uid="{00000000-0005-0000-0000-0000B07A0000}"/>
    <cellStyle name="s_Valuation _Cosan 3_3-Balanço_Variavel" xfId="31409" xr:uid="{00000000-0005-0000-0000-0000B17A0000}"/>
    <cellStyle name="s_Valuation _Cosan 3_7-Estoque" xfId="31410" xr:uid="{00000000-0005-0000-0000-0000B27A0000}"/>
    <cellStyle name="s_Valuation _Cosan 3_Despesas operacionais " xfId="31411" xr:uid="{00000000-0005-0000-0000-0000B37A0000}"/>
    <cellStyle name="s_Valuation _Cosan 3_Mapa variáveis" xfId="31412" xr:uid="{00000000-0005-0000-0000-0000B47A0000}"/>
    <cellStyle name="s_Valuation _Cosan 3_P&amp;L Raízen Combs" xfId="31413" xr:uid="{00000000-0005-0000-0000-0000B57A0000}"/>
    <cellStyle name="s_Valuation _Cosan 3_P&amp;L RUMO" xfId="31414" xr:uid="{00000000-0005-0000-0000-0000B67A0000}"/>
    <cellStyle name="s_Valuation _Cosan 3_Variavel" xfId="31415" xr:uid="{00000000-0005-0000-0000-0000B77A0000}"/>
    <cellStyle name="s_Valuation _Cosan 3_Working Capital" xfId="31416" xr:uid="{00000000-0005-0000-0000-0000B87A0000}"/>
    <cellStyle name="s_Valuation _Cosan 4" xfId="31417" xr:uid="{00000000-0005-0000-0000-0000B97A0000}"/>
    <cellStyle name="s_Valuation _Cosan 4 2" xfId="31418" xr:uid="{00000000-0005-0000-0000-0000BA7A0000}"/>
    <cellStyle name="s_Valuation _Cosan 4 2_15-FINANCEIRAS" xfId="31419" xr:uid="{00000000-0005-0000-0000-0000BB7A0000}"/>
    <cellStyle name="s_Valuation _Cosan 4_15-FINANCEIRAS" xfId="31420" xr:uid="{00000000-0005-0000-0000-0000BC7A0000}"/>
    <cellStyle name="s_Valuation _Cosan 4_15-FINANCEIRAS_1" xfId="31421" xr:uid="{00000000-0005-0000-0000-0000BD7A0000}"/>
    <cellStyle name="s_Valuation _Cosan 4_2-DRE" xfId="31422" xr:uid="{00000000-0005-0000-0000-0000BE7A0000}"/>
    <cellStyle name="s_Valuation _Cosan 4_2-DRE 2" xfId="31423" xr:uid="{00000000-0005-0000-0000-0000BF7A0000}"/>
    <cellStyle name="s_Valuation _Cosan 4_2-DRE_3-Balanço" xfId="31424" xr:uid="{00000000-0005-0000-0000-0000C07A0000}"/>
    <cellStyle name="s_Valuation _Cosan 4_2-DRE_3-Balanço_Mapa variáveis" xfId="31425" xr:uid="{00000000-0005-0000-0000-0000C17A0000}"/>
    <cellStyle name="s_Valuation _Cosan 4_2-DRE_3-Balanço_Variavel" xfId="31426" xr:uid="{00000000-0005-0000-0000-0000C27A0000}"/>
    <cellStyle name="s_Valuation _Cosan 4_2-DRE_Dep_Judiciais-Contingências" xfId="31427" xr:uid="{00000000-0005-0000-0000-0000C37A0000}"/>
    <cellStyle name="s_Valuation _Cosan 4_2-DRE_DFC Gerencial" xfId="31428" xr:uid="{00000000-0005-0000-0000-0000C47A0000}"/>
    <cellStyle name="s_Valuation _Cosan 4_2-DRE_DMPL" xfId="31429" xr:uid="{00000000-0005-0000-0000-0000C57A0000}"/>
    <cellStyle name="s_Valuation _Cosan 4_2-DRE_Mapa variáveis" xfId="31430" xr:uid="{00000000-0005-0000-0000-0000C67A0000}"/>
    <cellStyle name="s_Valuation _Cosan 4_2-DRE_Variavel" xfId="31431" xr:uid="{00000000-0005-0000-0000-0000C77A0000}"/>
    <cellStyle name="s_Valuation _Cosan 4_3-Balanço" xfId="31432" xr:uid="{00000000-0005-0000-0000-0000C87A0000}"/>
    <cellStyle name="s_Valuation _Cosan 4_3-Balanço_Mapa variáveis" xfId="31433" xr:uid="{00000000-0005-0000-0000-0000C97A0000}"/>
    <cellStyle name="s_Valuation _Cosan 4_3-Balanço_Variavel" xfId="31434" xr:uid="{00000000-0005-0000-0000-0000CA7A0000}"/>
    <cellStyle name="s_Valuation _Cosan 4_Dep_Judiciais-Contingências" xfId="31435" xr:uid="{00000000-0005-0000-0000-0000CB7A0000}"/>
    <cellStyle name="s_Valuation _Cosan 4_DFC Gerencial" xfId="31436" xr:uid="{00000000-0005-0000-0000-0000CC7A0000}"/>
    <cellStyle name="s_Valuation _Cosan 4_DMPL" xfId="31437" xr:uid="{00000000-0005-0000-0000-0000CD7A0000}"/>
    <cellStyle name="s_Valuation _Cosan 4_Mapa variáveis" xfId="31438" xr:uid="{00000000-0005-0000-0000-0000CE7A0000}"/>
    <cellStyle name="s_Valuation _Cosan 4_P&amp;L RUMO" xfId="31439" xr:uid="{00000000-0005-0000-0000-0000CF7A0000}"/>
    <cellStyle name="s_Valuation _Cosan 4_Variavel" xfId="31440" xr:uid="{00000000-0005-0000-0000-0000D07A0000}"/>
    <cellStyle name="s_Valuation _Cosan 5" xfId="31441" xr:uid="{00000000-0005-0000-0000-0000D17A0000}"/>
    <cellStyle name="s_Valuation _Cosan 5_15-FINANCEIRAS" xfId="31442" xr:uid="{00000000-0005-0000-0000-0000D27A0000}"/>
    <cellStyle name="s_Valuation _Cosan 5_Mapa variáveis" xfId="31443" xr:uid="{00000000-0005-0000-0000-0000D37A0000}"/>
    <cellStyle name="s_Valuation _Cosan 5_Variavel" xfId="31444" xr:uid="{00000000-0005-0000-0000-0000D47A0000}"/>
    <cellStyle name="s_Valuation _Cosan 6" xfId="31445" xr:uid="{00000000-0005-0000-0000-0000D57A0000}"/>
    <cellStyle name="s_Valuation _Cosan 6_Mapa variáveis" xfId="31446" xr:uid="{00000000-0005-0000-0000-0000D67A0000}"/>
    <cellStyle name="s_Valuation _Cosan 6_Variavel" xfId="31447" xr:uid="{00000000-0005-0000-0000-0000D77A0000}"/>
    <cellStyle name="s_Valuation _Cosan 7" xfId="31448" xr:uid="{00000000-0005-0000-0000-0000D87A0000}"/>
    <cellStyle name="s_Valuation _Cosan 8" xfId="31449" xr:uid="{00000000-0005-0000-0000-0000D97A0000}"/>
    <cellStyle name="s_Valuation _Cosan 9" xfId="31450" xr:uid="{00000000-0005-0000-0000-0000DA7A0000}"/>
    <cellStyle name="s_Valuation _COSAN IND.COM." xfId="31451" xr:uid="{00000000-0005-0000-0000-0000DB7A0000}"/>
    <cellStyle name="s_Valuation _COSAN IND.COM._Mapa variáveis" xfId="31452" xr:uid="{00000000-0005-0000-0000-0000DC7A0000}"/>
    <cellStyle name="s_Valuation _COSAN IND.COM._Variavel" xfId="31453" xr:uid="{00000000-0005-0000-0000-0000DD7A0000}"/>
    <cellStyle name="s_Valuation _Cosan Passivo" xfId="31454" xr:uid="{00000000-0005-0000-0000-0000DE7A0000}"/>
    <cellStyle name="s_Valuation _Cosan Passivo 10" xfId="31455" xr:uid="{00000000-0005-0000-0000-0000DF7A0000}"/>
    <cellStyle name="s_Valuation _Cosan Passivo 2" xfId="31456" xr:uid="{00000000-0005-0000-0000-0000E07A0000}"/>
    <cellStyle name="s_Valuation _Cosan Passivo 2 2" xfId="31457" xr:uid="{00000000-0005-0000-0000-0000E17A0000}"/>
    <cellStyle name="s_Valuation _Cosan Passivo 2 2_15-FINANCEIRAS" xfId="31458" xr:uid="{00000000-0005-0000-0000-0000E27A0000}"/>
    <cellStyle name="s_Valuation _Cosan Passivo 2 3" xfId="31459" xr:uid="{00000000-0005-0000-0000-0000E37A0000}"/>
    <cellStyle name="s_Valuation _Cosan Passivo 2 4" xfId="31460" xr:uid="{00000000-0005-0000-0000-0000E47A0000}"/>
    <cellStyle name="s_Valuation _Cosan Passivo 2 5" xfId="31461" xr:uid="{00000000-0005-0000-0000-0000E57A0000}"/>
    <cellStyle name="s_Valuation _Cosan Passivo 2_15-FINANCEIRAS" xfId="31462" xr:uid="{00000000-0005-0000-0000-0000E67A0000}"/>
    <cellStyle name="s_Valuation _Cosan Passivo 2_15-FINANCEIRAS_1" xfId="31463" xr:uid="{00000000-0005-0000-0000-0000E77A0000}"/>
    <cellStyle name="s_Valuation _Cosan Passivo 2_2-DRE" xfId="31464" xr:uid="{00000000-0005-0000-0000-0000E87A0000}"/>
    <cellStyle name="s_Valuation _Cosan Passivo 2_2-DRE 2" xfId="31465" xr:uid="{00000000-0005-0000-0000-0000E97A0000}"/>
    <cellStyle name="s_Valuation _Cosan Passivo 2_2-DRE_3-Balanço" xfId="31466" xr:uid="{00000000-0005-0000-0000-0000EA7A0000}"/>
    <cellStyle name="s_Valuation _Cosan Passivo 2_2-DRE_3-Balanço_Mapa variáveis" xfId="31467" xr:uid="{00000000-0005-0000-0000-0000EB7A0000}"/>
    <cellStyle name="s_Valuation _Cosan Passivo 2_2-DRE_3-Balanço_Variavel" xfId="31468" xr:uid="{00000000-0005-0000-0000-0000EC7A0000}"/>
    <cellStyle name="s_Valuation _Cosan Passivo 2_2-DRE_Dep_Judiciais-Contingências" xfId="31469" xr:uid="{00000000-0005-0000-0000-0000ED7A0000}"/>
    <cellStyle name="s_Valuation _Cosan Passivo 2_2-DRE_DFC Gerencial" xfId="31470" xr:uid="{00000000-0005-0000-0000-0000EE7A0000}"/>
    <cellStyle name="s_Valuation _Cosan Passivo 2_2-DRE_DMPL" xfId="31471" xr:uid="{00000000-0005-0000-0000-0000EF7A0000}"/>
    <cellStyle name="s_Valuation _Cosan Passivo 2_2-DRE_Mapa variáveis" xfId="31472" xr:uid="{00000000-0005-0000-0000-0000F07A0000}"/>
    <cellStyle name="s_Valuation _Cosan Passivo 2_2-DRE_Variavel" xfId="31473" xr:uid="{00000000-0005-0000-0000-0000F17A0000}"/>
    <cellStyle name="s_Valuation _Cosan Passivo 2_3-Balanço" xfId="31474" xr:uid="{00000000-0005-0000-0000-0000F27A0000}"/>
    <cellStyle name="s_Valuation _Cosan Passivo 2_3-Balanço_Mapa variáveis" xfId="31475" xr:uid="{00000000-0005-0000-0000-0000F37A0000}"/>
    <cellStyle name="s_Valuation _Cosan Passivo 2_3-Balanço_Variavel" xfId="31476" xr:uid="{00000000-0005-0000-0000-0000F47A0000}"/>
    <cellStyle name="s_Valuation _Cosan Passivo 2_7-Estoque" xfId="31477" xr:uid="{00000000-0005-0000-0000-0000F57A0000}"/>
    <cellStyle name="s_Valuation _Cosan Passivo 2_Despesas operacionais " xfId="31478" xr:uid="{00000000-0005-0000-0000-0000F67A0000}"/>
    <cellStyle name="s_Valuation _Cosan Passivo 2_IR Diferido" xfId="31479" xr:uid="{00000000-0005-0000-0000-0000F77A0000}"/>
    <cellStyle name="s_Valuation _Cosan Passivo 2_Mapa variáveis" xfId="31480" xr:uid="{00000000-0005-0000-0000-0000F87A0000}"/>
    <cellStyle name="s_Valuation _Cosan Passivo 2_P&amp;L Raízen Combs" xfId="31481" xr:uid="{00000000-0005-0000-0000-0000F97A0000}"/>
    <cellStyle name="s_Valuation _Cosan Passivo 2_P&amp;L RUMO" xfId="31482" xr:uid="{00000000-0005-0000-0000-0000FA7A0000}"/>
    <cellStyle name="s_Valuation _Cosan Passivo 2_Variavel" xfId="31483" xr:uid="{00000000-0005-0000-0000-0000FB7A0000}"/>
    <cellStyle name="s_Valuation _Cosan Passivo 2_Working Capital" xfId="31484" xr:uid="{00000000-0005-0000-0000-0000FC7A0000}"/>
    <cellStyle name="s_Valuation _Cosan Passivo 3" xfId="31485" xr:uid="{00000000-0005-0000-0000-0000FD7A0000}"/>
    <cellStyle name="s_Valuation _Cosan Passivo 3 2" xfId="31486" xr:uid="{00000000-0005-0000-0000-0000FE7A0000}"/>
    <cellStyle name="s_Valuation _Cosan Passivo 3 2_15-FINANCEIRAS" xfId="31487" xr:uid="{00000000-0005-0000-0000-0000FF7A0000}"/>
    <cellStyle name="s_Valuation _Cosan Passivo 3_15-FINANCEIRAS" xfId="31488" xr:uid="{00000000-0005-0000-0000-0000007B0000}"/>
    <cellStyle name="s_Valuation _Cosan Passivo 3_15-FINANCEIRAS_1" xfId="31489" xr:uid="{00000000-0005-0000-0000-0000017B0000}"/>
    <cellStyle name="s_Valuation _Cosan Passivo 3_2-DRE" xfId="31490" xr:uid="{00000000-0005-0000-0000-0000027B0000}"/>
    <cellStyle name="s_Valuation _Cosan Passivo 3_2-DRE 2" xfId="31491" xr:uid="{00000000-0005-0000-0000-0000037B0000}"/>
    <cellStyle name="s_Valuation _Cosan Passivo 3_2-DRE_3-Balanço" xfId="31492" xr:uid="{00000000-0005-0000-0000-0000047B0000}"/>
    <cellStyle name="s_Valuation _Cosan Passivo 3_2-DRE_3-Balanço_Mapa variáveis" xfId="31493" xr:uid="{00000000-0005-0000-0000-0000057B0000}"/>
    <cellStyle name="s_Valuation _Cosan Passivo 3_2-DRE_3-Balanço_Variavel" xfId="31494" xr:uid="{00000000-0005-0000-0000-0000067B0000}"/>
    <cellStyle name="s_Valuation _Cosan Passivo 3_2-DRE_Dep_Judiciais-Contingências" xfId="31495" xr:uid="{00000000-0005-0000-0000-0000077B0000}"/>
    <cellStyle name="s_Valuation _Cosan Passivo 3_2-DRE_DFC Gerencial" xfId="31496" xr:uid="{00000000-0005-0000-0000-0000087B0000}"/>
    <cellStyle name="s_Valuation _Cosan Passivo 3_2-DRE_DMPL" xfId="31497" xr:uid="{00000000-0005-0000-0000-0000097B0000}"/>
    <cellStyle name="s_Valuation _Cosan Passivo 3_2-DRE_Mapa variáveis" xfId="31498" xr:uid="{00000000-0005-0000-0000-00000A7B0000}"/>
    <cellStyle name="s_Valuation _Cosan Passivo 3_2-DRE_Variavel" xfId="31499" xr:uid="{00000000-0005-0000-0000-00000B7B0000}"/>
    <cellStyle name="s_Valuation _Cosan Passivo 3_3-Balanço" xfId="31500" xr:uid="{00000000-0005-0000-0000-00000C7B0000}"/>
    <cellStyle name="s_Valuation _Cosan Passivo 3_3-Balanço_Mapa variáveis" xfId="31501" xr:uid="{00000000-0005-0000-0000-00000D7B0000}"/>
    <cellStyle name="s_Valuation _Cosan Passivo 3_3-Balanço_Variavel" xfId="31502" xr:uid="{00000000-0005-0000-0000-00000E7B0000}"/>
    <cellStyle name="s_Valuation _Cosan Passivo 3_7-Estoque" xfId="31503" xr:uid="{00000000-0005-0000-0000-00000F7B0000}"/>
    <cellStyle name="s_Valuation _Cosan Passivo 3_Despesas operacionais " xfId="31504" xr:uid="{00000000-0005-0000-0000-0000107B0000}"/>
    <cellStyle name="s_Valuation _Cosan Passivo 3_Mapa variáveis" xfId="31505" xr:uid="{00000000-0005-0000-0000-0000117B0000}"/>
    <cellStyle name="s_Valuation _Cosan Passivo 3_P&amp;L Raízen Combs" xfId="31506" xr:uid="{00000000-0005-0000-0000-0000127B0000}"/>
    <cellStyle name="s_Valuation _Cosan Passivo 3_P&amp;L RUMO" xfId="31507" xr:uid="{00000000-0005-0000-0000-0000137B0000}"/>
    <cellStyle name="s_Valuation _Cosan Passivo 3_Variavel" xfId="31508" xr:uid="{00000000-0005-0000-0000-0000147B0000}"/>
    <cellStyle name="s_Valuation _Cosan Passivo 3_Working Capital" xfId="31509" xr:uid="{00000000-0005-0000-0000-0000157B0000}"/>
    <cellStyle name="s_Valuation _Cosan Passivo 4" xfId="31510" xr:uid="{00000000-0005-0000-0000-0000167B0000}"/>
    <cellStyle name="s_Valuation _Cosan Passivo 4 2" xfId="31511" xr:uid="{00000000-0005-0000-0000-0000177B0000}"/>
    <cellStyle name="s_Valuation _Cosan Passivo 4 2_15-FINANCEIRAS" xfId="31512" xr:uid="{00000000-0005-0000-0000-0000187B0000}"/>
    <cellStyle name="s_Valuation _Cosan Passivo 4_15-FINANCEIRAS" xfId="31513" xr:uid="{00000000-0005-0000-0000-0000197B0000}"/>
    <cellStyle name="s_Valuation _Cosan Passivo 4_15-FINANCEIRAS_1" xfId="31514" xr:uid="{00000000-0005-0000-0000-00001A7B0000}"/>
    <cellStyle name="s_Valuation _Cosan Passivo 4_2-DRE" xfId="31515" xr:uid="{00000000-0005-0000-0000-00001B7B0000}"/>
    <cellStyle name="s_Valuation _Cosan Passivo 4_2-DRE 2" xfId="31516" xr:uid="{00000000-0005-0000-0000-00001C7B0000}"/>
    <cellStyle name="s_Valuation _Cosan Passivo 4_2-DRE_3-Balanço" xfId="31517" xr:uid="{00000000-0005-0000-0000-00001D7B0000}"/>
    <cellStyle name="s_Valuation _Cosan Passivo 4_2-DRE_3-Balanço_Mapa variáveis" xfId="31518" xr:uid="{00000000-0005-0000-0000-00001E7B0000}"/>
    <cellStyle name="s_Valuation _Cosan Passivo 4_2-DRE_3-Balanço_Variavel" xfId="31519" xr:uid="{00000000-0005-0000-0000-00001F7B0000}"/>
    <cellStyle name="s_Valuation _Cosan Passivo 4_2-DRE_Dep_Judiciais-Contingências" xfId="31520" xr:uid="{00000000-0005-0000-0000-0000207B0000}"/>
    <cellStyle name="s_Valuation _Cosan Passivo 4_2-DRE_DFC Gerencial" xfId="31521" xr:uid="{00000000-0005-0000-0000-0000217B0000}"/>
    <cellStyle name="s_Valuation _Cosan Passivo 4_2-DRE_DMPL" xfId="31522" xr:uid="{00000000-0005-0000-0000-0000227B0000}"/>
    <cellStyle name="s_Valuation _Cosan Passivo 4_2-DRE_Mapa variáveis" xfId="31523" xr:uid="{00000000-0005-0000-0000-0000237B0000}"/>
    <cellStyle name="s_Valuation _Cosan Passivo 4_2-DRE_Variavel" xfId="31524" xr:uid="{00000000-0005-0000-0000-0000247B0000}"/>
    <cellStyle name="s_Valuation _Cosan Passivo 4_3-Balanço" xfId="31525" xr:uid="{00000000-0005-0000-0000-0000257B0000}"/>
    <cellStyle name="s_Valuation _Cosan Passivo 4_3-Balanço_Mapa variáveis" xfId="31526" xr:uid="{00000000-0005-0000-0000-0000267B0000}"/>
    <cellStyle name="s_Valuation _Cosan Passivo 4_3-Balanço_Variavel" xfId="31527" xr:uid="{00000000-0005-0000-0000-0000277B0000}"/>
    <cellStyle name="s_Valuation _Cosan Passivo 4_Dep_Judiciais-Contingências" xfId="31528" xr:uid="{00000000-0005-0000-0000-0000287B0000}"/>
    <cellStyle name="s_Valuation _Cosan Passivo 4_DFC Gerencial" xfId="31529" xr:uid="{00000000-0005-0000-0000-0000297B0000}"/>
    <cellStyle name="s_Valuation _Cosan Passivo 4_DMPL" xfId="31530" xr:uid="{00000000-0005-0000-0000-00002A7B0000}"/>
    <cellStyle name="s_Valuation _Cosan Passivo 4_Mapa variáveis" xfId="31531" xr:uid="{00000000-0005-0000-0000-00002B7B0000}"/>
    <cellStyle name="s_Valuation _Cosan Passivo 4_P&amp;L RUMO" xfId="31532" xr:uid="{00000000-0005-0000-0000-00002C7B0000}"/>
    <cellStyle name="s_Valuation _Cosan Passivo 4_Variavel" xfId="31533" xr:uid="{00000000-0005-0000-0000-00002D7B0000}"/>
    <cellStyle name="s_Valuation _Cosan Passivo 5" xfId="31534" xr:uid="{00000000-0005-0000-0000-00002E7B0000}"/>
    <cellStyle name="s_Valuation _Cosan Passivo 5_15-FINANCEIRAS" xfId="31535" xr:uid="{00000000-0005-0000-0000-00002F7B0000}"/>
    <cellStyle name="s_Valuation _Cosan Passivo 5_Mapa variáveis" xfId="31536" xr:uid="{00000000-0005-0000-0000-0000307B0000}"/>
    <cellStyle name="s_Valuation _Cosan Passivo 5_Variavel" xfId="31537" xr:uid="{00000000-0005-0000-0000-0000317B0000}"/>
    <cellStyle name="s_Valuation _Cosan Passivo 6" xfId="31538" xr:uid="{00000000-0005-0000-0000-0000327B0000}"/>
    <cellStyle name="s_Valuation _Cosan Passivo 6_Mapa variáveis" xfId="31539" xr:uid="{00000000-0005-0000-0000-0000337B0000}"/>
    <cellStyle name="s_Valuation _Cosan Passivo 6_Variavel" xfId="31540" xr:uid="{00000000-0005-0000-0000-0000347B0000}"/>
    <cellStyle name="s_Valuation _Cosan Passivo 7" xfId="31541" xr:uid="{00000000-0005-0000-0000-0000357B0000}"/>
    <cellStyle name="s_Valuation _Cosan Passivo 8" xfId="31542" xr:uid="{00000000-0005-0000-0000-0000367B0000}"/>
    <cellStyle name="s_Valuation _Cosan Passivo 9" xfId="31543" xr:uid="{00000000-0005-0000-0000-0000377B0000}"/>
    <cellStyle name="s_Valuation _Cosan Passivo_15-FINANCEIRAS" xfId="31544" xr:uid="{00000000-0005-0000-0000-0000387B0000}"/>
    <cellStyle name="s_Valuation _Cosan Passivo_15-FINANCEIRAS_1" xfId="31545" xr:uid="{00000000-0005-0000-0000-0000397B0000}"/>
    <cellStyle name="s_Valuation _Cosan Passivo_26_Instrumentos Financeiros" xfId="31546" xr:uid="{00000000-0005-0000-0000-00003A7B0000}"/>
    <cellStyle name="s_Valuation _Cosan Passivo_26_Instrumentos Financeiros 2" xfId="31547" xr:uid="{00000000-0005-0000-0000-00003B7B0000}"/>
    <cellStyle name="s_Valuation _Cosan Passivo_26_Instrumentos Financeiros 2_15-FINANCEIRAS" xfId="31548" xr:uid="{00000000-0005-0000-0000-00003C7B0000}"/>
    <cellStyle name="s_Valuation _Cosan Passivo_26_Instrumentos Financeiros_1" xfId="31549" xr:uid="{00000000-0005-0000-0000-00003D7B0000}"/>
    <cellStyle name="s_Valuation _Cosan Passivo_26_Instrumentos Financeiros_1 2" xfId="31550" xr:uid="{00000000-0005-0000-0000-00003E7B0000}"/>
    <cellStyle name="s_Valuation _Cosan Passivo_26_Instrumentos Financeiros_1 2_15-FINANCEIRAS" xfId="31551" xr:uid="{00000000-0005-0000-0000-00003F7B0000}"/>
    <cellStyle name="s_Valuation _Cosan Passivo_26_Instrumentos Financeiros_1_15-FINANCEIRAS" xfId="31552" xr:uid="{00000000-0005-0000-0000-0000407B0000}"/>
    <cellStyle name="s_Valuation _Cosan Passivo_26_Instrumentos Financeiros_1_15-FINANCEIRAS_1" xfId="31553" xr:uid="{00000000-0005-0000-0000-0000417B0000}"/>
    <cellStyle name="s_Valuation _Cosan Passivo_26_Instrumentos Financeiros_1_2-DRE" xfId="31554" xr:uid="{00000000-0005-0000-0000-0000427B0000}"/>
    <cellStyle name="s_Valuation _Cosan Passivo_26_Instrumentos Financeiros_1_2-DRE 2" xfId="31555" xr:uid="{00000000-0005-0000-0000-0000437B0000}"/>
    <cellStyle name="s_Valuation _Cosan Passivo_26_Instrumentos Financeiros_1_2-DRE_3-Balanço" xfId="31556" xr:uid="{00000000-0005-0000-0000-0000447B0000}"/>
    <cellStyle name="s_Valuation _Cosan Passivo_26_Instrumentos Financeiros_1_2-DRE_3-Balanço_Mapa variáveis" xfId="31557" xr:uid="{00000000-0005-0000-0000-0000457B0000}"/>
    <cellStyle name="s_Valuation _Cosan Passivo_26_Instrumentos Financeiros_1_2-DRE_3-Balanço_Variavel" xfId="31558" xr:uid="{00000000-0005-0000-0000-0000467B0000}"/>
    <cellStyle name="s_Valuation _Cosan Passivo_26_Instrumentos Financeiros_1_2-DRE_Dep_Judiciais-Contingências" xfId="31559" xr:uid="{00000000-0005-0000-0000-0000477B0000}"/>
    <cellStyle name="s_Valuation _Cosan Passivo_26_Instrumentos Financeiros_1_2-DRE_DFC Gerencial" xfId="31560" xr:uid="{00000000-0005-0000-0000-0000487B0000}"/>
    <cellStyle name="s_Valuation _Cosan Passivo_26_Instrumentos Financeiros_1_2-DRE_DMPL" xfId="31561" xr:uid="{00000000-0005-0000-0000-0000497B0000}"/>
    <cellStyle name="s_Valuation _Cosan Passivo_26_Instrumentos Financeiros_1_2-DRE_Mapa variáveis" xfId="31562" xr:uid="{00000000-0005-0000-0000-00004A7B0000}"/>
    <cellStyle name="s_Valuation _Cosan Passivo_26_Instrumentos Financeiros_1_2-DRE_Variavel" xfId="31563" xr:uid="{00000000-0005-0000-0000-00004B7B0000}"/>
    <cellStyle name="s_Valuation _Cosan Passivo_26_Instrumentos Financeiros_1_3-Balanço" xfId="31564" xr:uid="{00000000-0005-0000-0000-00004C7B0000}"/>
    <cellStyle name="s_Valuation _Cosan Passivo_26_Instrumentos Financeiros_1_3-Balanço_Mapa variáveis" xfId="31565" xr:uid="{00000000-0005-0000-0000-00004D7B0000}"/>
    <cellStyle name="s_Valuation _Cosan Passivo_26_Instrumentos Financeiros_1_3-Balanço_Variavel" xfId="31566" xr:uid="{00000000-0005-0000-0000-00004E7B0000}"/>
    <cellStyle name="s_Valuation _Cosan Passivo_26_Instrumentos Financeiros_1_7-Estoque" xfId="31567" xr:uid="{00000000-0005-0000-0000-00004F7B0000}"/>
    <cellStyle name="s_Valuation _Cosan Passivo_26_Instrumentos Financeiros_1_Despesas operacionais " xfId="31568" xr:uid="{00000000-0005-0000-0000-0000507B0000}"/>
    <cellStyle name="s_Valuation _Cosan Passivo_26_Instrumentos Financeiros_1_Mapa variáveis" xfId="31569" xr:uid="{00000000-0005-0000-0000-0000517B0000}"/>
    <cellStyle name="s_Valuation _Cosan Passivo_26_Instrumentos Financeiros_1_P&amp;L Raízen Combs" xfId="31570" xr:uid="{00000000-0005-0000-0000-0000527B0000}"/>
    <cellStyle name="s_Valuation _Cosan Passivo_26_Instrumentos Financeiros_1_P&amp;L RUMO" xfId="31571" xr:uid="{00000000-0005-0000-0000-0000537B0000}"/>
    <cellStyle name="s_Valuation _Cosan Passivo_26_Instrumentos Financeiros_1_Variavel" xfId="31572" xr:uid="{00000000-0005-0000-0000-0000547B0000}"/>
    <cellStyle name="s_Valuation _Cosan Passivo_26_Instrumentos Financeiros_1_Working Capital" xfId="31573" xr:uid="{00000000-0005-0000-0000-0000557B0000}"/>
    <cellStyle name="s_Valuation _Cosan Passivo_26_Instrumentos Financeiros_15-FINANCEIRAS" xfId="31574" xr:uid="{00000000-0005-0000-0000-0000567B0000}"/>
    <cellStyle name="s_Valuation _Cosan Passivo_26_Instrumentos Financeiros_15-FINANCEIRAS_1" xfId="31575" xr:uid="{00000000-0005-0000-0000-0000577B0000}"/>
    <cellStyle name="s_Valuation _Cosan Passivo_26_Instrumentos Financeiros_2-DRE" xfId="31576" xr:uid="{00000000-0005-0000-0000-0000587B0000}"/>
    <cellStyle name="s_Valuation _Cosan Passivo_26_Instrumentos Financeiros_2-DRE 2" xfId="31577" xr:uid="{00000000-0005-0000-0000-0000597B0000}"/>
    <cellStyle name="s_Valuation _Cosan Passivo_26_Instrumentos Financeiros_2-DRE_3-Balanço" xfId="31578" xr:uid="{00000000-0005-0000-0000-00005A7B0000}"/>
    <cellStyle name="s_Valuation _Cosan Passivo_26_Instrumentos Financeiros_2-DRE_3-Balanço_Mapa variáveis" xfId="31579" xr:uid="{00000000-0005-0000-0000-00005B7B0000}"/>
    <cellStyle name="s_Valuation _Cosan Passivo_26_Instrumentos Financeiros_2-DRE_3-Balanço_Variavel" xfId="31580" xr:uid="{00000000-0005-0000-0000-00005C7B0000}"/>
    <cellStyle name="s_Valuation _Cosan Passivo_26_Instrumentos Financeiros_2-DRE_Dep_Judiciais-Contingências" xfId="31581" xr:uid="{00000000-0005-0000-0000-00005D7B0000}"/>
    <cellStyle name="s_Valuation _Cosan Passivo_26_Instrumentos Financeiros_2-DRE_DFC Gerencial" xfId="31582" xr:uid="{00000000-0005-0000-0000-00005E7B0000}"/>
    <cellStyle name="s_Valuation _Cosan Passivo_26_Instrumentos Financeiros_2-DRE_DMPL" xfId="31583" xr:uid="{00000000-0005-0000-0000-00005F7B0000}"/>
    <cellStyle name="s_Valuation _Cosan Passivo_26_Instrumentos Financeiros_2-DRE_Mapa variáveis" xfId="31584" xr:uid="{00000000-0005-0000-0000-0000607B0000}"/>
    <cellStyle name="s_Valuation _Cosan Passivo_26_Instrumentos Financeiros_2-DRE_Variavel" xfId="31585" xr:uid="{00000000-0005-0000-0000-0000617B0000}"/>
    <cellStyle name="s_Valuation _Cosan Passivo_26_Instrumentos Financeiros_3-Balanço" xfId="31586" xr:uid="{00000000-0005-0000-0000-0000627B0000}"/>
    <cellStyle name="s_Valuation _Cosan Passivo_26_Instrumentos Financeiros_3-Balanço_Mapa variáveis" xfId="31587" xr:uid="{00000000-0005-0000-0000-0000637B0000}"/>
    <cellStyle name="s_Valuation _Cosan Passivo_26_Instrumentos Financeiros_3-Balanço_Variavel" xfId="31588" xr:uid="{00000000-0005-0000-0000-0000647B0000}"/>
    <cellStyle name="s_Valuation _Cosan Passivo_26_Instrumentos Financeiros_7-Estoque" xfId="31589" xr:uid="{00000000-0005-0000-0000-0000657B0000}"/>
    <cellStyle name="s_Valuation _Cosan Passivo_26_Instrumentos Financeiros_Despesas operacionais " xfId="31590" xr:uid="{00000000-0005-0000-0000-0000667B0000}"/>
    <cellStyle name="s_Valuation _Cosan Passivo_26_Instrumentos Financeiros_Mapa variáveis" xfId="31591" xr:uid="{00000000-0005-0000-0000-0000677B0000}"/>
    <cellStyle name="s_Valuation _Cosan Passivo_26_Instrumentos Financeiros_P&amp;L Raízen Combs" xfId="31592" xr:uid="{00000000-0005-0000-0000-0000687B0000}"/>
    <cellStyle name="s_Valuation _Cosan Passivo_26_Instrumentos Financeiros_P&amp;L RUMO" xfId="31593" xr:uid="{00000000-0005-0000-0000-0000697B0000}"/>
    <cellStyle name="s_Valuation _Cosan Passivo_26_Instrumentos Financeiros_Variavel" xfId="31594" xr:uid="{00000000-0005-0000-0000-00006A7B0000}"/>
    <cellStyle name="s_Valuation _Cosan Passivo_26_Instrumentos Financeiros_Working Capital" xfId="31595" xr:uid="{00000000-0005-0000-0000-00006B7B0000}"/>
    <cellStyle name="s_Valuation _Cosan Passivo_2-DRE" xfId="31596" xr:uid="{00000000-0005-0000-0000-00006C7B0000}"/>
    <cellStyle name="s_Valuation _Cosan Passivo_2-DRE 2" xfId="31597" xr:uid="{00000000-0005-0000-0000-00006D7B0000}"/>
    <cellStyle name="s_Valuation _Cosan Passivo_2-DRE 2_15-FINANCEIRAS" xfId="31598" xr:uid="{00000000-0005-0000-0000-00006E7B0000}"/>
    <cellStyle name="s_Valuation _Cosan Passivo_2-DRE_1" xfId="31599" xr:uid="{00000000-0005-0000-0000-00006F7B0000}"/>
    <cellStyle name="s_Valuation _Cosan Passivo_2-DRE_1 2" xfId="31600" xr:uid="{00000000-0005-0000-0000-0000707B0000}"/>
    <cellStyle name="s_Valuation _Cosan Passivo_2-DRE_1_3-Balanço" xfId="31601" xr:uid="{00000000-0005-0000-0000-0000717B0000}"/>
    <cellStyle name="s_Valuation _Cosan Passivo_2-DRE_1_3-Balanço_Mapa variáveis" xfId="31602" xr:uid="{00000000-0005-0000-0000-0000727B0000}"/>
    <cellStyle name="s_Valuation _Cosan Passivo_2-DRE_1_3-Balanço_Variavel" xfId="31603" xr:uid="{00000000-0005-0000-0000-0000737B0000}"/>
    <cellStyle name="s_Valuation _Cosan Passivo_2-DRE_1_Dep_Judiciais-Contingências" xfId="31604" xr:uid="{00000000-0005-0000-0000-0000747B0000}"/>
    <cellStyle name="s_Valuation _Cosan Passivo_2-DRE_1_DFC Gerencial" xfId="31605" xr:uid="{00000000-0005-0000-0000-0000757B0000}"/>
    <cellStyle name="s_Valuation _Cosan Passivo_2-DRE_1_DMPL" xfId="31606" xr:uid="{00000000-0005-0000-0000-0000767B0000}"/>
    <cellStyle name="s_Valuation _Cosan Passivo_2-DRE_1_Mapa variáveis" xfId="31607" xr:uid="{00000000-0005-0000-0000-0000777B0000}"/>
    <cellStyle name="s_Valuation _Cosan Passivo_2-DRE_1_Variavel" xfId="31608" xr:uid="{00000000-0005-0000-0000-0000787B0000}"/>
    <cellStyle name="s_Valuation _Cosan Passivo_2-DRE_15-FINANCEIRAS" xfId="31609" xr:uid="{00000000-0005-0000-0000-0000797B0000}"/>
    <cellStyle name="s_Valuation _Cosan Passivo_2-DRE_15-FINANCEIRAS_1" xfId="31610" xr:uid="{00000000-0005-0000-0000-00007A7B0000}"/>
    <cellStyle name="s_Valuation _Cosan Passivo_2-DRE_2-DRE" xfId="31611" xr:uid="{00000000-0005-0000-0000-00007B7B0000}"/>
    <cellStyle name="s_Valuation _Cosan Passivo_2-DRE_2-DRE 2" xfId="31612" xr:uid="{00000000-0005-0000-0000-00007C7B0000}"/>
    <cellStyle name="s_Valuation _Cosan Passivo_2-DRE_2-DRE_3-Balanço" xfId="31613" xr:uid="{00000000-0005-0000-0000-00007D7B0000}"/>
    <cellStyle name="s_Valuation _Cosan Passivo_2-DRE_2-DRE_3-Balanço_Mapa variáveis" xfId="31614" xr:uid="{00000000-0005-0000-0000-00007E7B0000}"/>
    <cellStyle name="s_Valuation _Cosan Passivo_2-DRE_2-DRE_3-Balanço_Variavel" xfId="31615" xr:uid="{00000000-0005-0000-0000-00007F7B0000}"/>
    <cellStyle name="s_Valuation _Cosan Passivo_2-DRE_2-DRE_Dep_Judiciais-Contingências" xfId="31616" xr:uid="{00000000-0005-0000-0000-0000807B0000}"/>
    <cellStyle name="s_Valuation _Cosan Passivo_2-DRE_2-DRE_DFC Gerencial" xfId="31617" xr:uid="{00000000-0005-0000-0000-0000817B0000}"/>
    <cellStyle name="s_Valuation _Cosan Passivo_2-DRE_2-DRE_DMPL" xfId="31618" xr:uid="{00000000-0005-0000-0000-0000827B0000}"/>
    <cellStyle name="s_Valuation _Cosan Passivo_2-DRE_2-DRE_Mapa variáveis" xfId="31619" xr:uid="{00000000-0005-0000-0000-0000837B0000}"/>
    <cellStyle name="s_Valuation _Cosan Passivo_2-DRE_2-DRE_Variavel" xfId="31620" xr:uid="{00000000-0005-0000-0000-0000847B0000}"/>
    <cellStyle name="s_Valuation _Cosan Passivo_2-DRE_3-Balanço" xfId="31621" xr:uid="{00000000-0005-0000-0000-0000857B0000}"/>
    <cellStyle name="s_Valuation _Cosan Passivo_2-DRE_3-Balanço_Mapa variáveis" xfId="31622" xr:uid="{00000000-0005-0000-0000-0000867B0000}"/>
    <cellStyle name="s_Valuation _Cosan Passivo_2-DRE_3-Balanço_Variavel" xfId="31623" xr:uid="{00000000-0005-0000-0000-0000877B0000}"/>
    <cellStyle name="s_Valuation _Cosan Passivo_2-DRE_7-Estoque" xfId="31624" xr:uid="{00000000-0005-0000-0000-0000887B0000}"/>
    <cellStyle name="s_Valuation _Cosan Passivo_2-DRE_Despesas operacionais " xfId="31625" xr:uid="{00000000-0005-0000-0000-0000897B0000}"/>
    <cellStyle name="s_Valuation _Cosan Passivo_2-DRE_Mapa variáveis" xfId="31626" xr:uid="{00000000-0005-0000-0000-00008A7B0000}"/>
    <cellStyle name="s_Valuation _Cosan Passivo_2-DRE_P&amp;L Raízen Combs" xfId="31627" xr:uid="{00000000-0005-0000-0000-00008B7B0000}"/>
    <cellStyle name="s_Valuation _Cosan Passivo_2-DRE_P&amp;L RUMO" xfId="31628" xr:uid="{00000000-0005-0000-0000-00008C7B0000}"/>
    <cellStyle name="s_Valuation _Cosan Passivo_2-DRE_Variavel" xfId="31629" xr:uid="{00000000-0005-0000-0000-00008D7B0000}"/>
    <cellStyle name="s_Valuation _Cosan Passivo_2-DRE_Working Capital" xfId="31630" xr:uid="{00000000-0005-0000-0000-00008E7B0000}"/>
    <cellStyle name="s_Valuation _Cosan Passivo_3-Balanço" xfId="31631" xr:uid="{00000000-0005-0000-0000-00008F7B0000}"/>
    <cellStyle name="s_Valuation _Cosan Passivo_3-Balanço 2" xfId="31632" xr:uid="{00000000-0005-0000-0000-0000907B0000}"/>
    <cellStyle name="s_Valuation _Cosan Passivo_3-Balanço 2_15-FINANCEIRAS" xfId="31633" xr:uid="{00000000-0005-0000-0000-0000917B0000}"/>
    <cellStyle name="s_Valuation _Cosan Passivo_3-Balanço_1" xfId="31634" xr:uid="{00000000-0005-0000-0000-0000927B0000}"/>
    <cellStyle name="s_Valuation _Cosan Passivo_3-Balanço_1 2" xfId="31635" xr:uid="{00000000-0005-0000-0000-0000937B0000}"/>
    <cellStyle name="s_Valuation _Cosan Passivo_3-Balanço_1 2_15-FINANCEIRAS" xfId="31636" xr:uid="{00000000-0005-0000-0000-0000947B0000}"/>
    <cellStyle name="s_Valuation _Cosan Passivo_3-Balanço_1_15-FINANCEIRAS" xfId="31637" xr:uid="{00000000-0005-0000-0000-0000957B0000}"/>
    <cellStyle name="s_Valuation _Cosan Passivo_3-Balanço_1_15-FINANCEIRAS_1" xfId="31638" xr:uid="{00000000-0005-0000-0000-0000967B0000}"/>
    <cellStyle name="s_Valuation _Cosan Passivo_3-Balanço_1_2-DRE" xfId="31639" xr:uid="{00000000-0005-0000-0000-0000977B0000}"/>
    <cellStyle name="s_Valuation _Cosan Passivo_3-Balanço_1_2-DRE 2" xfId="31640" xr:uid="{00000000-0005-0000-0000-0000987B0000}"/>
    <cellStyle name="s_Valuation _Cosan Passivo_3-Balanço_1_2-DRE_3-Balanço" xfId="31641" xr:uid="{00000000-0005-0000-0000-0000997B0000}"/>
    <cellStyle name="s_Valuation _Cosan Passivo_3-Balanço_1_2-DRE_3-Balanço_Mapa variáveis" xfId="31642" xr:uid="{00000000-0005-0000-0000-00009A7B0000}"/>
    <cellStyle name="s_Valuation _Cosan Passivo_3-Balanço_1_2-DRE_3-Balanço_Variavel" xfId="31643" xr:uid="{00000000-0005-0000-0000-00009B7B0000}"/>
    <cellStyle name="s_Valuation _Cosan Passivo_3-Balanço_1_2-DRE_Dep_Judiciais-Contingências" xfId="31644" xr:uid="{00000000-0005-0000-0000-00009C7B0000}"/>
    <cellStyle name="s_Valuation _Cosan Passivo_3-Balanço_1_2-DRE_DFC Gerencial" xfId="31645" xr:uid="{00000000-0005-0000-0000-00009D7B0000}"/>
    <cellStyle name="s_Valuation _Cosan Passivo_3-Balanço_1_2-DRE_DMPL" xfId="31646" xr:uid="{00000000-0005-0000-0000-00009E7B0000}"/>
    <cellStyle name="s_Valuation _Cosan Passivo_3-Balanço_1_2-DRE_Mapa variáveis" xfId="31647" xr:uid="{00000000-0005-0000-0000-00009F7B0000}"/>
    <cellStyle name="s_Valuation _Cosan Passivo_3-Balanço_1_2-DRE_Variavel" xfId="31648" xr:uid="{00000000-0005-0000-0000-0000A07B0000}"/>
    <cellStyle name="s_Valuation _Cosan Passivo_3-Balanço_1_3-Balanço" xfId="31649" xr:uid="{00000000-0005-0000-0000-0000A17B0000}"/>
    <cellStyle name="s_Valuation _Cosan Passivo_3-Balanço_1_3-Balanço_Mapa variáveis" xfId="31650" xr:uid="{00000000-0005-0000-0000-0000A27B0000}"/>
    <cellStyle name="s_Valuation _Cosan Passivo_3-Balanço_1_3-Balanço_Variavel" xfId="31651" xr:uid="{00000000-0005-0000-0000-0000A37B0000}"/>
    <cellStyle name="s_Valuation _Cosan Passivo_3-Balanço_1_7-Estoque" xfId="31652" xr:uid="{00000000-0005-0000-0000-0000A47B0000}"/>
    <cellStyle name="s_Valuation _Cosan Passivo_3-Balanço_1_Despesas operacionais " xfId="31653" xr:uid="{00000000-0005-0000-0000-0000A57B0000}"/>
    <cellStyle name="s_Valuation _Cosan Passivo_3-Balanço_1_Mapa variáveis" xfId="31654" xr:uid="{00000000-0005-0000-0000-0000A67B0000}"/>
    <cellStyle name="s_Valuation _Cosan Passivo_3-Balanço_1_P&amp;L Raízen Combs" xfId="31655" xr:uid="{00000000-0005-0000-0000-0000A77B0000}"/>
    <cellStyle name="s_Valuation _Cosan Passivo_3-Balanço_1_P&amp;L RUMO" xfId="31656" xr:uid="{00000000-0005-0000-0000-0000A87B0000}"/>
    <cellStyle name="s_Valuation _Cosan Passivo_3-Balanço_1_Variavel" xfId="31657" xr:uid="{00000000-0005-0000-0000-0000A97B0000}"/>
    <cellStyle name="s_Valuation _Cosan Passivo_3-Balanço_1_Working Capital" xfId="31658" xr:uid="{00000000-0005-0000-0000-0000AA7B0000}"/>
    <cellStyle name="s_Valuation _Cosan Passivo_3-Balanço_15-FINANCEIRAS" xfId="31659" xr:uid="{00000000-0005-0000-0000-0000AB7B0000}"/>
    <cellStyle name="s_Valuation _Cosan Passivo_3-Balanço_15-FINANCEIRAS_1" xfId="31660" xr:uid="{00000000-0005-0000-0000-0000AC7B0000}"/>
    <cellStyle name="s_Valuation _Cosan Passivo_3-Balanço_2" xfId="31661" xr:uid="{00000000-0005-0000-0000-0000AD7B0000}"/>
    <cellStyle name="s_Valuation _Cosan Passivo_3-Balanço_2_Mapa variáveis" xfId="31662" xr:uid="{00000000-0005-0000-0000-0000AE7B0000}"/>
    <cellStyle name="s_Valuation _Cosan Passivo_3-Balanço_2_Variavel" xfId="31663" xr:uid="{00000000-0005-0000-0000-0000AF7B0000}"/>
    <cellStyle name="s_Valuation _Cosan Passivo_3-Balanço_2-DRE" xfId="31664" xr:uid="{00000000-0005-0000-0000-0000B07B0000}"/>
    <cellStyle name="s_Valuation _Cosan Passivo_3-Balanço_2-DRE 2" xfId="31665" xr:uid="{00000000-0005-0000-0000-0000B17B0000}"/>
    <cellStyle name="s_Valuation _Cosan Passivo_3-Balanço_2-DRE_3-Balanço" xfId="31666" xr:uid="{00000000-0005-0000-0000-0000B27B0000}"/>
    <cellStyle name="s_Valuation _Cosan Passivo_3-Balanço_2-DRE_3-Balanço_Mapa variáveis" xfId="31667" xr:uid="{00000000-0005-0000-0000-0000B37B0000}"/>
    <cellStyle name="s_Valuation _Cosan Passivo_3-Balanço_2-DRE_3-Balanço_Variavel" xfId="31668" xr:uid="{00000000-0005-0000-0000-0000B47B0000}"/>
    <cellStyle name="s_Valuation _Cosan Passivo_3-Balanço_2-DRE_Dep_Judiciais-Contingências" xfId="31669" xr:uid="{00000000-0005-0000-0000-0000B57B0000}"/>
    <cellStyle name="s_Valuation _Cosan Passivo_3-Balanço_2-DRE_DFC Gerencial" xfId="31670" xr:uid="{00000000-0005-0000-0000-0000B67B0000}"/>
    <cellStyle name="s_Valuation _Cosan Passivo_3-Balanço_2-DRE_DMPL" xfId="31671" xr:uid="{00000000-0005-0000-0000-0000B77B0000}"/>
    <cellStyle name="s_Valuation _Cosan Passivo_3-Balanço_2-DRE_Mapa variáveis" xfId="31672" xr:uid="{00000000-0005-0000-0000-0000B87B0000}"/>
    <cellStyle name="s_Valuation _Cosan Passivo_3-Balanço_2-DRE_Variavel" xfId="31673" xr:uid="{00000000-0005-0000-0000-0000B97B0000}"/>
    <cellStyle name="s_Valuation _Cosan Passivo_3-Balanço_3-Balanço" xfId="31674" xr:uid="{00000000-0005-0000-0000-0000BA7B0000}"/>
    <cellStyle name="s_Valuation _Cosan Passivo_3-Balanço_3-Balanço_Mapa variáveis" xfId="31675" xr:uid="{00000000-0005-0000-0000-0000BB7B0000}"/>
    <cellStyle name="s_Valuation _Cosan Passivo_3-Balanço_3-Balanço_Variavel" xfId="31676" xr:uid="{00000000-0005-0000-0000-0000BC7B0000}"/>
    <cellStyle name="s_Valuation _Cosan Passivo_3-Balanço_7-Estoque" xfId="31677" xr:uid="{00000000-0005-0000-0000-0000BD7B0000}"/>
    <cellStyle name="s_Valuation _Cosan Passivo_3-Balanço_Despesas operacionais " xfId="31678" xr:uid="{00000000-0005-0000-0000-0000BE7B0000}"/>
    <cellStyle name="s_Valuation _Cosan Passivo_3-Balanço_Mapa variáveis" xfId="31679" xr:uid="{00000000-0005-0000-0000-0000BF7B0000}"/>
    <cellStyle name="s_Valuation _Cosan Passivo_3-Balanço_P&amp;L Raízen Combs" xfId="31680" xr:uid="{00000000-0005-0000-0000-0000C07B0000}"/>
    <cellStyle name="s_Valuation _Cosan Passivo_3-Balanço_P&amp;L RUMO" xfId="31681" xr:uid="{00000000-0005-0000-0000-0000C17B0000}"/>
    <cellStyle name="s_Valuation _Cosan Passivo_3-Balanço_Variavel" xfId="31682" xr:uid="{00000000-0005-0000-0000-0000C27B0000}"/>
    <cellStyle name="s_Valuation _Cosan Passivo_3-Balanço_Working Capital" xfId="31683" xr:uid="{00000000-0005-0000-0000-0000C37B0000}"/>
    <cellStyle name="s_Valuation _Cosan Passivo_4-DMPL" xfId="31684" xr:uid="{00000000-0005-0000-0000-0000C47B0000}"/>
    <cellStyle name="s_Valuation _Cosan Passivo_4-DMPL 2" xfId="31685" xr:uid="{00000000-0005-0000-0000-0000C57B0000}"/>
    <cellStyle name="s_Valuation _Cosan Passivo_4-DMPL 2_15-FINANCEIRAS" xfId="31686" xr:uid="{00000000-0005-0000-0000-0000C67B0000}"/>
    <cellStyle name="s_Valuation _Cosan Passivo_4-DMPL_15-FINANCEIRAS" xfId="31687" xr:uid="{00000000-0005-0000-0000-0000C77B0000}"/>
    <cellStyle name="s_Valuation _Cosan Passivo_4-DMPL_15-FINANCEIRAS_1" xfId="31688" xr:uid="{00000000-0005-0000-0000-0000C87B0000}"/>
    <cellStyle name="s_Valuation _Cosan Passivo_4-DMPL_2-DRE" xfId="31689" xr:uid="{00000000-0005-0000-0000-0000C97B0000}"/>
    <cellStyle name="s_Valuation _Cosan Passivo_4-DMPL_2-DRE 2" xfId="31690" xr:uid="{00000000-0005-0000-0000-0000CA7B0000}"/>
    <cellStyle name="s_Valuation _Cosan Passivo_4-DMPL_2-DRE_3-Balanço" xfId="31691" xr:uid="{00000000-0005-0000-0000-0000CB7B0000}"/>
    <cellStyle name="s_Valuation _Cosan Passivo_4-DMPL_2-DRE_3-Balanço_Mapa variáveis" xfId="31692" xr:uid="{00000000-0005-0000-0000-0000CC7B0000}"/>
    <cellStyle name="s_Valuation _Cosan Passivo_4-DMPL_2-DRE_3-Balanço_Variavel" xfId="31693" xr:uid="{00000000-0005-0000-0000-0000CD7B0000}"/>
    <cellStyle name="s_Valuation _Cosan Passivo_4-DMPL_2-DRE_Dep_Judiciais-Contingências" xfId="31694" xr:uid="{00000000-0005-0000-0000-0000CE7B0000}"/>
    <cellStyle name="s_Valuation _Cosan Passivo_4-DMPL_2-DRE_DFC Gerencial" xfId="31695" xr:uid="{00000000-0005-0000-0000-0000CF7B0000}"/>
    <cellStyle name="s_Valuation _Cosan Passivo_4-DMPL_2-DRE_DMPL" xfId="31696" xr:uid="{00000000-0005-0000-0000-0000D07B0000}"/>
    <cellStyle name="s_Valuation _Cosan Passivo_4-DMPL_2-DRE_Mapa variáveis" xfId="31697" xr:uid="{00000000-0005-0000-0000-0000D17B0000}"/>
    <cellStyle name="s_Valuation _Cosan Passivo_4-DMPL_2-DRE_Variavel" xfId="31698" xr:uid="{00000000-0005-0000-0000-0000D27B0000}"/>
    <cellStyle name="s_Valuation _Cosan Passivo_4-DMPL_3-Balanço" xfId="31699" xr:uid="{00000000-0005-0000-0000-0000D37B0000}"/>
    <cellStyle name="s_Valuation _Cosan Passivo_4-DMPL_3-Balanço_Mapa variáveis" xfId="31700" xr:uid="{00000000-0005-0000-0000-0000D47B0000}"/>
    <cellStyle name="s_Valuation _Cosan Passivo_4-DMPL_3-Balanço_Variavel" xfId="31701" xr:uid="{00000000-0005-0000-0000-0000D57B0000}"/>
    <cellStyle name="s_Valuation _Cosan Passivo_4-DMPL_Dep_Judiciais-Contingências" xfId="31702" xr:uid="{00000000-0005-0000-0000-0000D67B0000}"/>
    <cellStyle name="s_Valuation _Cosan Passivo_4-DMPL_DFC Gerencial" xfId="31703" xr:uid="{00000000-0005-0000-0000-0000D77B0000}"/>
    <cellStyle name="s_Valuation _Cosan Passivo_4-DMPL_DMPL" xfId="31704" xr:uid="{00000000-0005-0000-0000-0000D87B0000}"/>
    <cellStyle name="s_Valuation _Cosan Passivo_4-DMPL_Mapa variáveis" xfId="31705" xr:uid="{00000000-0005-0000-0000-0000D97B0000}"/>
    <cellStyle name="s_Valuation _Cosan Passivo_4-DMPL_P&amp;L RUMO" xfId="31706" xr:uid="{00000000-0005-0000-0000-0000DA7B0000}"/>
    <cellStyle name="s_Valuation _Cosan Passivo_4-DMPL_Variavel" xfId="31707" xr:uid="{00000000-0005-0000-0000-0000DB7B0000}"/>
    <cellStyle name="s_Valuation _Cosan Passivo_7-Estoque" xfId="31708" xr:uid="{00000000-0005-0000-0000-0000DC7B0000}"/>
    <cellStyle name="s_Valuation _Cosan Passivo_8-Impostos" xfId="31709" xr:uid="{00000000-0005-0000-0000-0000DD7B0000}"/>
    <cellStyle name="s_Valuation _Cosan Passivo_8-Impostos 2" xfId="31710" xr:uid="{00000000-0005-0000-0000-0000DE7B0000}"/>
    <cellStyle name="s_Valuation _Cosan Passivo_8-Impostos 2_15-FINANCEIRAS" xfId="31711" xr:uid="{00000000-0005-0000-0000-0000DF7B0000}"/>
    <cellStyle name="s_Valuation _Cosan Passivo_8-Impostos_15-FINANCEIRAS" xfId="31712" xr:uid="{00000000-0005-0000-0000-0000E07B0000}"/>
    <cellStyle name="s_Valuation _Cosan Passivo_8-Impostos_15-FINANCEIRAS_1" xfId="31713" xr:uid="{00000000-0005-0000-0000-0000E17B0000}"/>
    <cellStyle name="s_Valuation _Cosan Passivo_8-Impostos_2-DRE" xfId="31714" xr:uid="{00000000-0005-0000-0000-0000E27B0000}"/>
    <cellStyle name="s_Valuation _Cosan Passivo_8-Impostos_2-DRE 2" xfId="31715" xr:uid="{00000000-0005-0000-0000-0000E37B0000}"/>
    <cellStyle name="s_Valuation _Cosan Passivo_8-Impostos_2-DRE_3-Balanço" xfId="31716" xr:uid="{00000000-0005-0000-0000-0000E47B0000}"/>
    <cellStyle name="s_Valuation _Cosan Passivo_8-Impostos_2-DRE_3-Balanço_Mapa variáveis" xfId="31717" xr:uid="{00000000-0005-0000-0000-0000E57B0000}"/>
    <cellStyle name="s_Valuation _Cosan Passivo_8-Impostos_2-DRE_3-Balanço_Variavel" xfId="31718" xr:uid="{00000000-0005-0000-0000-0000E67B0000}"/>
    <cellStyle name="s_Valuation _Cosan Passivo_8-Impostos_2-DRE_Dep_Judiciais-Contingências" xfId="31719" xr:uid="{00000000-0005-0000-0000-0000E77B0000}"/>
    <cellStyle name="s_Valuation _Cosan Passivo_8-Impostos_2-DRE_DFC Gerencial" xfId="31720" xr:uid="{00000000-0005-0000-0000-0000E87B0000}"/>
    <cellStyle name="s_Valuation _Cosan Passivo_8-Impostos_2-DRE_DMPL" xfId="31721" xr:uid="{00000000-0005-0000-0000-0000E97B0000}"/>
    <cellStyle name="s_Valuation _Cosan Passivo_8-Impostos_2-DRE_Mapa variáveis" xfId="31722" xr:uid="{00000000-0005-0000-0000-0000EA7B0000}"/>
    <cellStyle name="s_Valuation _Cosan Passivo_8-Impostos_2-DRE_Variavel" xfId="31723" xr:uid="{00000000-0005-0000-0000-0000EB7B0000}"/>
    <cellStyle name="s_Valuation _Cosan Passivo_8-Impostos_3-Balanço" xfId="31724" xr:uid="{00000000-0005-0000-0000-0000EC7B0000}"/>
    <cellStyle name="s_Valuation _Cosan Passivo_8-Impostos_3-Balanço_Mapa variáveis" xfId="31725" xr:uid="{00000000-0005-0000-0000-0000ED7B0000}"/>
    <cellStyle name="s_Valuation _Cosan Passivo_8-Impostos_3-Balanço_Variavel" xfId="31726" xr:uid="{00000000-0005-0000-0000-0000EE7B0000}"/>
    <cellStyle name="s_Valuation _Cosan Passivo_8-Impostos_Dep_Judiciais-Contingências" xfId="31727" xr:uid="{00000000-0005-0000-0000-0000EF7B0000}"/>
    <cellStyle name="s_Valuation _Cosan Passivo_8-Impostos_DFC Gerencial" xfId="31728" xr:uid="{00000000-0005-0000-0000-0000F07B0000}"/>
    <cellStyle name="s_Valuation _Cosan Passivo_8-Impostos_DMPL" xfId="31729" xr:uid="{00000000-0005-0000-0000-0000F17B0000}"/>
    <cellStyle name="s_Valuation _Cosan Passivo_8-Impostos_Mapa variáveis" xfId="31730" xr:uid="{00000000-0005-0000-0000-0000F27B0000}"/>
    <cellStyle name="s_Valuation _Cosan Passivo_8-Impostos_P&amp;L RUMO" xfId="31731" xr:uid="{00000000-0005-0000-0000-0000F37B0000}"/>
    <cellStyle name="s_Valuation _Cosan Passivo_8-Impostos_Variavel" xfId="31732" xr:uid="{00000000-0005-0000-0000-0000F47B0000}"/>
    <cellStyle name="s_Valuation _Cosan Passivo_Acerto FV e Ajustes Manuais" xfId="31733" xr:uid="{00000000-0005-0000-0000-0000F57B0000}"/>
    <cellStyle name="s_Valuation _Cosan Passivo_Acerto FV e Ajustes Manuais_Despesas operacionais " xfId="31734" xr:uid="{00000000-0005-0000-0000-0000F67B0000}"/>
    <cellStyle name="s_Valuation _Cosan Passivo_Acerto FV e Ajustes Manuais_Working Capital" xfId="31735" xr:uid="{00000000-0005-0000-0000-0000F77B0000}"/>
    <cellStyle name="s_Valuation _Cosan Passivo_Balanço" xfId="31736" xr:uid="{00000000-0005-0000-0000-0000F87B0000}"/>
    <cellStyle name="s_Valuation _Cosan Passivo_Balanço_Despesas operacionais " xfId="31737" xr:uid="{00000000-0005-0000-0000-0000F97B0000}"/>
    <cellStyle name="s_Valuation _Cosan Passivo_Balanço_Working Capital" xfId="31738" xr:uid="{00000000-0005-0000-0000-0000FA7B0000}"/>
    <cellStyle name="s_Valuation _Cosan Passivo_Base Junho" xfId="31739" xr:uid="{00000000-0005-0000-0000-0000FB7B0000}"/>
    <cellStyle name="s_Valuation _Cosan Passivo_Base Junho 2" xfId="31740" xr:uid="{00000000-0005-0000-0000-0000FC7B0000}"/>
    <cellStyle name="s_Valuation _Cosan Passivo_Base Junho_Base Julho" xfId="31741" xr:uid="{00000000-0005-0000-0000-0000FD7B0000}"/>
    <cellStyle name="s_Valuation _Cosan Passivo_Base Junho_Base Julho 2" xfId="31742" xr:uid="{00000000-0005-0000-0000-0000FE7B0000}"/>
    <cellStyle name="s_Valuation _Cosan Passivo_Base Junho_Base Julho_Mapa variáveis" xfId="31743" xr:uid="{00000000-0005-0000-0000-0000FF7B0000}"/>
    <cellStyle name="s_Valuation _Cosan Passivo_Base Junho_Base Julho_Taxa Efetiva Cosan - Acumulado até Setembro 2011" xfId="31744" xr:uid="{00000000-0005-0000-0000-0000007C0000}"/>
    <cellStyle name="s_Valuation _Cosan Passivo_Base Junho_Base Julho_Taxa Efetiva Cosan - Acumulado até Setembro 2011_Mapa variáveis" xfId="31745" xr:uid="{00000000-0005-0000-0000-0000017C0000}"/>
    <cellStyle name="s_Valuation _Cosan Passivo_Base Junho_Base Julho_Taxa Efetiva Cosan - Acumulado até Setembro 2011_Variavel" xfId="31746" xr:uid="{00000000-0005-0000-0000-0000027C0000}"/>
    <cellStyle name="s_Valuation _Cosan Passivo_Base Junho_Base Julho_Variavel" xfId="31747" xr:uid="{00000000-0005-0000-0000-0000037C0000}"/>
    <cellStyle name="s_Valuation _Cosan Passivo_Base Junho_Mapa variáveis" xfId="31748" xr:uid="{00000000-0005-0000-0000-0000047C0000}"/>
    <cellStyle name="s_Valuation _Cosan Passivo_Base Junho_Variavel" xfId="31749" xr:uid="{00000000-0005-0000-0000-0000057C0000}"/>
    <cellStyle name="s_Valuation _Cosan Passivo_Caixa restrito" xfId="31750" xr:uid="{00000000-0005-0000-0000-0000067C0000}"/>
    <cellStyle name="s_Valuation _Cosan Passivo_Caixa restrito 2" xfId="31751" xr:uid="{00000000-0005-0000-0000-0000077C0000}"/>
    <cellStyle name="s_Valuation _Cosan Passivo_Caixa restrito_7-Estoque" xfId="31752" xr:uid="{00000000-0005-0000-0000-0000087C0000}"/>
    <cellStyle name="s_Valuation _Cosan Passivo_Caixa restrito_Despesas operacionais " xfId="31753" xr:uid="{00000000-0005-0000-0000-0000097C0000}"/>
    <cellStyle name="s_Valuation _Cosan Passivo_Caixa restrito_Working Capital" xfId="31754" xr:uid="{00000000-0005-0000-0000-00000A7C0000}"/>
    <cellStyle name="s_Valuation _Cosan Passivo_COSAN SA CONSOLID_MÊS" xfId="31755" xr:uid="{00000000-0005-0000-0000-00000B7C0000}"/>
    <cellStyle name="s_Valuation _Cosan Passivo_Despesas operacionais " xfId="31756" xr:uid="{00000000-0005-0000-0000-00000C7C0000}"/>
    <cellStyle name="s_Valuation _Cosan Passivo_Display" xfId="31757" xr:uid="{00000000-0005-0000-0000-00000D7C0000}"/>
    <cellStyle name="s_Valuation _Cosan Passivo_Display 2" xfId="31758" xr:uid="{00000000-0005-0000-0000-00000E7C0000}"/>
    <cellStyle name="s_Valuation _Cosan Passivo_Display 2_15-FINANCEIRAS" xfId="31759" xr:uid="{00000000-0005-0000-0000-00000F7C0000}"/>
    <cellStyle name="s_Valuation _Cosan Passivo_Display 3" xfId="31760" xr:uid="{00000000-0005-0000-0000-0000107C0000}"/>
    <cellStyle name="s_Valuation _Cosan Passivo_Display 4" xfId="31761" xr:uid="{00000000-0005-0000-0000-0000117C0000}"/>
    <cellStyle name="s_Valuation _Cosan Passivo_Display_15-FINANCEIRAS" xfId="31762" xr:uid="{00000000-0005-0000-0000-0000127C0000}"/>
    <cellStyle name="s_Valuation _Cosan Passivo_Display_15-FINANCEIRAS_1" xfId="31763" xr:uid="{00000000-0005-0000-0000-0000137C0000}"/>
    <cellStyle name="s_Valuation _Cosan Passivo_Display_2-DRE" xfId="31764" xr:uid="{00000000-0005-0000-0000-0000147C0000}"/>
    <cellStyle name="s_Valuation _Cosan Passivo_Display_2-DRE 2" xfId="31765" xr:uid="{00000000-0005-0000-0000-0000157C0000}"/>
    <cellStyle name="s_Valuation _Cosan Passivo_Display_2-DRE_3-Balanço" xfId="31766" xr:uid="{00000000-0005-0000-0000-0000167C0000}"/>
    <cellStyle name="s_Valuation _Cosan Passivo_Display_2-DRE_3-Balanço_Mapa variáveis" xfId="31767" xr:uid="{00000000-0005-0000-0000-0000177C0000}"/>
    <cellStyle name="s_Valuation _Cosan Passivo_Display_2-DRE_3-Balanço_Variavel" xfId="31768" xr:uid="{00000000-0005-0000-0000-0000187C0000}"/>
    <cellStyle name="s_Valuation _Cosan Passivo_Display_2-DRE_Dep_Judiciais-Contingências" xfId="31769" xr:uid="{00000000-0005-0000-0000-0000197C0000}"/>
    <cellStyle name="s_Valuation _Cosan Passivo_Display_2-DRE_DFC Gerencial" xfId="31770" xr:uid="{00000000-0005-0000-0000-00001A7C0000}"/>
    <cellStyle name="s_Valuation _Cosan Passivo_Display_2-DRE_DMPL" xfId="31771" xr:uid="{00000000-0005-0000-0000-00001B7C0000}"/>
    <cellStyle name="s_Valuation _Cosan Passivo_Display_2-DRE_Mapa variáveis" xfId="31772" xr:uid="{00000000-0005-0000-0000-00001C7C0000}"/>
    <cellStyle name="s_Valuation _Cosan Passivo_Display_2-DRE_Variavel" xfId="31773" xr:uid="{00000000-0005-0000-0000-00001D7C0000}"/>
    <cellStyle name="s_Valuation _Cosan Passivo_Display_3-Balanço" xfId="31774" xr:uid="{00000000-0005-0000-0000-00001E7C0000}"/>
    <cellStyle name="s_Valuation _Cosan Passivo_Display_3-Balanço_Mapa variáveis" xfId="31775" xr:uid="{00000000-0005-0000-0000-00001F7C0000}"/>
    <cellStyle name="s_Valuation _Cosan Passivo_Display_3-Balanço_Variavel" xfId="31776" xr:uid="{00000000-0005-0000-0000-0000207C0000}"/>
    <cellStyle name="s_Valuation _Cosan Passivo_Display_7-Estoque" xfId="31777" xr:uid="{00000000-0005-0000-0000-0000217C0000}"/>
    <cellStyle name="s_Valuation _Cosan Passivo_Display_Despesas operacionais " xfId="31778" xr:uid="{00000000-0005-0000-0000-0000227C0000}"/>
    <cellStyle name="s_Valuation _Cosan Passivo_Display_Mapa variáveis" xfId="31779" xr:uid="{00000000-0005-0000-0000-0000237C0000}"/>
    <cellStyle name="s_Valuation _Cosan Passivo_Display_P&amp;L Raízen Combs" xfId="31780" xr:uid="{00000000-0005-0000-0000-0000247C0000}"/>
    <cellStyle name="s_Valuation _Cosan Passivo_Display_P&amp;L RUMO" xfId="31781" xr:uid="{00000000-0005-0000-0000-0000257C0000}"/>
    <cellStyle name="s_Valuation _Cosan Passivo_Display_Variavel" xfId="31782" xr:uid="{00000000-0005-0000-0000-0000267C0000}"/>
    <cellStyle name="s_Valuation _Cosan Passivo_Display_Working Capital" xfId="31783" xr:uid="{00000000-0005-0000-0000-0000277C0000}"/>
    <cellStyle name="s_Valuation _Cosan Passivo_FINANCEIRAS" xfId="31784" xr:uid="{00000000-0005-0000-0000-0000287C0000}"/>
    <cellStyle name="s_Valuation _Cosan Passivo_FINANCEIRAS_Dep_Judiciais-Contingências" xfId="31785" xr:uid="{00000000-0005-0000-0000-0000297C0000}"/>
    <cellStyle name="s_Valuation _Cosan Passivo_FINANCEIRAS_DFC Gerencial" xfId="31786" xr:uid="{00000000-0005-0000-0000-00002A7C0000}"/>
    <cellStyle name="s_Valuation _Cosan Passivo_FINANCEIRAS_DMPL" xfId="31787" xr:uid="{00000000-0005-0000-0000-00002B7C0000}"/>
    <cellStyle name="s_Valuation _Cosan Passivo_FINANCEIRAS_Mapa variáveis" xfId="31788" xr:uid="{00000000-0005-0000-0000-00002C7C0000}"/>
    <cellStyle name="s_Valuation _Cosan Passivo_FINANCEIRAS_Variavel" xfId="31789" xr:uid="{00000000-0005-0000-0000-00002D7C0000}"/>
    <cellStyle name="s_Valuation _Cosan Passivo_Instrumentos Financeiros" xfId="31790" xr:uid="{00000000-0005-0000-0000-00002E7C0000}"/>
    <cellStyle name="s_Valuation _Cosan Passivo_Instrumentos Financeiros 2" xfId="31791" xr:uid="{00000000-0005-0000-0000-00002F7C0000}"/>
    <cellStyle name="s_Valuation _Cosan Passivo_Instrumentos Financeiros 2_15-FINANCEIRAS" xfId="31792" xr:uid="{00000000-0005-0000-0000-0000307C0000}"/>
    <cellStyle name="s_Valuation _Cosan Passivo_Instrumentos Financeiros_15-FINANCEIRAS" xfId="31793" xr:uid="{00000000-0005-0000-0000-0000317C0000}"/>
    <cellStyle name="s_Valuation _Cosan Passivo_Instrumentos Financeiros_15-FINANCEIRAS_1" xfId="31794" xr:uid="{00000000-0005-0000-0000-0000327C0000}"/>
    <cellStyle name="s_Valuation _Cosan Passivo_Instrumentos Financeiros_2-DRE" xfId="31795" xr:uid="{00000000-0005-0000-0000-0000337C0000}"/>
    <cellStyle name="s_Valuation _Cosan Passivo_Instrumentos Financeiros_2-DRE 2" xfId="31796" xr:uid="{00000000-0005-0000-0000-0000347C0000}"/>
    <cellStyle name="s_Valuation _Cosan Passivo_Instrumentos Financeiros_2-DRE_3-Balanço" xfId="31797" xr:uid="{00000000-0005-0000-0000-0000357C0000}"/>
    <cellStyle name="s_Valuation _Cosan Passivo_Instrumentos Financeiros_2-DRE_3-Balanço_Mapa variáveis" xfId="31798" xr:uid="{00000000-0005-0000-0000-0000367C0000}"/>
    <cellStyle name="s_Valuation _Cosan Passivo_Instrumentos Financeiros_2-DRE_3-Balanço_Variavel" xfId="31799" xr:uid="{00000000-0005-0000-0000-0000377C0000}"/>
    <cellStyle name="s_Valuation _Cosan Passivo_Instrumentos Financeiros_2-DRE_Dep_Judiciais-Contingências" xfId="31800" xr:uid="{00000000-0005-0000-0000-0000387C0000}"/>
    <cellStyle name="s_Valuation _Cosan Passivo_Instrumentos Financeiros_2-DRE_DFC Gerencial" xfId="31801" xr:uid="{00000000-0005-0000-0000-0000397C0000}"/>
    <cellStyle name="s_Valuation _Cosan Passivo_Instrumentos Financeiros_2-DRE_DMPL" xfId="31802" xr:uid="{00000000-0005-0000-0000-00003A7C0000}"/>
    <cellStyle name="s_Valuation _Cosan Passivo_Instrumentos Financeiros_2-DRE_Mapa variáveis" xfId="31803" xr:uid="{00000000-0005-0000-0000-00003B7C0000}"/>
    <cellStyle name="s_Valuation _Cosan Passivo_Instrumentos Financeiros_2-DRE_Variavel" xfId="31804" xr:uid="{00000000-0005-0000-0000-00003C7C0000}"/>
    <cellStyle name="s_Valuation _Cosan Passivo_Instrumentos Financeiros_3-Balanço" xfId="31805" xr:uid="{00000000-0005-0000-0000-00003D7C0000}"/>
    <cellStyle name="s_Valuation _Cosan Passivo_Instrumentos Financeiros_3-Balanço_Mapa variáveis" xfId="31806" xr:uid="{00000000-0005-0000-0000-00003E7C0000}"/>
    <cellStyle name="s_Valuation _Cosan Passivo_Instrumentos Financeiros_3-Balanço_Variavel" xfId="31807" xr:uid="{00000000-0005-0000-0000-00003F7C0000}"/>
    <cellStyle name="s_Valuation _Cosan Passivo_Instrumentos Financeiros_7-Estoque" xfId="31808" xr:uid="{00000000-0005-0000-0000-0000407C0000}"/>
    <cellStyle name="s_Valuation _Cosan Passivo_Instrumentos Financeiros_Despesas operacionais " xfId="31809" xr:uid="{00000000-0005-0000-0000-0000417C0000}"/>
    <cellStyle name="s_Valuation _Cosan Passivo_Instrumentos Financeiros_Mapa variáveis" xfId="31810" xr:uid="{00000000-0005-0000-0000-0000427C0000}"/>
    <cellStyle name="s_Valuation _Cosan Passivo_Instrumentos Financeiros_P&amp;L Raízen Combs" xfId="31811" xr:uid="{00000000-0005-0000-0000-0000437C0000}"/>
    <cellStyle name="s_Valuation _Cosan Passivo_Instrumentos Financeiros_P&amp;L RUMO" xfId="31812" xr:uid="{00000000-0005-0000-0000-0000447C0000}"/>
    <cellStyle name="s_Valuation _Cosan Passivo_Instrumentos Financeiros_Variavel" xfId="31813" xr:uid="{00000000-0005-0000-0000-0000457C0000}"/>
    <cellStyle name="s_Valuation _Cosan Passivo_Instrumentos Financeiros_Working Capital" xfId="31814" xr:uid="{00000000-0005-0000-0000-0000467C0000}"/>
    <cellStyle name="s_Valuation _Cosan Passivo_IR Diferido" xfId="31815" xr:uid="{00000000-0005-0000-0000-0000477C0000}"/>
    <cellStyle name="s_Valuation _Cosan Passivo_Ir e CS Ativo Mar 2010 (Ifrs)" xfId="31816" xr:uid="{00000000-0005-0000-0000-0000487C0000}"/>
    <cellStyle name="s_Valuation _Cosan Passivo_Ir e CS Ativo Mar 2010 (Ifrs)_Mapa variáveis" xfId="31817" xr:uid="{00000000-0005-0000-0000-0000497C0000}"/>
    <cellStyle name="s_Valuation _Cosan Passivo_Ir e CS Ativo Mar 2010 (Ifrs)_Variavel" xfId="31818" xr:uid="{00000000-0005-0000-0000-00004A7C0000}"/>
    <cellStyle name="s_Valuation _Cosan Passivo_Ir e CS Dez 2011 Cosan Novo" xfId="31819" xr:uid="{00000000-0005-0000-0000-00004B7C0000}"/>
    <cellStyle name="s_Valuation _Cosan Passivo_Ir e CS Dez 2011 Cosan Novo_Mapa variáveis" xfId="31820" xr:uid="{00000000-0005-0000-0000-00004C7C0000}"/>
    <cellStyle name="s_Valuation _Cosan Passivo_Ir e CS Dez 2011 Cosan Novo_Plan1" xfId="31821" xr:uid="{00000000-0005-0000-0000-00004D7C0000}"/>
    <cellStyle name="s_Valuation _Cosan Passivo_Ir e CS Dez 2011 Cosan Novo_Plan1_Mapa variáveis" xfId="31822" xr:uid="{00000000-0005-0000-0000-00004E7C0000}"/>
    <cellStyle name="s_Valuation _Cosan Passivo_Ir e CS Dez 2011 Cosan Novo_Plan1_Variavel" xfId="31823" xr:uid="{00000000-0005-0000-0000-00004F7C0000}"/>
    <cellStyle name="s_Valuation _Cosan Passivo_Ir e CS Dez 2011 Cosan Novo_Variavel" xfId="31824" xr:uid="{00000000-0005-0000-0000-0000507C0000}"/>
    <cellStyle name="s_Valuation _Cosan Passivo_Mapa 3T12" xfId="31825" xr:uid="{00000000-0005-0000-0000-0000517C0000}"/>
    <cellStyle name="s_Valuation _Cosan Passivo_Mapa 3T12 2" xfId="31826" xr:uid="{00000000-0005-0000-0000-0000527C0000}"/>
    <cellStyle name="s_Valuation _Cosan Passivo_Mapa 3T12 2_15-FINANCEIRAS" xfId="31827" xr:uid="{00000000-0005-0000-0000-0000537C0000}"/>
    <cellStyle name="s_Valuation _Cosan Passivo_Mapa 3T12_15-FINANCEIRAS" xfId="31828" xr:uid="{00000000-0005-0000-0000-0000547C0000}"/>
    <cellStyle name="s_Valuation _Cosan Passivo_Mapa 3T12_15-FINANCEIRAS_1" xfId="31829" xr:uid="{00000000-0005-0000-0000-0000557C0000}"/>
    <cellStyle name="s_Valuation _Cosan Passivo_Mapa 3T12_2-DRE" xfId="31830" xr:uid="{00000000-0005-0000-0000-0000567C0000}"/>
    <cellStyle name="s_Valuation _Cosan Passivo_Mapa 3T12_2-DRE 2" xfId="31831" xr:uid="{00000000-0005-0000-0000-0000577C0000}"/>
    <cellStyle name="s_Valuation _Cosan Passivo_Mapa 3T12_2-DRE_3-Balanço" xfId="31832" xr:uid="{00000000-0005-0000-0000-0000587C0000}"/>
    <cellStyle name="s_Valuation _Cosan Passivo_Mapa 3T12_2-DRE_3-Balanço_Mapa variáveis" xfId="31833" xr:uid="{00000000-0005-0000-0000-0000597C0000}"/>
    <cellStyle name="s_Valuation _Cosan Passivo_Mapa 3T12_2-DRE_3-Balanço_Variavel" xfId="31834" xr:uid="{00000000-0005-0000-0000-00005A7C0000}"/>
    <cellStyle name="s_Valuation _Cosan Passivo_Mapa 3T12_2-DRE_Dep_Judiciais-Contingências" xfId="31835" xr:uid="{00000000-0005-0000-0000-00005B7C0000}"/>
    <cellStyle name="s_Valuation _Cosan Passivo_Mapa 3T12_2-DRE_DFC Gerencial" xfId="31836" xr:uid="{00000000-0005-0000-0000-00005C7C0000}"/>
    <cellStyle name="s_Valuation _Cosan Passivo_Mapa 3T12_2-DRE_DMPL" xfId="31837" xr:uid="{00000000-0005-0000-0000-00005D7C0000}"/>
    <cellStyle name="s_Valuation _Cosan Passivo_Mapa 3T12_2-DRE_Mapa variáveis" xfId="31838" xr:uid="{00000000-0005-0000-0000-00005E7C0000}"/>
    <cellStyle name="s_Valuation _Cosan Passivo_Mapa 3T12_2-DRE_Variavel" xfId="31839" xr:uid="{00000000-0005-0000-0000-00005F7C0000}"/>
    <cellStyle name="s_Valuation _Cosan Passivo_Mapa 3T12_3-Balanço" xfId="31840" xr:uid="{00000000-0005-0000-0000-0000607C0000}"/>
    <cellStyle name="s_Valuation _Cosan Passivo_Mapa 3T12_3-Balanço_Mapa variáveis" xfId="31841" xr:uid="{00000000-0005-0000-0000-0000617C0000}"/>
    <cellStyle name="s_Valuation _Cosan Passivo_Mapa 3T12_3-Balanço_Variavel" xfId="31842" xr:uid="{00000000-0005-0000-0000-0000627C0000}"/>
    <cellStyle name="s_Valuation _Cosan Passivo_Mapa 3T12_Dep_Judiciais-Contingências" xfId="31843" xr:uid="{00000000-0005-0000-0000-0000637C0000}"/>
    <cellStyle name="s_Valuation _Cosan Passivo_Mapa 3T12_DFC Gerencial" xfId="31844" xr:uid="{00000000-0005-0000-0000-0000647C0000}"/>
    <cellStyle name="s_Valuation _Cosan Passivo_Mapa 3T12_DMPL" xfId="31845" xr:uid="{00000000-0005-0000-0000-0000657C0000}"/>
    <cellStyle name="s_Valuation _Cosan Passivo_Mapa 3T12_Mapa variáveis" xfId="31846" xr:uid="{00000000-0005-0000-0000-0000667C0000}"/>
    <cellStyle name="s_Valuation _Cosan Passivo_Mapa 3T12_P&amp;L RUMO" xfId="31847" xr:uid="{00000000-0005-0000-0000-0000677C0000}"/>
    <cellStyle name="s_Valuation _Cosan Passivo_Mapa 3T12_Variavel" xfId="31848" xr:uid="{00000000-0005-0000-0000-0000687C0000}"/>
    <cellStyle name="s_Valuation _Cosan Passivo_Mapa variáveis" xfId="31849" xr:uid="{00000000-0005-0000-0000-0000697C0000}"/>
    <cellStyle name="s_Valuation _Cosan Passivo_Mapa variáveis_1" xfId="31850" xr:uid="{00000000-0005-0000-0000-00006A7C0000}"/>
    <cellStyle name="s_Valuation _Cosan Passivo_Mapa Variáveis_Mapa variáveis" xfId="31851" xr:uid="{00000000-0005-0000-0000-00006B7C0000}"/>
    <cellStyle name="s_Valuation _Cosan Passivo_P&amp;L Raízen Combs" xfId="31852" xr:uid="{00000000-0005-0000-0000-00006C7C0000}"/>
    <cellStyle name="s_Valuation _Cosan Passivo_P&amp;L RUMO" xfId="31853" xr:uid="{00000000-0005-0000-0000-00006D7C0000}"/>
    <cellStyle name="s_Valuation _Cosan Passivo_Plan1" xfId="31854" xr:uid="{00000000-0005-0000-0000-00006E7C0000}"/>
    <cellStyle name="s_Valuation _Cosan Passivo_Plan1_Mapa variáveis" xfId="31855" xr:uid="{00000000-0005-0000-0000-00006F7C0000}"/>
    <cellStyle name="s_Valuation _Cosan Passivo_Plan1_Variavel" xfId="31856" xr:uid="{00000000-0005-0000-0000-0000707C0000}"/>
    <cellStyle name="s_Valuation _Cosan Passivo_Plan2" xfId="31857" xr:uid="{00000000-0005-0000-0000-0000717C0000}"/>
    <cellStyle name="s_Valuation _Cosan Passivo_Plan2 2" xfId="31858" xr:uid="{00000000-0005-0000-0000-0000727C0000}"/>
    <cellStyle name="s_Valuation _Cosan Passivo_Plan2 2_15-FINANCEIRAS" xfId="31859" xr:uid="{00000000-0005-0000-0000-0000737C0000}"/>
    <cellStyle name="s_Valuation _Cosan Passivo_Plan2 3" xfId="31860" xr:uid="{00000000-0005-0000-0000-0000747C0000}"/>
    <cellStyle name="s_Valuation _Cosan Passivo_Plan2 4" xfId="31861" xr:uid="{00000000-0005-0000-0000-0000757C0000}"/>
    <cellStyle name="s_Valuation _Cosan Passivo_Plan2_15-FINANCEIRAS" xfId="31862" xr:uid="{00000000-0005-0000-0000-0000767C0000}"/>
    <cellStyle name="s_Valuation _Cosan Passivo_Plan2_15-FINANCEIRAS_1" xfId="31863" xr:uid="{00000000-0005-0000-0000-0000777C0000}"/>
    <cellStyle name="s_Valuation _Cosan Passivo_Plan2_2-DRE" xfId="31864" xr:uid="{00000000-0005-0000-0000-0000787C0000}"/>
    <cellStyle name="s_Valuation _Cosan Passivo_Plan2_2-DRE 2" xfId="31865" xr:uid="{00000000-0005-0000-0000-0000797C0000}"/>
    <cellStyle name="s_Valuation _Cosan Passivo_Plan2_2-DRE_3-Balanço" xfId="31866" xr:uid="{00000000-0005-0000-0000-00007A7C0000}"/>
    <cellStyle name="s_Valuation _Cosan Passivo_Plan2_2-DRE_3-Balanço_Mapa variáveis" xfId="31867" xr:uid="{00000000-0005-0000-0000-00007B7C0000}"/>
    <cellStyle name="s_Valuation _Cosan Passivo_Plan2_2-DRE_3-Balanço_Variavel" xfId="31868" xr:uid="{00000000-0005-0000-0000-00007C7C0000}"/>
    <cellStyle name="s_Valuation _Cosan Passivo_Plan2_2-DRE_Dep_Judiciais-Contingências" xfId="31869" xr:uid="{00000000-0005-0000-0000-00007D7C0000}"/>
    <cellStyle name="s_Valuation _Cosan Passivo_Plan2_2-DRE_DFC Gerencial" xfId="31870" xr:uid="{00000000-0005-0000-0000-00007E7C0000}"/>
    <cellStyle name="s_Valuation _Cosan Passivo_Plan2_2-DRE_DMPL" xfId="31871" xr:uid="{00000000-0005-0000-0000-00007F7C0000}"/>
    <cellStyle name="s_Valuation _Cosan Passivo_Plan2_2-DRE_Mapa variáveis" xfId="31872" xr:uid="{00000000-0005-0000-0000-0000807C0000}"/>
    <cellStyle name="s_Valuation _Cosan Passivo_Plan2_2-DRE_Variavel" xfId="31873" xr:uid="{00000000-0005-0000-0000-0000817C0000}"/>
    <cellStyle name="s_Valuation _Cosan Passivo_Plan2_3-Balanço" xfId="31874" xr:uid="{00000000-0005-0000-0000-0000827C0000}"/>
    <cellStyle name="s_Valuation _Cosan Passivo_Plan2_3-Balanço_Mapa variáveis" xfId="31875" xr:uid="{00000000-0005-0000-0000-0000837C0000}"/>
    <cellStyle name="s_Valuation _Cosan Passivo_Plan2_3-Balanço_Variavel" xfId="31876" xr:uid="{00000000-0005-0000-0000-0000847C0000}"/>
    <cellStyle name="s_Valuation _Cosan Passivo_Plan2_7-Estoque" xfId="31877" xr:uid="{00000000-0005-0000-0000-0000857C0000}"/>
    <cellStyle name="s_Valuation _Cosan Passivo_Plan2_Despesas operacionais " xfId="31878" xr:uid="{00000000-0005-0000-0000-0000867C0000}"/>
    <cellStyle name="s_Valuation _Cosan Passivo_Plan2_Mapa variáveis" xfId="31879" xr:uid="{00000000-0005-0000-0000-0000877C0000}"/>
    <cellStyle name="s_Valuation _Cosan Passivo_Plan2_P&amp;L Raízen Combs" xfId="31880" xr:uid="{00000000-0005-0000-0000-0000887C0000}"/>
    <cellStyle name="s_Valuation _Cosan Passivo_Plan2_P&amp;L RUMO" xfId="31881" xr:uid="{00000000-0005-0000-0000-0000897C0000}"/>
    <cellStyle name="s_Valuation _Cosan Passivo_Plan2_Variavel" xfId="31882" xr:uid="{00000000-0005-0000-0000-00008A7C0000}"/>
    <cellStyle name="s_Valuation _Cosan Passivo_Plan2_Working Capital" xfId="31883" xr:uid="{00000000-0005-0000-0000-00008B7C0000}"/>
    <cellStyle name="s_Valuation _Cosan Passivo_Taxa Efetiva Cosan - Acumulado até Setembro 2011" xfId="31884" xr:uid="{00000000-0005-0000-0000-00008C7C0000}"/>
    <cellStyle name="s_Valuation _Cosan Passivo_Taxa Efetiva Cosan - Acumulado até Setembro 2011_Mapa variáveis" xfId="31885" xr:uid="{00000000-0005-0000-0000-00008D7C0000}"/>
    <cellStyle name="s_Valuation _Cosan Passivo_Taxa Efetiva Cosan - Acumulado até Setembro 2011_Variavel" xfId="31886" xr:uid="{00000000-0005-0000-0000-00008E7C0000}"/>
    <cellStyle name="s_Valuation _Cosan Passivo_Variavel" xfId="31887" xr:uid="{00000000-0005-0000-0000-00008F7C0000}"/>
    <cellStyle name="s_Valuation _Cosan Passivo_Working Capital" xfId="31888" xr:uid="{00000000-0005-0000-0000-0000907C0000}"/>
    <cellStyle name="s_Valuation _COSAN SA CONSOLID_MÊS" xfId="31889" xr:uid="{00000000-0005-0000-0000-0000917C0000}"/>
    <cellStyle name="s_Valuation _Cosan_1" xfId="31890" xr:uid="{00000000-0005-0000-0000-0000927C0000}"/>
    <cellStyle name="s_Valuation _Cosan_1_Mapa variáveis" xfId="31891" xr:uid="{00000000-0005-0000-0000-0000937C0000}"/>
    <cellStyle name="s_Valuation _Cosan_1_Variavel" xfId="31892" xr:uid="{00000000-0005-0000-0000-0000947C0000}"/>
    <cellStyle name="s_Valuation _Cosan_15-FINANCEIRAS" xfId="31893" xr:uid="{00000000-0005-0000-0000-0000957C0000}"/>
    <cellStyle name="s_Valuation _Cosan_15-FINANCEIRAS_1" xfId="31894" xr:uid="{00000000-0005-0000-0000-0000967C0000}"/>
    <cellStyle name="s_Valuation _Cosan_26_Instrumentos Financeiros" xfId="31895" xr:uid="{00000000-0005-0000-0000-0000977C0000}"/>
    <cellStyle name="s_Valuation _Cosan_26_Instrumentos Financeiros 2" xfId="31896" xr:uid="{00000000-0005-0000-0000-0000987C0000}"/>
    <cellStyle name="s_Valuation _Cosan_26_Instrumentos Financeiros 2_15-FINANCEIRAS" xfId="31897" xr:uid="{00000000-0005-0000-0000-0000997C0000}"/>
    <cellStyle name="s_Valuation _Cosan_26_Instrumentos Financeiros_1" xfId="31898" xr:uid="{00000000-0005-0000-0000-00009A7C0000}"/>
    <cellStyle name="s_Valuation _Cosan_26_Instrumentos Financeiros_1 2" xfId="31899" xr:uid="{00000000-0005-0000-0000-00009B7C0000}"/>
    <cellStyle name="s_Valuation _Cosan_26_Instrumentos Financeiros_1 2_15-FINANCEIRAS" xfId="31900" xr:uid="{00000000-0005-0000-0000-00009C7C0000}"/>
    <cellStyle name="s_Valuation _Cosan_26_Instrumentos Financeiros_1_15-FINANCEIRAS" xfId="31901" xr:uid="{00000000-0005-0000-0000-00009D7C0000}"/>
    <cellStyle name="s_Valuation _Cosan_26_Instrumentos Financeiros_1_15-FINANCEIRAS_1" xfId="31902" xr:uid="{00000000-0005-0000-0000-00009E7C0000}"/>
    <cellStyle name="s_Valuation _Cosan_26_Instrumentos Financeiros_1_2-DRE" xfId="31903" xr:uid="{00000000-0005-0000-0000-00009F7C0000}"/>
    <cellStyle name="s_Valuation _Cosan_26_Instrumentos Financeiros_1_2-DRE 2" xfId="31904" xr:uid="{00000000-0005-0000-0000-0000A07C0000}"/>
    <cellStyle name="s_Valuation _Cosan_26_Instrumentos Financeiros_1_2-DRE_3-Balanço" xfId="31905" xr:uid="{00000000-0005-0000-0000-0000A17C0000}"/>
    <cellStyle name="s_Valuation _Cosan_26_Instrumentos Financeiros_1_2-DRE_3-Balanço_Mapa variáveis" xfId="31906" xr:uid="{00000000-0005-0000-0000-0000A27C0000}"/>
    <cellStyle name="s_Valuation _Cosan_26_Instrumentos Financeiros_1_2-DRE_3-Balanço_Variavel" xfId="31907" xr:uid="{00000000-0005-0000-0000-0000A37C0000}"/>
    <cellStyle name="s_Valuation _Cosan_26_Instrumentos Financeiros_1_2-DRE_Dep_Judiciais-Contingências" xfId="31908" xr:uid="{00000000-0005-0000-0000-0000A47C0000}"/>
    <cellStyle name="s_Valuation _Cosan_26_Instrumentos Financeiros_1_2-DRE_DFC Gerencial" xfId="31909" xr:uid="{00000000-0005-0000-0000-0000A57C0000}"/>
    <cellStyle name="s_Valuation _Cosan_26_Instrumentos Financeiros_1_2-DRE_DMPL" xfId="31910" xr:uid="{00000000-0005-0000-0000-0000A67C0000}"/>
    <cellStyle name="s_Valuation _Cosan_26_Instrumentos Financeiros_1_2-DRE_Mapa variáveis" xfId="31911" xr:uid="{00000000-0005-0000-0000-0000A77C0000}"/>
    <cellStyle name="s_Valuation _Cosan_26_Instrumentos Financeiros_1_2-DRE_Variavel" xfId="31912" xr:uid="{00000000-0005-0000-0000-0000A87C0000}"/>
    <cellStyle name="s_Valuation _Cosan_26_Instrumentos Financeiros_1_3-Balanço" xfId="31913" xr:uid="{00000000-0005-0000-0000-0000A97C0000}"/>
    <cellStyle name="s_Valuation _Cosan_26_Instrumentos Financeiros_1_3-Balanço_Mapa variáveis" xfId="31914" xr:uid="{00000000-0005-0000-0000-0000AA7C0000}"/>
    <cellStyle name="s_Valuation _Cosan_26_Instrumentos Financeiros_1_3-Balanço_Variavel" xfId="31915" xr:uid="{00000000-0005-0000-0000-0000AB7C0000}"/>
    <cellStyle name="s_Valuation _Cosan_26_Instrumentos Financeiros_1_7-Estoque" xfId="31916" xr:uid="{00000000-0005-0000-0000-0000AC7C0000}"/>
    <cellStyle name="s_Valuation _Cosan_26_Instrumentos Financeiros_1_Despesas operacionais " xfId="31917" xr:uid="{00000000-0005-0000-0000-0000AD7C0000}"/>
    <cellStyle name="s_Valuation _Cosan_26_Instrumentos Financeiros_1_Mapa variáveis" xfId="31918" xr:uid="{00000000-0005-0000-0000-0000AE7C0000}"/>
    <cellStyle name="s_Valuation _Cosan_26_Instrumentos Financeiros_1_P&amp;L Raízen Combs" xfId="31919" xr:uid="{00000000-0005-0000-0000-0000AF7C0000}"/>
    <cellStyle name="s_Valuation _Cosan_26_Instrumentos Financeiros_1_P&amp;L RUMO" xfId="31920" xr:uid="{00000000-0005-0000-0000-0000B07C0000}"/>
    <cellStyle name="s_Valuation _Cosan_26_Instrumentos Financeiros_1_Variavel" xfId="31921" xr:uid="{00000000-0005-0000-0000-0000B17C0000}"/>
    <cellStyle name="s_Valuation _Cosan_26_Instrumentos Financeiros_1_Working Capital" xfId="31922" xr:uid="{00000000-0005-0000-0000-0000B27C0000}"/>
    <cellStyle name="s_Valuation _Cosan_26_Instrumentos Financeiros_15-FINANCEIRAS" xfId="31923" xr:uid="{00000000-0005-0000-0000-0000B37C0000}"/>
    <cellStyle name="s_Valuation _Cosan_26_Instrumentos Financeiros_15-FINANCEIRAS_1" xfId="31924" xr:uid="{00000000-0005-0000-0000-0000B47C0000}"/>
    <cellStyle name="s_Valuation _Cosan_26_Instrumentos Financeiros_2-DRE" xfId="31925" xr:uid="{00000000-0005-0000-0000-0000B57C0000}"/>
    <cellStyle name="s_Valuation _Cosan_26_Instrumentos Financeiros_2-DRE 2" xfId="31926" xr:uid="{00000000-0005-0000-0000-0000B67C0000}"/>
    <cellStyle name="s_Valuation _Cosan_26_Instrumentos Financeiros_2-DRE_3-Balanço" xfId="31927" xr:uid="{00000000-0005-0000-0000-0000B77C0000}"/>
    <cellStyle name="s_Valuation _Cosan_26_Instrumentos Financeiros_2-DRE_3-Balanço_Mapa variáveis" xfId="31928" xr:uid="{00000000-0005-0000-0000-0000B87C0000}"/>
    <cellStyle name="s_Valuation _Cosan_26_Instrumentos Financeiros_2-DRE_3-Balanço_Variavel" xfId="31929" xr:uid="{00000000-0005-0000-0000-0000B97C0000}"/>
    <cellStyle name="s_Valuation _Cosan_26_Instrumentos Financeiros_2-DRE_Dep_Judiciais-Contingências" xfId="31930" xr:uid="{00000000-0005-0000-0000-0000BA7C0000}"/>
    <cellStyle name="s_Valuation _Cosan_26_Instrumentos Financeiros_2-DRE_DFC Gerencial" xfId="31931" xr:uid="{00000000-0005-0000-0000-0000BB7C0000}"/>
    <cellStyle name="s_Valuation _Cosan_26_Instrumentos Financeiros_2-DRE_DMPL" xfId="31932" xr:uid="{00000000-0005-0000-0000-0000BC7C0000}"/>
    <cellStyle name="s_Valuation _Cosan_26_Instrumentos Financeiros_2-DRE_Mapa variáveis" xfId="31933" xr:uid="{00000000-0005-0000-0000-0000BD7C0000}"/>
    <cellStyle name="s_Valuation _Cosan_26_Instrumentos Financeiros_2-DRE_Variavel" xfId="31934" xr:uid="{00000000-0005-0000-0000-0000BE7C0000}"/>
    <cellStyle name="s_Valuation _Cosan_26_Instrumentos Financeiros_3-Balanço" xfId="31935" xr:uid="{00000000-0005-0000-0000-0000BF7C0000}"/>
    <cellStyle name="s_Valuation _Cosan_26_Instrumentos Financeiros_3-Balanço_Mapa variáveis" xfId="31936" xr:uid="{00000000-0005-0000-0000-0000C07C0000}"/>
    <cellStyle name="s_Valuation _Cosan_26_Instrumentos Financeiros_3-Balanço_Variavel" xfId="31937" xr:uid="{00000000-0005-0000-0000-0000C17C0000}"/>
    <cellStyle name="s_Valuation _Cosan_26_Instrumentos Financeiros_7-Estoque" xfId="31938" xr:uid="{00000000-0005-0000-0000-0000C27C0000}"/>
    <cellStyle name="s_Valuation _Cosan_26_Instrumentos Financeiros_Despesas operacionais " xfId="31939" xr:uid="{00000000-0005-0000-0000-0000C37C0000}"/>
    <cellStyle name="s_Valuation _Cosan_26_Instrumentos Financeiros_Mapa variáveis" xfId="31940" xr:uid="{00000000-0005-0000-0000-0000C47C0000}"/>
    <cellStyle name="s_Valuation _Cosan_26_Instrumentos Financeiros_P&amp;L Raízen Combs" xfId="31941" xr:uid="{00000000-0005-0000-0000-0000C57C0000}"/>
    <cellStyle name="s_Valuation _Cosan_26_Instrumentos Financeiros_P&amp;L RUMO" xfId="31942" xr:uid="{00000000-0005-0000-0000-0000C67C0000}"/>
    <cellStyle name="s_Valuation _Cosan_26_Instrumentos Financeiros_Variavel" xfId="31943" xr:uid="{00000000-0005-0000-0000-0000C77C0000}"/>
    <cellStyle name="s_Valuation _Cosan_26_Instrumentos Financeiros_Working Capital" xfId="31944" xr:uid="{00000000-0005-0000-0000-0000C87C0000}"/>
    <cellStyle name="s_Valuation _Cosan_2-DRE" xfId="31945" xr:uid="{00000000-0005-0000-0000-0000C97C0000}"/>
    <cellStyle name="s_Valuation _Cosan_2-DRE 2" xfId="31946" xr:uid="{00000000-0005-0000-0000-0000CA7C0000}"/>
    <cellStyle name="s_Valuation _Cosan_2-DRE 2_15-FINANCEIRAS" xfId="31947" xr:uid="{00000000-0005-0000-0000-0000CB7C0000}"/>
    <cellStyle name="s_Valuation _Cosan_2-DRE_1" xfId="31948" xr:uid="{00000000-0005-0000-0000-0000CC7C0000}"/>
    <cellStyle name="s_Valuation _Cosan_2-DRE_1 2" xfId="31949" xr:uid="{00000000-0005-0000-0000-0000CD7C0000}"/>
    <cellStyle name="s_Valuation _Cosan_2-DRE_1_3-Balanço" xfId="31950" xr:uid="{00000000-0005-0000-0000-0000CE7C0000}"/>
    <cellStyle name="s_Valuation _Cosan_2-DRE_1_3-Balanço_Mapa variáveis" xfId="31951" xr:uid="{00000000-0005-0000-0000-0000CF7C0000}"/>
    <cellStyle name="s_Valuation _Cosan_2-DRE_1_3-Balanço_Variavel" xfId="31952" xr:uid="{00000000-0005-0000-0000-0000D07C0000}"/>
    <cellStyle name="s_Valuation _Cosan_2-DRE_1_Dep_Judiciais-Contingências" xfId="31953" xr:uid="{00000000-0005-0000-0000-0000D17C0000}"/>
    <cellStyle name="s_Valuation _Cosan_2-DRE_1_DFC Gerencial" xfId="31954" xr:uid="{00000000-0005-0000-0000-0000D27C0000}"/>
    <cellStyle name="s_Valuation _Cosan_2-DRE_1_DMPL" xfId="31955" xr:uid="{00000000-0005-0000-0000-0000D37C0000}"/>
    <cellStyle name="s_Valuation _Cosan_2-DRE_1_Mapa variáveis" xfId="31956" xr:uid="{00000000-0005-0000-0000-0000D47C0000}"/>
    <cellStyle name="s_Valuation _Cosan_2-DRE_1_Variavel" xfId="31957" xr:uid="{00000000-0005-0000-0000-0000D57C0000}"/>
    <cellStyle name="s_Valuation _Cosan_2-DRE_15-FINANCEIRAS" xfId="31958" xr:uid="{00000000-0005-0000-0000-0000D67C0000}"/>
    <cellStyle name="s_Valuation _Cosan_2-DRE_15-FINANCEIRAS_1" xfId="31959" xr:uid="{00000000-0005-0000-0000-0000D77C0000}"/>
    <cellStyle name="s_Valuation _Cosan_2-DRE_2-DRE" xfId="31960" xr:uid="{00000000-0005-0000-0000-0000D87C0000}"/>
    <cellStyle name="s_Valuation _Cosan_2-DRE_2-DRE 2" xfId="31961" xr:uid="{00000000-0005-0000-0000-0000D97C0000}"/>
    <cellStyle name="s_Valuation _Cosan_2-DRE_2-DRE_3-Balanço" xfId="31962" xr:uid="{00000000-0005-0000-0000-0000DA7C0000}"/>
    <cellStyle name="s_Valuation _Cosan_2-DRE_2-DRE_3-Balanço_Mapa variáveis" xfId="31963" xr:uid="{00000000-0005-0000-0000-0000DB7C0000}"/>
    <cellStyle name="s_Valuation _Cosan_2-DRE_2-DRE_3-Balanço_Variavel" xfId="31964" xr:uid="{00000000-0005-0000-0000-0000DC7C0000}"/>
    <cellStyle name="Separador de milhares 2 17" xfId="10" xr:uid="{00000000-0005-0000-0000-00000A000000}"/>
    <cellStyle name="Separador de milhares 2 72 2" xfId="15" xr:uid="{00000000-0005-0000-0000-00000F000000}"/>
    <cellStyle name="Separador de milhares 2 74" xfId="11" xr:uid="{00000000-0005-0000-0000-00000B000000}"/>
    <cellStyle name="Vírgula" xfId="32152" xr:uid="{00000000-0005-0000-0000-0000987D0000}"/>
    <cellStyle name="Vírgula 5" xfId="1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</xdr:colOff>
      <xdr:row>3</xdr:row>
      <xdr:rowOff>79280</xdr:rowOff>
    </xdr:from>
    <xdr:to>
      <xdr:col>8</xdr:col>
      <xdr:colOff>584107</xdr:colOff>
      <xdr:row>11</xdr:row>
      <xdr:rowOff>10583</xdr:rowOff>
    </xdr:to>
    <xdr:pic>
      <xdr:nvPicPr>
        <xdr:cNvPr id="2" name="Imagem 3" descr="COSAN_logo_COLORIDO_HOR_CMYK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47700"/>
          <a:ext cx="6010275" cy="1457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116416</xdr:rowOff>
    </xdr:from>
    <xdr:to>
      <xdr:col>0</xdr:col>
      <xdr:colOff>3005667</xdr:colOff>
      <xdr:row>5</xdr:row>
      <xdr:rowOff>63501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193" t="14263" r="73986" b="73313"/>
        <a:stretch>
          <a:fillRect/>
        </a:stretch>
      </xdr:blipFill>
      <xdr:spPr>
        <a:xfrm>
          <a:off x="3790950" y="876300"/>
          <a:ext cx="2952750" cy="895350"/>
        </a:xfrm>
        <a:prstGeom prst="rect">
          <a:avLst/>
        </a:prstGeom>
      </xdr:spPr>
    </xdr:pic>
    <xdr:clientData/>
  </xdr:twoCellAnchor>
  <xdr:twoCellAnchor>
    <xdr:from>
      <xdr:col>2</xdr:col>
      <xdr:colOff>635001</xdr:colOff>
      <xdr:row>2</xdr:row>
      <xdr:rowOff>42331</xdr:rowOff>
    </xdr:from>
    <xdr:to>
      <xdr:col>4</xdr:col>
      <xdr:colOff>1</xdr:colOff>
      <xdr:row>4</xdr:row>
      <xdr:rowOff>10583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8334375" y="1181100"/>
          <a:ext cx="790575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338688</xdr:colOff>
      <xdr:row>2</xdr:row>
      <xdr:rowOff>63501</xdr:rowOff>
    </xdr:from>
    <xdr:to>
      <xdr:col>32</xdr:col>
      <xdr:colOff>20</xdr:colOff>
      <xdr:row>4</xdr:row>
      <xdr:rowOff>1</xdr:rowOff>
    </xdr:to>
    <xdr:sp macro="" textlink="">
      <xdr:nvSpPr>
        <xdr:cNvPr id="3" name="CaixaDeText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24450675" y="1209675"/>
          <a:ext cx="1571625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359832</xdr:colOff>
      <xdr:row>2</xdr:row>
      <xdr:rowOff>137583</xdr:rowOff>
    </xdr:from>
    <xdr:to>
      <xdr:col>0</xdr:col>
      <xdr:colOff>1881509</xdr:colOff>
      <xdr:row>5</xdr:row>
      <xdr:rowOff>21166</xdr:rowOff>
    </xdr:to>
    <xdr:pic>
      <xdr:nvPicPr>
        <xdr:cNvPr id="4" name="Picture 2" descr="M:\LOGOMARCA\Atuais\Moove\LOGO_Moove_cmyk.jp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48" t="13093" r="9860" b="24263"/>
        <a:stretch>
          <a:fillRect/>
        </a:stretch>
      </xdr:blipFill>
      <xdr:spPr bwMode="auto">
        <a:xfrm>
          <a:off x="3886200" y="1276350"/>
          <a:ext cx="15240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2</xdr:row>
      <xdr:rowOff>148167</xdr:rowOff>
    </xdr:from>
    <xdr:to>
      <xdr:col>0</xdr:col>
      <xdr:colOff>1670658</xdr:colOff>
      <xdr:row>5</xdr:row>
      <xdr:rowOff>63500</xdr:rowOff>
    </xdr:to>
    <xdr:pic>
      <xdr:nvPicPr>
        <xdr:cNvPr id="2" name="Imagem 2" descr="COSAN_logo_COLORIDO_HOR_CMYK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295400"/>
          <a:ext cx="1552575" cy="485775"/>
        </a:xfrm>
        <a:prstGeom prst="rect">
          <a:avLst/>
        </a:prstGeom>
      </xdr:spPr>
    </xdr:pic>
    <xdr:clientData/>
  </xdr:twoCellAnchor>
  <xdr:twoCellAnchor>
    <xdr:from>
      <xdr:col>28</xdr:col>
      <xdr:colOff>560916</xdr:colOff>
      <xdr:row>2</xdr:row>
      <xdr:rowOff>95253</xdr:rowOff>
    </xdr:from>
    <xdr:to>
      <xdr:col>30</xdr:col>
      <xdr:colOff>615973</xdr:colOff>
      <xdr:row>4</xdr:row>
      <xdr:rowOff>31753</xdr:rowOff>
    </xdr:to>
    <xdr:sp macro="" textlink="">
      <xdr:nvSpPr>
        <xdr:cNvPr id="3" name="CaixaDeText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21021675" y="1238250"/>
          <a:ext cx="13144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105834</xdr:rowOff>
    </xdr:from>
    <xdr:to>
      <xdr:col>0</xdr:col>
      <xdr:colOff>1862667</xdr:colOff>
      <xdr:row>3</xdr:row>
      <xdr:rowOff>23853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775"/>
          <a:ext cx="1714500" cy="485775"/>
        </a:xfrm>
        <a:prstGeom prst="rect">
          <a:avLst/>
        </a:prstGeom>
      </xdr:spPr>
    </xdr:pic>
    <xdr:clientData/>
  </xdr:twoCellAnchor>
  <xdr:twoCellAnchor>
    <xdr:from>
      <xdr:col>16</xdr:col>
      <xdr:colOff>359834</xdr:colOff>
      <xdr:row>0</xdr:row>
      <xdr:rowOff>148168</xdr:rowOff>
    </xdr:from>
    <xdr:to>
      <xdr:col>19</xdr:col>
      <xdr:colOff>0</xdr:colOff>
      <xdr:row>2</xdr:row>
      <xdr:rowOff>84668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3249275" y="152400"/>
          <a:ext cx="14668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137583</xdr:rowOff>
    </xdr:from>
    <xdr:to>
      <xdr:col>0</xdr:col>
      <xdr:colOff>1554241</xdr:colOff>
      <xdr:row>4</xdr:row>
      <xdr:rowOff>52916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6350"/>
          <a:ext cx="1552575" cy="485775"/>
        </a:xfrm>
        <a:prstGeom prst="rect">
          <a:avLst/>
        </a:prstGeom>
      </xdr:spPr>
    </xdr:pic>
    <xdr:clientData/>
  </xdr:twoCellAnchor>
  <xdr:twoCellAnchor>
    <xdr:from>
      <xdr:col>145</xdr:col>
      <xdr:colOff>0</xdr:colOff>
      <xdr:row>4</xdr:row>
      <xdr:rowOff>31751</xdr:rowOff>
    </xdr:from>
    <xdr:to>
      <xdr:col>145</xdr:col>
      <xdr:colOff>0</xdr:colOff>
      <xdr:row>5</xdr:row>
      <xdr:rowOff>158751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23177300" y="1743075"/>
          <a:ext cx="0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158750</xdr:colOff>
      <xdr:row>4</xdr:row>
      <xdr:rowOff>31751</xdr:rowOff>
    </xdr:from>
    <xdr:to>
      <xdr:col>9</xdr:col>
      <xdr:colOff>0</xdr:colOff>
      <xdr:row>5</xdr:row>
      <xdr:rowOff>158751</xdr:rowOff>
    </xdr:to>
    <xdr:sp macro="" textlink="">
      <xdr:nvSpPr>
        <xdr:cNvPr id="6" name="CaixaDeText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9953625" y="1743075"/>
          <a:ext cx="1666875" cy="323850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2</xdr:row>
      <xdr:rowOff>95250</xdr:rowOff>
    </xdr:from>
    <xdr:to>
      <xdr:col>0</xdr:col>
      <xdr:colOff>1702408</xdr:colOff>
      <xdr:row>5</xdr:row>
      <xdr:rowOff>10584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95300"/>
          <a:ext cx="1552575" cy="514350"/>
        </a:xfrm>
        <a:prstGeom prst="rect">
          <a:avLst/>
        </a:prstGeom>
      </xdr:spPr>
    </xdr:pic>
    <xdr:clientData/>
  </xdr:twoCellAnchor>
  <xdr:twoCellAnchor>
    <xdr:from>
      <xdr:col>26</xdr:col>
      <xdr:colOff>484642</xdr:colOff>
      <xdr:row>2</xdr:row>
      <xdr:rowOff>109804</xdr:rowOff>
    </xdr:from>
    <xdr:to>
      <xdr:col>27</xdr:col>
      <xdr:colOff>877551</xdr:colOff>
      <xdr:row>4</xdr:row>
      <xdr:rowOff>46304</xdr:rowOff>
    </xdr:to>
    <xdr:sp macro="" textlink="">
      <xdr:nvSpPr>
        <xdr:cNvPr id="4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26917650" y="514350"/>
          <a:ext cx="1285875" cy="33337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84667</xdr:rowOff>
    </xdr:from>
    <xdr:to>
      <xdr:col>0</xdr:col>
      <xdr:colOff>1649491</xdr:colOff>
      <xdr:row>3</xdr:row>
      <xdr:rowOff>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228725"/>
          <a:ext cx="1552575" cy="485775"/>
        </a:xfrm>
        <a:prstGeom prst="rect">
          <a:avLst/>
        </a:prstGeom>
      </xdr:spPr>
    </xdr:pic>
    <xdr:clientData/>
  </xdr:twoCellAnchor>
  <xdr:twoCellAnchor>
    <xdr:from>
      <xdr:col>40</xdr:col>
      <xdr:colOff>296335</xdr:colOff>
      <xdr:row>1</xdr:row>
      <xdr:rowOff>10586</xdr:rowOff>
    </xdr:from>
    <xdr:to>
      <xdr:col>42</xdr:col>
      <xdr:colOff>656194</xdr:colOff>
      <xdr:row>2</xdr:row>
      <xdr:rowOff>169334</xdr:rowOff>
    </xdr:to>
    <xdr:sp macro="" textlink="">
      <xdr:nvSpPr>
        <xdr:cNvPr id="3" name="CaixaDe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0984825" y="1343025"/>
          <a:ext cx="1676400" cy="3524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1</xdr:row>
      <xdr:rowOff>158750</xdr:rowOff>
    </xdr:from>
    <xdr:to>
      <xdr:col>0</xdr:col>
      <xdr:colOff>1660075</xdr:colOff>
      <xdr:row>4</xdr:row>
      <xdr:rowOff>74083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304925"/>
          <a:ext cx="1552575" cy="485775"/>
        </a:xfrm>
        <a:prstGeom prst="rect">
          <a:avLst/>
        </a:prstGeom>
      </xdr:spPr>
    </xdr:pic>
    <xdr:clientData/>
  </xdr:twoCellAnchor>
  <xdr:twoCellAnchor>
    <xdr:from>
      <xdr:col>41</xdr:col>
      <xdr:colOff>201083</xdr:colOff>
      <xdr:row>2</xdr:row>
      <xdr:rowOff>95250</xdr:rowOff>
    </xdr:from>
    <xdr:to>
      <xdr:col>42</xdr:col>
      <xdr:colOff>695325</xdr:colOff>
      <xdr:row>4</xdr:row>
      <xdr:rowOff>31750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6725900" y="1428750"/>
          <a:ext cx="1190625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81525" y="1571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169357</xdr:colOff>
      <xdr:row>0</xdr:row>
      <xdr:rowOff>127002</xdr:rowOff>
    </xdr:from>
    <xdr:to>
      <xdr:col>35</xdr:col>
      <xdr:colOff>770491</xdr:colOff>
      <xdr:row>2</xdr:row>
      <xdr:rowOff>63502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31289625" y="1647825"/>
          <a:ext cx="12192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148190</xdr:colOff>
      <xdr:row>2</xdr:row>
      <xdr:rowOff>127002</xdr:rowOff>
    </xdr:from>
    <xdr:to>
      <xdr:col>35</xdr:col>
      <xdr:colOff>749324</xdr:colOff>
      <xdr:row>4</xdr:row>
      <xdr:rowOff>63502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26346150" y="1266825"/>
          <a:ext cx="1371600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10</xdr:row>
      <xdr:rowOff>47625</xdr:rowOff>
    </xdr:from>
    <xdr:to>
      <xdr:col>5</xdr:col>
      <xdr:colOff>1514475</xdr:colOff>
      <xdr:row>13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1219200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95248</xdr:colOff>
      <xdr:row>10</xdr:row>
      <xdr:rowOff>148169</xdr:rowOff>
    </xdr:from>
    <xdr:to>
      <xdr:col>33</xdr:col>
      <xdr:colOff>763057</xdr:colOff>
      <xdr:row>12</xdr:row>
      <xdr:rowOff>84669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1269325" y="1323975"/>
          <a:ext cx="12954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VOLTAR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47625</xdr:rowOff>
    </xdr:from>
    <xdr:to>
      <xdr:col>0</xdr:col>
      <xdr:colOff>1514475</xdr:colOff>
      <xdr:row>5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48050" y="1190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381000</xdr:colOff>
      <xdr:row>2</xdr:row>
      <xdr:rowOff>42337</xdr:rowOff>
    </xdr:from>
    <xdr:to>
      <xdr:col>9</xdr:col>
      <xdr:colOff>2115</xdr:colOff>
      <xdr:row>3</xdr:row>
      <xdr:rowOff>169337</xdr:rowOff>
    </xdr:to>
    <xdr:sp macro="" textlink="">
      <xdr:nvSpPr>
        <xdr:cNvPr id="3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0410825" y="1181100"/>
          <a:ext cx="1533525" cy="323850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1514475</xdr:colOff>
      <xdr:row>3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150" y="47625"/>
          <a:ext cx="14573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539749</xdr:colOff>
      <xdr:row>0</xdr:row>
      <xdr:rowOff>75670</xdr:rowOff>
    </xdr:from>
    <xdr:to>
      <xdr:col>36</xdr:col>
      <xdr:colOff>2135</xdr:colOff>
      <xdr:row>2</xdr:row>
      <xdr:rowOff>12170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24326850" y="76200"/>
          <a:ext cx="1371600" cy="314325"/>
        </a:xfrm>
        <a:prstGeom prst="rect">
          <a:avLst/>
        </a:prstGeom>
        <a:solidFill>
          <a:srgbClr val="7030A0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306911</xdr:colOff>
      <xdr:row>2</xdr:row>
      <xdr:rowOff>148166</xdr:rowOff>
    </xdr:from>
    <xdr:to>
      <xdr:col>0</xdr:col>
      <xdr:colOff>2203465</xdr:colOff>
      <xdr:row>5</xdr:row>
      <xdr:rowOff>31749</xdr:rowOff>
    </xdr:to>
    <xdr:pic>
      <xdr:nvPicPr>
        <xdr:cNvPr id="4" name="Picture 2" descr="C:\Users\cs191251\Desktop\logo_comga¦üs_positivo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152400"/>
          <a:ext cx="18954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27</xdr:colOff>
      <xdr:row>2</xdr:row>
      <xdr:rowOff>84665</xdr:rowOff>
    </xdr:from>
    <xdr:to>
      <xdr:col>32</xdr:col>
      <xdr:colOff>714400</xdr:colOff>
      <xdr:row>4</xdr:row>
      <xdr:rowOff>21165</xdr:rowOff>
    </xdr:to>
    <xdr:sp macro="" textlink="">
      <xdr:nvSpPr>
        <xdr:cNvPr id="5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28422600" y="85725"/>
          <a:ext cx="1428750" cy="314325"/>
        </a:xfrm>
        <a:prstGeom prst="rect">
          <a:avLst/>
        </a:prstGeom>
        <a:solidFill>
          <a:schemeClr val="accent1"/>
        </a:solidFill>
        <a:ln w="9525" cmpd="sng">
          <a:solidFill>
            <a:schemeClr val="bg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MENU</a:t>
          </a:r>
        </a:p>
        <a:p>
          <a:pPr algn="ctr"/>
          <a:endParaRPr lang="pt-BR" sz="16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</sheetNames>
    <sheetDataSet>
      <sheetData sheetId="0" refreshError="1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1"/>
  <sheetViews>
    <sheetView showGridLines="0" topLeftCell="C12" zoomScale="90" zoomScaleNormal="90" zoomScaleSheetLayoutView="80" workbookViewId="0">
      <selection activeCell="H18" sqref="H18"/>
    </sheetView>
  </sheetViews>
  <sheetFormatPr defaultRowHeight="15" outlineLevelCol="1"/>
  <cols>
    <col min="1" max="2" width="9.140625" hidden="1" customWidth="1" outlineLevel="1"/>
    <col min="3" max="3" width="9.140625" collapsed="1"/>
    <col min="8" max="8" width="72.28515625" customWidth="1"/>
  </cols>
  <sheetData>
    <row r="1" spans="1:1">
      <c r="A1" t="s">
        <v>520</v>
      </c>
    </row>
    <row r="13" spans="1:1" hidden="1"/>
    <row r="14" spans="1:1" hidden="1"/>
    <row r="15" spans="1:1" hidden="1"/>
    <row r="16" spans="1:1" hidden="1"/>
    <row r="17" spans="1:10" hidden="1"/>
    <row r="18" spans="1:10" ht="35.25" customHeight="1" thickBot="1">
      <c r="F18" s="1"/>
      <c r="G18" s="1"/>
      <c r="H18" s="2" t="s">
        <v>0</v>
      </c>
      <c r="I18" s="1"/>
      <c r="J18" s="1"/>
    </row>
    <row r="20" spans="1:10" ht="18.75">
      <c r="A20" t="s">
        <v>701</v>
      </c>
      <c r="B20" t="s">
        <v>702</v>
      </c>
      <c r="H20" s="184" t="str">
        <f t="shared" ref="H20:H26" si="0">IF($A$1="PT",B20,A20)</f>
        <v>1. COSAN S.A. (CSAN3) - CONSOLIDADO CONTÁBIL IFRS</v>
      </c>
    </row>
    <row r="21" spans="1:10" ht="18.75">
      <c r="A21" t="s">
        <v>704</v>
      </c>
      <c r="B21" t="s">
        <v>703</v>
      </c>
      <c r="H21" s="184" t="str">
        <f t="shared" si="0"/>
        <v>2. COSAN S.A. (CSAN3) - CONSOLIDADO PROFORMA INCLUINDO RAÍZEN</v>
      </c>
    </row>
    <row r="22" spans="1:10" ht="18.75">
      <c r="A22" t="s">
        <v>635</v>
      </c>
      <c r="B22" t="s">
        <v>634</v>
      </c>
      <c r="H22" s="185" t="str">
        <f t="shared" si="0"/>
        <v>2.1 RAÍZEN COMBUSTÍVEIS CONSOLIDADO</v>
      </c>
    </row>
    <row r="23" spans="1:10" ht="18.75">
      <c r="A23" t="s">
        <v>669</v>
      </c>
      <c r="B23" t="s">
        <v>675</v>
      </c>
      <c r="H23" s="185" t="str">
        <f t="shared" si="0"/>
        <v>2.2 RAIZEN COMB. CONSOL. SOCIETÁRIO</v>
      </c>
    </row>
    <row r="24" spans="1:10" ht="18.75">
      <c r="A24" t="s">
        <v>671</v>
      </c>
      <c r="B24" t="s">
        <v>664</v>
      </c>
      <c r="H24" s="185" t="str">
        <f t="shared" si="0"/>
        <v>2.3 RAÍZEN COMBUSTÍVEIS BRASIL</v>
      </c>
    </row>
    <row r="25" spans="1:10" ht="18.75">
      <c r="A25" t="s">
        <v>670</v>
      </c>
      <c r="B25" t="s">
        <v>676</v>
      </c>
      <c r="H25" s="185" t="str">
        <f t="shared" si="0"/>
        <v>2.4 RAIZEN COMB. BRASIL SOCIETÁRIO</v>
      </c>
    </row>
    <row r="26" spans="1:10" ht="18.75">
      <c r="A26" t="s">
        <v>665</v>
      </c>
      <c r="B26" t="s">
        <v>665</v>
      </c>
      <c r="H26" s="185" t="str">
        <f t="shared" si="0"/>
        <v>2.5 RAÍZEN COMBUSTÍVEIS ARGENTINA</v>
      </c>
    </row>
    <row r="27" spans="1:10" ht="18.75">
      <c r="A27" t="s">
        <v>666</v>
      </c>
      <c r="B27" t="s">
        <v>666</v>
      </c>
      <c r="H27" s="185" t="str">
        <f t="shared" ref="H27:H35" si="1">IF($A$1="PT",B27,A27)</f>
        <v>2.6 RAÍZEN ENERGIA</v>
      </c>
    </row>
    <row r="28" spans="1:10" ht="18.75">
      <c r="A28" t="s">
        <v>699</v>
      </c>
      <c r="B28" t="s">
        <v>667</v>
      </c>
      <c r="H28" s="185" t="str">
        <f>IF($A$1="PT",B28,A28)</f>
        <v>2.7 RAÍZEN ENERGIA SOCIETÁRIO</v>
      </c>
    </row>
    <row r="29" spans="1:10" ht="18.75">
      <c r="A29" t="s">
        <v>668</v>
      </c>
      <c r="B29" t="s">
        <v>668</v>
      </c>
      <c r="H29" s="185" t="str">
        <f t="shared" si="1"/>
        <v>2.8 COMGÁS</v>
      </c>
    </row>
    <row r="30" spans="1:10" ht="18.75">
      <c r="A30" t="s">
        <v>722</v>
      </c>
      <c r="B30" t="s">
        <v>722</v>
      </c>
      <c r="H30" s="185" t="str">
        <f>IF($A$1="PT",B30,A30)</f>
        <v>2.9 COMPASS GÁS E ENERGIA</v>
      </c>
    </row>
    <row r="31" spans="1:10" ht="18.75">
      <c r="A31" t="s">
        <v>723</v>
      </c>
      <c r="B31" t="s">
        <v>723</v>
      </c>
      <c r="H31" s="185" t="str">
        <f t="shared" si="1"/>
        <v>2.10 MOOVE</v>
      </c>
    </row>
    <row r="32" spans="1:10" ht="18.75">
      <c r="A32" t="s">
        <v>724</v>
      </c>
      <c r="B32" t="s">
        <v>725</v>
      </c>
      <c r="H32" s="185" t="str">
        <f>IF($A$1="PT",B32,A32)</f>
        <v>2.11 COSAN CORPORATIVO</v>
      </c>
    </row>
    <row r="33" spans="1:10" ht="18.75">
      <c r="A33" t="s">
        <v>627</v>
      </c>
      <c r="B33" t="s">
        <v>321</v>
      </c>
      <c r="H33" s="184" t="str">
        <f t="shared" si="1"/>
        <v>3. DFC POR NEGÓCIO</v>
      </c>
    </row>
    <row r="34" spans="1:10" ht="18.75">
      <c r="A34" t="s">
        <v>628</v>
      </c>
      <c r="B34" t="s">
        <v>352</v>
      </c>
      <c r="H34" s="184" t="str">
        <f t="shared" si="1"/>
        <v>4. ENDIVIDAMENTO POR NEGÓCIO</v>
      </c>
    </row>
    <row r="35" spans="1:10" ht="35.25" customHeight="1" thickBot="1">
      <c r="A35" t="s">
        <v>629</v>
      </c>
      <c r="B35" t="s">
        <v>1</v>
      </c>
      <c r="F35" s="1"/>
      <c r="G35" s="1"/>
      <c r="H35" s="2" t="str">
        <f t="shared" si="1"/>
        <v>OBSERVAÇÕES</v>
      </c>
      <c r="I35" s="1"/>
      <c r="J35" s="1"/>
    </row>
    <row r="37" spans="1:10" ht="168.75">
      <c r="A37" t="s">
        <v>630</v>
      </c>
      <c r="B37" t="s">
        <v>625</v>
      </c>
      <c r="H37" s="3" t="str">
        <f>IF($A$1="PT",B37,A37)</f>
        <v xml:space="preserve">A partir de 1º de abril de 2013, mediante a adoção da norma contábil IFRS 11 (CPC19), os resultados da Raízen Energia e Combustíveis deixaram de ser consolidados proporcionalmente (50%) pela Cosan, passando a ser reportados na linha de “Resultado de Equivalência Patrimonial”, considerando a participação proporcional  no resultado.  Conforme divulgações da Companhia, este efeito está reportado retroativamente desde o 1T12 na planilha "COSAN SA - IFRS". </v>
      </c>
    </row>
    <row r="38" spans="1:10" ht="3" customHeight="1">
      <c r="H38" s="4"/>
    </row>
    <row r="39" spans="1:10" ht="153" customHeight="1">
      <c r="A39" t="s">
        <v>631</v>
      </c>
      <c r="B39" t="s">
        <v>626</v>
      </c>
      <c r="H39" s="3" t="str">
        <f>IF($A$1="PT",B39,A39)</f>
        <v xml:space="preserve">Em virtude da relevância das operações da Raízen para os resultados da Cosan e melhor comparabilidade das informações financeiras da Companhia, reportamos na planilha "COSAN SA - PROFORMA" os 100% dos resultados consolidados da Comgás, Rumo, Cosan Lubrificantes, Radar e do segmento Cosan Corporativo, e 50% dos resultados da Raízen Energia e Raízen Combustíveis. </v>
      </c>
    </row>
    <row r="100" spans="1:1">
      <c r="A100" t="s">
        <v>520</v>
      </c>
    </row>
    <row r="101" spans="1:1">
      <c r="A101" t="s">
        <v>521</v>
      </c>
    </row>
  </sheetData>
  <dataValidations count="1">
    <dataValidation type="list" allowBlank="1" showInputMessage="1" showErrorMessage="1" sqref="A1" xr:uid="{00000000-0002-0000-0100-000000000000}">
      <formula1>$A$100:$A$101</formula1>
    </dataValidation>
  </dataValidations>
  <hyperlinks>
    <hyperlink ref="H20" location="'COSAN SA - IFRS'!A1" display="1. COSAN S/A (CSAN3) - CONSOLIDADO CONTÁBIL IFRS" xr:uid="{00000000-0004-0000-0100-000000000000}"/>
    <hyperlink ref="H22" location="'RAIZEN COMBUSTIVEIS CONSOLIDADO'!A1" display="'RAIZEN COMBUSTIVEIS CONSOLIDADO'!A1" xr:uid="{00000000-0004-0000-0100-000001000000}"/>
    <hyperlink ref="H27" location="'RAIZEN ENERGIA'!A1" display="2.2 RAÍZEN ENERGIA" xr:uid="{00000000-0004-0000-0100-000002000000}"/>
    <hyperlink ref="H29" location="COMGAS!A1" display="2.3 COMGÁS" xr:uid="{00000000-0004-0000-0100-000003000000}"/>
    <hyperlink ref="H31" location="MOOVE!A1" display="2.4 MOOVE" xr:uid="{00000000-0004-0000-0100-000004000000}"/>
    <hyperlink ref="H32" location="'ENDIVIDAMENTO POR NEGÓCIO'!A1" display="2.6 COSAN CORPORATIVO" xr:uid="{00000000-0004-0000-0100-000005000000}"/>
    <hyperlink ref="H34" location="'ENDIVIDAMENTO POR NEGÓCIO'!A1" display="4. ENDIVIDAMENTO POR NEGÓCIO" xr:uid="{00000000-0004-0000-0100-000006000000}"/>
    <hyperlink ref="H33" location="'DFC POR NEGÓCIO'!A1" display="3. DFC POR NEGÓCIO" xr:uid="{00000000-0004-0000-0100-000007000000}"/>
    <hyperlink ref="H21" location="'COSAN SA - PROFORMA'!A1" display="2. COSAN S/A (CSAN3) - CONSOLIDADO PROFORMA INCLUINDO RAÍZEN" xr:uid="{00000000-0004-0000-0100-000008000000}"/>
    <hyperlink ref="H23" location="'RAIZEN COMBUSTIVEIS SOCIETÁRIO'!A1" display="'RAIZEN COMBUSTIVEIS SOCIETÁRIO'!A1" xr:uid="{00000000-0004-0000-0100-000009000000}"/>
    <hyperlink ref="H24" location="'RAIZEN COMBUSTIVEIS BRASIL'!A1" display="'RAIZEN COMBUSTIVEIS BRASIL'!A1" xr:uid="{00000000-0004-0000-0100-00000A000000}"/>
    <hyperlink ref="H25" location="'RAIZEN COMBUSTIVEIS BRASIL SOC.'!A1" display="'RAIZEN COMBUSTIVEIS BRASIL SOC.'!A1" xr:uid="{00000000-0004-0000-0100-00000B000000}"/>
    <hyperlink ref="H26" location="'RAIZEN COMBUSTIVEIS ARGENTINA'!A1" display="'RAIZEN COMBUSTIVEIS ARGENTINA'!A1" xr:uid="{00000000-0004-0000-0100-00000C000000}"/>
    <hyperlink ref="H28" location="'RAIZEN ENERGIA SOCIETÁRIO'!A1" display="'RAIZEN ENERGIA SOCIETÁRIO'!A1" xr:uid="{00000000-0004-0000-0100-00000D000000}"/>
    <hyperlink ref="H30" location="COMPASS!A1" display="COMPASS!A1" xr:uid="{00000000-0004-0000-0100-00000E000000}"/>
  </hyperlinks>
  <pageMargins left="0.511811024" right="0.511811024" top="0.78740157499999996" bottom="0.78740157499999996" header="0.31496062000000002" footer="0.31496062000000002"/>
  <pageSetup paperSize="9" scale="69" orientation="portrait" r:id="rId1"/>
  <rowBreaks count="1" manualBreakCount="1">
    <brk id="40" min="5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E63"/>
  <sheetViews>
    <sheetView showGridLines="0" zoomScale="90" zoomScaleNormal="90" workbookViewId="0">
      <pane xSplit="1" ySplit="8" topLeftCell="B10" activePane="bottomRight" state="frozen"/>
      <selection activeCell="AW19" sqref="AW19"/>
      <selection pane="topRight" activeCell="AW19" sqref="AW19"/>
      <selection pane="bottomLeft" activeCell="AW19" sqref="AW19"/>
      <selection pane="bottomRight" activeCell="A37" sqref="A37"/>
    </sheetView>
  </sheetViews>
  <sheetFormatPr defaultColWidth="9.140625" defaultRowHeight="15"/>
  <cols>
    <col min="1" max="1" width="48.7109375" style="5" customWidth="1"/>
    <col min="2" max="4" width="10.7109375" style="5" bestFit="1" customWidth="1"/>
    <col min="5" max="16384" width="9.140625" style="5"/>
  </cols>
  <sheetData>
    <row r="1" spans="1:5">
      <c r="B1" s="71"/>
      <c r="C1" s="71"/>
      <c r="D1" s="71"/>
    </row>
    <row r="6" spans="1:5" ht="15" customHeight="1">
      <c r="A6" s="61"/>
    </row>
    <row r="7" spans="1:5">
      <c r="A7" s="151" t="s">
        <v>132</v>
      </c>
      <c r="B7" s="366" t="s">
        <v>717</v>
      </c>
      <c r="C7" s="366" t="s">
        <v>727</v>
      </c>
      <c r="D7" s="366" t="s">
        <v>728</v>
      </c>
    </row>
    <row r="8" spans="1:5" ht="15" customHeight="1">
      <c r="A8" s="151" t="s">
        <v>10</v>
      </c>
      <c r="B8" s="364" t="s">
        <v>11</v>
      </c>
      <c r="C8" s="364" t="s">
        <v>12</v>
      </c>
      <c r="D8" s="364" t="s">
        <v>13</v>
      </c>
    </row>
    <row r="9" spans="1:5">
      <c r="A9" s="24" t="s">
        <v>133</v>
      </c>
      <c r="B9" s="64">
        <v>2475.3448763900001</v>
      </c>
      <c r="C9" s="64">
        <v>1559.7521606499993</v>
      </c>
      <c r="D9" s="64">
        <v>2426.9126263299986</v>
      </c>
    </row>
    <row r="10" spans="1:5">
      <c r="A10" s="24" t="s">
        <v>231</v>
      </c>
      <c r="B10" s="217">
        <v>-1680.4615519999998</v>
      </c>
      <c r="C10" s="217">
        <v>-1033.87550044</v>
      </c>
      <c r="D10" s="217">
        <v>-1670.6335841699999</v>
      </c>
    </row>
    <row r="11" spans="1:5">
      <c r="A11" s="24" t="s">
        <v>135</v>
      </c>
      <c r="B11" s="64">
        <v>794.88332439000033</v>
      </c>
      <c r="C11" s="64">
        <v>525.87666020999927</v>
      </c>
      <c r="D11" s="64">
        <v>756.27904215999865</v>
      </c>
    </row>
    <row r="12" spans="1:5">
      <c r="A12" s="28" t="s">
        <v>136</v>
      </c>
      <c r="B12" s="155">
        <v>0.32112023337501333</v>
      </c>
      <c r="C12" s="155">
        <v>0.33715398733017266</v>
      </c>
      <c r="D12" s="155">
        <v>0.31162186638076517</v>
      </c>
    </row>
    <row r="13" spans="1:5" s="25" customFormat="1">
      <c r="A13" s="24" t="s">
        <v>138</v>
      </c>
      <c r="B13" s="217">
        <v>-158.82832421999996</v>
      </c>
      <c r="C13" s="217">
        <v>-202.16610327000004</v>
      </c>
      <c r="D13" s="217">
        <v>-50.332599040000019</v>
      </c>
      <c r="E13" s="407"/>
    </row>
    <row r="14" spans="1:5" s="25" customFormat="1">
      <c r="A14" s="24" t="s">
        <v>139</v>
      </c>
      <c r="B14" s="217">
        <v>-85.668361870000041</v>
      </c>
      <c r="C14" s="217">
        <v>-107.13959275000001</v>
      </c>
      <c r="D14" s="217">
        <v>-184.02634536000002</v>
      </c>
    </row>
    <row r="15" spans="1:5" s="25" customFormat="1">
      <c r="A15" s="24" t="s">
        <v>140</v>
      </c>
      <c r="B15" s="217">
        <v>10.687839330000003</v>
      </c>
      <c r="C15" s="217">
        <v>29.676850679999998</v>
      </c>
      <c r="D15" s="217">
        <v>-9.0404848300000022</v>
      </c>
    </row>
    <row r="16" spans="1:5" s="25" customFormat="1">
      <c r="A16" s="24"/>
      <c r="B16" s="217"/>
      <c r="C16" s="217"/>
      <c r="D16" s="217"/>
    </row>
    <row r="17" spans="1:4" s="25" customFormat="1">
      <c r="A17" s="18" t="s">
        <v>371</v>
      </c>
      <c r="B17" s="225">
        <v>-67.868549900000005</v>
      </c>
      <c r="C17" s="225">
        <v>-77.318199059999998</v>
      </c>
      <c r="D17" s="225">
        <v>-112.53975022</v>
      </c>
    </row>
    <row r="18" spans="1:4" s="25" customFormat="1">
      <c r="A18" s="18" t="s">
        <v>372</v>
      </c>
      <c r="B18" s="225">
        <v>12.856907409999998</v>
      </c>
      <c r="C18" s="225">
        <v>19.766674170000002</v>
      </c>
      <c r="D18" s="225">
        <v>14.456244720000004</v>
      </c>
    </row>
    <row r="19" spans="1:4" s="25" customFormat="1">
      <c r="A19" s="224" t="s">
        <v>373</v>
      </c>
      <c r="B19" s="226">
        <v>-55.011642490000007</v>
      </c>
      <c r="C19" s="226">
        <v>-57.551524889999996</v>
      </c>
      <c r="D19" s="226">
        <v>-98.083505500000001</v>
      </c>
    </row>
    <row r="20" spans="1:4" s="25" customFormat="1">
      <c r="A20" s="18" t="s">
        <v>374</v>
      </c>
      <c r="B20" s="225">
        <v>56.584897639999944</v>
      </c>
      <c r="C20" s="225">
        <v>-7.8680078400000184</v>
      </c>
      <c r="D20" s="225">
        <v>-28.492731639999963</v>
      </c>
    </row>
    <row r="21" spans="1:4" s="25" customFormat="1">
      <c r="A21" s="18" t="s">
        <v>375</v>
      </c>
      <c r="B21" s="225">
        <v>-2.1679822700000004</v>
      </c>
      <c r="C21" s="225">
        <v>20.162308260000003</v>
      </c>
      <c r="D21" s="225">
        <v>-0.53472537000000109</v>
      </c>
    </row>
    <row r="22" spans="1:4" s="25" customFormat="1">
      <c r="A22" s="24" t="s">
        <v>376</v>
      </c>
      <c r="B22" s="226">
        <v>-0.59472712000006434</v>
      </c>
      <c r="C22" s="226">
        <v>-45.257224470000011</v>
      </c>
      <c r="D22" s="226">
        <v>-127.11096250999996</v>
      </c>
    </row>
    <row r="23" spans="1:4" s="25" customFormat="1">
      <c r="A23" s="26"/>
      <c r="B23" s="217"/>
      <c r="C23" s="217"/>
      <c r="D23" s="217"/>
    </row>
    <row r="24" spans="1:4" s="25" customFormat="1">
      <c r="A24" s="26" t="s">
        <v>37</v>
      </c>
      <c r="B24" s="217">
        <v>-182.89573557000003</v>
      </c>
      <c r="C24" s="217">
        <v>-70.12218335</v>
      </c>
      <c r="D24" s="217">
        <v>-130.32426906999993</v>
      </c>
    </row>
    <row r="25" spans="1:4" s="25" customFormat="1" ht="30">
      <c r="A25" s="26" t="s">
        <v>31</v>
      </c>
      <c r="B25" s="217">
        <v>-3.0557173900000003</v>
      </c>
      <c r="C25" s="217">
        <v>-1.1800318799999996</v>
      </c>
      <c r="D25" s="217">
        <v>-2.3166592300000004</v>
      </c>
    </row>
    <row r="26" spans="1:4">
      <c r="A26" s="24" t="s">
        <v>36</v>
      </c>
      <c r="B26" s="217">
        <v>374.53277106000036</v>
      </c>
      <c r="C26" s="217">
        <v>129.69161339999974</v>
      </c>
      <c r="D26" s="217">
        <v>253.12771982999908</v>
      </c>
    </row>
    <row r="27" spans="1:4">
      <c r="A27" s="151" t="s">
        <v>35</v>
      </c>
      <c r="B27" s="366" t="s">
        <v>717</v>
      </c>
      <c r="C27" s="366" t="s">
        <v>727</v>
      </c>
      <c r="D27" s="366" t="s">
        <v>728</v>
      </c>
    </row>
    <row r="28" spans="1:4" ht="15" customHeight="1">
      <c r="A28" s="151" t="s">
        <v>10</v>
      </c>
      <c r="B28" s="364" t="s">
        <v>11</v>
      </c>
      <c r="C28" s="364" t="s">
        <v>12</v>
      </c>
      <c r="D28" s="364" t="s">
        <v>13</v>
      </c>
    </row>
    <row r="29" spans="1:4" s="25" customFormat="1">
      <c r="A29" s="24" t="s">
        <v>36</v>
      </c>
      <c r="B29" s="217">
        <v>374.53277106000036</v>
      </c>
      <c r="C29" s="217">
        <v>129.69161339999974</v>
      </c>
      <c r="D29" s="217">
        <v>253.12771982999908</v>
      </c>
    </row>
    <row r="30" spans="1:4" s="25" customFormat="1">
      <c r="A30" s="26" t="s">
        <v>37</v>
      </c>
      <c r="B30" s="217">
        <v>-182.89573557000003</v>
      </c>
      <c r="C30" s="217">
        <v>-70.12218335</v>
      </c>
      <c r="D30" s="217">
        <v>-130.32426906999993</v>
      </c>
    </row>
    <row r="31" spans="1:4" s="25" customFormat="1">
      <c r="A31" s="24" t="s">
        <v>38</v>
      </c>
      <c r="B31" s="217">
        <v>-0.59472712000006434</v>
      </c>
      <c r="C31" s="217">
        <v>-45.257224470000011</v>
      </c>
      <c r="D31" s="217">
        <v>-127.11096250999996</v>
      </c>
    </row>
    <row r="32" spans="1:4" s="27" customFormat="1">
      <c r="A32" s="24" t="s">
        <v>39</v>
      </c>
      <c r="B32" s="217">
        <v>-116.76225362000001</v>
      </c>
      <c r="C32" s="217">
        <v>-119.51756856999999</v>
      </c>
      <c r="D32" s="217">
        <v>-132.92776349000002</v>
      </c>
    </row>
    <row r="33" spans="1:4" s="25" customFormat="1">
      <c r="A33" s="24" t="s">
        <v>757</v>
      </c>
      <c r="B33" s="217">
        <v>677.84120476000032</v>
      </c>
      <c r="C33" s="217">
        <v>365.76862166999928</v>
      </c>
      <c r="D33" s="217">
        <v>645.80737412999861</v>
      </c>
    </row>
    <row r="34" spans="1:4">
      <c r="A34" s="28" t="s">
        <v>42</v>
      </c>
      <c r="B34" s="197">
        <v>0.27383707669395635</v>
      </c>
      <c r="C34" s="197">
        <v>0.23450432119778031</v>
      </c>
      <c r="D34" s="197">
        <v>0.26610244106999226</v>
      </c>
    </row>
    <row r="35" spans="1:4" s="25" customFormat="1">
      <c r="A35" s="349" t="s">
        <v>663</v>
      </c>
      <c r="B35" s="225"/>
      <c r="C35" s="225"/>
      <c r="D35" s="225"/>
    </row>
    <row r="36" spans="1:4" s="25" customFormat="1">
      <c r="A36" s="349" t="s">
        <v>203</v>
      </c>
      <c r="B36" s="225"/>
      <c r="C36" s="225">
        <v>107.72199999999999</v>
      </c>
      <c r="D36" s="225">
        <v>0</v>
      </c>
    </row>
    <row r="37" spans="1:4" s="25" customFormat="1">
      <c r="A37" s="24" t="s">
        <v>207</v>
      </c>
      <c r="B37" s="226">
        <v>677.84120476000032</v>
      </c>
      <c r="C37" s="226">
        <v>473.49062166999926</v>
      </c>
      <c r="D37" s="226">
        <v>645.80737412999861</v>
      </c>
    </row>
    <row r="38" spans="1:4">
      <c r="A38" s="151" t="s">
        <v>43</v>
      </c>
      <c r="B38" s="366" t="s">
        <v>717</v>
      </c>
      <c r="C38" s="366" t="s">
        <v>727</v>
      </c>
      <c r="D38" s="366" t="s">
        <v>728</v>
      </c>
    </row>
    <row r="39" spans="1:4" ht="15" customHeight="1">
      <c r="A39" s="151" t="s">
        <v>10</v>
      </c>
      <c r="B39" s="67" t="s">
        <v>11</v>
      </c>
      <c r="C39" s="67" t="s">
        <v>12</v>
      </c>
      <c r="D39" s="67" t="s">
        <v>13</v>
      </c>
    </row>
    <row r="40" spans="1:4" s="37" customFormat="1">
      <c r="A40" s="35" t="s">
        <v>142</v>
      </c>
      <c r="B40" s="68">
        <v>12458.759331290001</v>
      </c>
      <c r="C40" s="68">
        <v>15106.795430320006</v>
      </c>
      <c r="D40" s="68">
        <v>15410.977979309993</v>
      </c>
    </row>
    <row r="41" spans="1:4" s="37" customFormat="1">
      <c r="A41" s="57" t="s">
        <v>46</v>
      </c>
      <c r="B41" s="54">
        <v>817.31179454000005</v>
      </c>
      <c r="C41" s="54">
        <v>2435.6382946099998</v>
      </c>
      <c r="D41" s="54">
        <v>2782.8917971700002</v>
      </c>
    </row>
    <row r="42" spans="1:4" s="37" customFormat="1">
      <c r="A42" s="57" t="s">
        <v>143</v>
      </c>
      <c r="B42" s="54">
        <v>293.58425801999999</v>
      </c>
      <c r="C42" s="54">
        <v>1011.1802151999999</v>
      </c>
      <c r="D42" s="54">
        <v>1007.0995297800001</v>
      </c>
    </row>
    <row r="43" spans="1:4" s="37" customFormat="1">
      <c r="A43" s="57" t="s">
        <v>49</v>
      </c>
      <c r="B43" s="54">
        <v>1144.81373424</v>
      </c>
      <c r="C43" s="54">
        <v>919.93300027999999</v>
      </c>
      <c r="D43" s="54">
        <v>892.30756328000018</v>
      </c>
    </row>
    <row r="44" spans="1:4" s="37" customFormat="1">
      <c r="A44" s="57" t="s">
        <v>51</v>
      </c>
      <c r="B44" s="54">
        <v>113.47525646000001</v>
      </c>
      <c r="C44" s="54">
        <v>118.34600646999999</v>
      </c>
      <c r="D44" s="54">
        <v>115.64629638999999</v>
      </c>
    </row>
    <row r="45" spans="1:4" s="37" customFormat="1">
      <c r="A45" s="57" t="s">
        <v>646</v>
      </c>
      <c r="B45" s="54">
        <v>511.10513299000002</v>
      </c>
      <c r="C45" s="54">
        <v>549.56943727999999</v>
      </c>
      <c r="D45" s="54">
        <v>498.08054811</v>
      </c>
    </row>
    <row r="46" spans="1:4" s="37" customFormat="1">
      <c r="A46" s="57" t="s">
        <v>144</v>
      </c>
      <c r="B46" s="54">
        <v>397.74883773999954</v>
      </c>
      <c r="C46" s="54">
        <v>769.25323941000079</v>
      </c>
      <c r="D46" s="54">
        <v>666.80275110999901</v>
      </c>
    </row>
    <row r="47" spans="1:4" s="37" customFormat="1">
      <c r="A47" s="57" t="s">
        <v>67</v>
      </c>
      <c r="B47" s="54">
        <v>8402.8792754599999</v>
      </c>
      <c r="C47" s="54">
        <v>8468.5377832800004</v>
      </c>
      <c r="D47" s="54">
        <v>8568.2655144400014</v>
      </c>
    </row>
    <row r="48" spans="1:4" s="37" customFormat="1">
      <c r="A48" s="57" t="s">
        <v>146</v>
      </c>
      <c r="B48" s="54">
        <v>777.84104184000171</v>
      </c>
      <c r="C48" s="54">
        <v>834.33745379000356</v>
      </c>
      <c r="D48" s="54">
        <v>879.88397902999532</v>
      </c>
    </row>
    <row r="49" spans="1:4" s="34" customFormat="1">
      <c r="A49" s="21" t="s">
        <v>68</v>
      </c>
      <c r="B49" s="70">
        <v>12458.759331290001</v>
      </c>
      <c r="C49" s="70">
        <v>15106.795430320006</v>
      </c>
      <c r="D49" s="70">
        <v>15410.977979309993</v>
      </c>
    </row>
    <row r="50" spans="1:4" s="37" customFormat="1">
      <c r="A50" s="21"/>
      <c r="B50" s="70"/>
      <c r="C50" s="70"/>
      <c r="D50" s="70"/>
    </row>
    <row r="51" spans="1:4" s="37" customFormat="1">
      <c r="A51" s="35" t="s">
        <v>147</v>
      </c>
      <c r="B51" s="68">
        <v>-9121.4936479800053</v>
      </c>
      <c r="C51" s="68">
        <v>-11636.083748189998</v>
      </c>
      <c r="D51" s="68">
        <v>-11686.60077502999</v>
      </c>
    </row>
    <row r="52" spans="1:4" s="37" customFormat="1">
      <c r="A52" s="57" t="s">
        <v>148</v>
      </c>
      <c r="B52" s="54">
        <v>-5351.5348879200001</v>
      </c>
      <c r="C52" s="54">
        <v>-7336.7853423999995</v>
      </c>
      <c r="D52" s="54">
        <v>-7449.3615135800001</v>
      </c>
    </row>
    <row r="53" spans="1:4" s="37" customFormat="1">
      <c r="A53" s="57" t="s">
        <v>72</v>
      </c>
      <c r="B53" s="54">
        <v>-1206.1486848400002</v>
      </c>
      <c r="C53" s="54">
        <v>-1271.9620951500001</v>
      </c>
      <c r="D53" s="54">
        <v>-985.53223492000006</v>
      </c>
    </row>
    <row r="54" spans="1:4" s="37" customFormat="1" ht="15.75" customHeight="1">
      <c r="A54" s="57" t="s">
        <v>73</v>
      </c>
      <c r="B54" s="54">
        <v>-48.574417330000003</v>
      </c>
      <c r="C54" s="54">
        <v>-52.898526159999996</v>
      </c>
      <c r="D54" s="54">
        <v>-70.927164329999997</v>
      </c>
    </row>
    <row r="55" spans="1:4" s="37" customFormat="1" ht="15.75" customHeight="1">
      <c r="A55" s="57" t="s">
        <v>647</v>
      </c>
      <c r="B55" s="54">
        <v>0</v>
      </c>
      <c r="C55" s="54">
        <v>0</v>
      </c>
      <c r="D55" s="54">
        <v>0</v>
      </c>
    </row>
    <row r="56" spans="1:4" s="37" customFormat="1">
      <c r="A56" s="57" t="s">
        <v>149</v>
      </c>
      <c r="B56" s="54">
        <v>-415.66580563000093</v>
      </c>
      <c r="C56" s="54">
        <v>-545.01847888999919</v>
      </c>
      <c r="D56" s="54">
        <v>-742.06080027999997</v>
      </c>
    </row>
    <row r="57" spans="1:4" s="37" customFormat="1">
      <c r="A57" s="57" t="s">
        <v>150</v>
      </c>
      <c r="B57" s="54">
        <v>-2099.5698522600001</v>
      </c>
      <c r="C57" s="54">
        <v>-2429.41930559</v>
      </c>
      <c r="D57" s="54">
        <v>-2438.7190619200001</v>
      </c>
    </row>
    <row r="58" spans="1:4" s="37" customFormat="1">
      <c r="A58" s="35" t="s">
        <v>81</v>
      </c>
      <c r="B58" s="68">
        <v>-3337.2656840899995</v>
      </c>
      <c r="C58" s="68">
        <v>-3470.711682119997</v>
      </c>
      <c r="D58" s="68">
        <v>-3724.3772040000031</v>
      </c>
    </row>
    <row r="59" spans="1:4" s="34" customFormat="1">
      <c r="A59" s="21" t="s">
        <v>90</v>
      </c>
      <c r="B59" s="70">
        <v>-12458.759332070005</v>
      </c>
      <c r="C59" s="70">
        <v>-15106.795430309996</v>
      </c>
      <c r="D59" s="70">
        <v>-15410.977979029994</v>
      </c>
    </row>
    <row r="61" spans="1:4" ht="75">
      <c r="A61" s="108" t="s">
        <v>758</v>
      </c>
    </row>
    <row r="63" spans="1:4" ht="30">
      <c r="A63" s="108" t="s">
        <v>220</v>
      </c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AG68"/>
  <sheetViews>
    <sheetView showGridLines="0" zoomScale="90" zoomScaleNormal="90" workbookViewId="0">
      <pane xSplit="1" ySplit="8" topLeftCell="V9" activePane="bottomRight" state="frozen"/>
      <selection activeCell="AW19" sqref="AW19"/>
      <selection pane="topRight" activeCell="AW19" sqref="AW19"/>
      <selection pane="bottomLeft" activeCell="AW19" sqref="AW19"/>
      <selection pane="bottomRight" activeCell="AF9" sqref="AF9"/>
    </sheetView>
  </sheetViews>
  <sheetFormatPr defaultColWidth="9.140625" defaultRowHeight="15"/>
  <cols>
    <col min="1" max="1" width="48.7109375" style="5" customWidth="1"/>
    <col min="2" max="2" width="9.5703125" style="5" bestFit="1" customWidth="1"/>
    <col min="3" max="3" width="9.28515625" style="5" bestFit="1" customWidth="1"/>
    <col min="4" max="4" width="8.42578125" style="5" bestFit="1" customWidth="1"/>
    <col min="5" max="5" width="9.7109375" style="5" bestFit="1" customWidth="1"/>
    <col min="6" max="6" width="9.5703125" style="5" bestFit="1" customWidth="1"/>
    <col min="7" max="7" width="9.28515625" style="5" bestFit="1" customWidth="1"/>
    <col min="8" max="8" width="8.42578125" style="5" bestFit="1" customWidth="1"/>
    <col min="9" max="9" width="9.7109375" style="5" bestFit="1" customWidth="1"/>
    <col min="10" max="10" width="9.5703125" style="5" bestFit="1" customWidth="1"/>
    <col min="11" max="11" width="9.28515625" style="5" bestFit="1" customWidth="1"/>
    <col min="12" max="12" width="8.42578125" style="5" bestFit="1" customWidth="1"/>
    <col min="13" max="13" width="9.7109375" style="5" bestFit="1" customWidth="1"/>
    <col min="14" max="14" width="9.5703125" style="5" bestFit="1" customWidth="1"/>
    <col min="15" max="15" width="9.28515625" style="5" bestFit="1" customWidth="1"/>
    <col min="16" max="16" width="8.42578125" style="5" bestFit="1" customWidth="1"/>
    <col min="17" max="17" width="9.7109375" style="5" bestFit="1" customWidth="1"/>
    <col min="18" max="18" width="9.5703125" style="5" bestFit="1" customWidth="1"/>
    <col min="19" max="19" width="9.28515625" style="5" bestFit="1" customWidth="1"/>
    <col min="20" max="20" width="8.42578125" style="5" bestFit="1" customWidth="1"/>
    <col min="21" max="21" width="9.7109375" style="5" bestFit="1" customWidth="1"/>
    <col min="22" max="22" width="9.5703125" style="5" bestFit="1" customWidth="1"/>
    <col min="23" max="23" width="9.28515625" style="5" bestFit="1" customWidth="1"/>
    <col min="24" max="24" width="8.42578125" style="5" bestFit="1" customWidth="1"/>
    <col min="25" max="25" width="9.42578125" style="5" customWidth="1"/>
    <col min="26" max="32" width="9.5703125" style="5" bestFit="1" customWidth="1"/>
    <col min="33" max="16384" width="9.140625" style="5"/>
  </cols>
  <sheetData>
    <row r="1" spans="1:33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</row>
    <row r="6" spans="1:33">
      <c r="A6" s="61"/>
      <c r="B6" s="61"/>
      <c r="C6" s="61"/>
      <c r="D6" s="61"/>
      <c r="E6" s="61"/>
      <c r="F6" s="61"/>
      <c r="G6" s="61"/>
      <c r="H6" s="61"/>
      <c r="I6" s="61"/>
    </row>
    <row r="7" spans="1:33">
      <c r="A7" s="151" t="s">
        <v>221</v>
      </c>
      <c r="B7" s="366" t="s">
        <v>388</v>
      </c>
      <c r="C7" s="366" t="s">
        <v>389</v>
      </c>
      <c r="D7" s="366" t="s">
        <v>390</v>
      </c>
      <c r="E7" s="366" t="s">
        <v>391</v>
      </c>
      <c r="F7" s="366" t="s">
        <v>2</v>
      </c>
      <c r="G7" s="366" t="s">
        <v>3</v>
      </c>
      <c r="H7" s="366" t="s">
        <v>4</v>
      </c>
      <c r="I7" s="366" t="s">
        <v>5</v>
      </c>
      <c r="J7" s="366" t="s">
        <v>6</v>
      </c>
      <c r="K7" s="366" t="s">
        <v>7</v>
      </c>
      <c r="L7" s="366" t="s">
        <v>8</v>
      </c>
      <c r="M7" s="366" t="s">
        <v>9</v>
      </c>
      <c r="N7" s="366" t="s">
        <v>354</v>
      </c>
      <c r="O7" s="366" t="s">
        <v>359</v>
      </c>
      <c r="P7" s="366" t="s">
        <v>366</v>
      </c>
      <c r="Q7" s="366" t="s">
        <v>403</v>
      </c>
      <c r="R7" s="366" t="s">
        <v>406</v>
      </c>
      <c r="S7" s="366" t="s">
        <v>418</v>
      </c>
      <c r="T7" s="366" t="s">
        <v>423</v>
      </c>
      <c r="U7" s="366" t="s">
        <v>429</v>
      </c>
      <c r="V7" s="366" t="s">
        <v>432</v>
      </c>
      <c r="W7" s="366" t="s">
        <v>435</v>
      </c>
      <c r="X7" s="366" t="s">
        <v>517</v>
      </c>
      <c r="Y7" s="366" t="s">
        <v>633</v>
      </c>
      <c r="Z7" s="366" t="s">
        <v>637</v>
      </c>
      <c r="AA7" s="366" t="s">
        <v>648</v>
      </c>
      <c r="AB7" s="366" t="s">
        <v>700</v>
      </c>
      <c r="AC7" s="366" t="s">
        <v>714</v>
      </c>
      <c r="AD7" s="366" t="s">
        <v>717</v>
      </c>
      <c r="AE7" s="366" t="s">
        <v>727</v>
      </c>
      <c r="AF7" s="366" t="s">
        <v>728</v>
      </c>
    </row>
    <row r="8" spans="1:33" ht="15" customHeight="1">
      <c r="A8" s="151" t="s">
        <v>290</v>
      </c>
      <c r="B8" s="364" t="s">
        <v>11</v>
      </c>
      <c r="C8" s="364" t="s">
        <v>12</v>
      </c>
      <c r="D8" s="364" t="s">
        <v>13</v>
      </c>
      <c r="E8" s="364" t="s">
        <v>14</v>
      </c>
      <c r="F8" s="364" t="s">
        <v>11</v>
      </c>
      <c r="G8" s="364" t="s">
        <v>12</v>
      </c>
      <c r="H8" s="364" t="s">
        <v>13</v>
      </c>
      <c r="I8" s="364" t="s">
        <v>14</v>
      </c>
      <c r="J8" s="364" t="s">
        <v>11</v>
      </c>
      <c r="K8" s="364" t="s">
        <v>12</v>
      </c>
      <c r="L8" s="364" t="s">
        <v>13</v>
      </c>
      <c r="M8" s="364" t="s">
        <v>14</v>
      </c>
      <c r="N8" s="364" t="s">
        <v>11</v>
      </c>
      <c r="O8" s="364" t="s">
        <v>12</v>
      </c>
      <c r="P8" s="364" t="s">
        <v>13</v>
      </c>
      <c r="Q8" s="364" t="s">
        <v>14</v>
      </c>
      <c r="R8" s="364" t="s">
        <v>11</v>
      </c>
      <c r="S8" s="364" t="s">
        <v>12</v>
      </c>
      <c r="T8" s="364" t="s">
        <v>13</v>
      </c>
      <c r="U8" s="364" t="s">
        <v>14</v>
      </c>
      <c r="V8" s="364" t="s">
        <v>11</v>
      </c>
      <c r="W8" s="364" t="s">
        <v>12</v>
      </c>
      <c r="X8" s="364" t="s">
        <v>13</v>
      </c>
      <c r="Y8" s="364" t="s">
        <v>14</v>
      </c>
      <c r="Z8" s="364" t="s">
        <v>11</v>
      </c>
      <c r="AA8" s="364" t="s">
        <v>12</v>
      </c>
      <c r="AB8" s="364" t="s">
        <v>13</v>
      </c>
      <c r="AC8" s="364" t="s">
        <v>14</v>
      </c>
      <c r="AD8" s="364" t="s">
        <v>11</v>
      </c>
      <c r="AE8" s="364" t="s">
        <v>12</v>
      </c>
      <c r="AF8" s="364" t="s">
        <v>13</v>
      </c>
    </row>
    <row r="9" spans="1:33" s="6" customFormat="1" ht="18" customHeight="1">
      <c r="A9" s="24" t="s">
        <v>291</v>
      </c>
      <c r="B9" s="122">
        <v>72.5</v>
      </c>
      <c r="C9" s="122">
        <v>77.599999999999994</v>
      </c>
      <c r="D9" s="122">
        <v>84.9</v>
      </c>
      <c r="E9" s="122">
        <v>80.7</v>
      </c>
      <c r="F9" s="122">
        <v>91.533978719999993</v>
      </c>
      <c r="G9" s="122">
        <v>82.923801539999999</v>
      </c>
      <c r="H9" s="122">
        <v>88.462548210000008</v>
      </c>
      <c r="I9" s="229">
        <v>75.530357119999991</v>
      </c>
      <c r="J9" s="123">
        <v>71.17658394</v>
      </c>
      <c r="K9" s="123">
        <v>80.175065070000002</v>
      </c>
      <c r="L9" s="123">
        <v>89.327055090000002</v>
      </c>
      <c r="M9" s="123">
        <v>76.259</v>
      </c>
      <c r="N9" s="123">
        <v>76.934197960000006</v>
      </c>
      <c r="O9" s="123">
        <v>86.99275166000001</v>
      </c>
      <c r="P9" s="123">
        <v>83.902654340000012</v>
      </c>
      <c r="Q9" s="123">
        <v>81.055486099999982</v>
      </c>
      <c r="R9" s="123">
        <v>81.250643299999979</v>
      </c>
      <c r="S9" s="123">
        <v>92.358310030000013</v>
      </c>
      <c r="T9" s="123">
        <v>93.325258750000003</v>
      </c>
      <c r="U9" s="229">
        <v>80.939608834584106</v>
      </c>
      <c r="V9" s="229">
        <v>83.7</v>
      </c>
      <c r="W9" s="229">
        <v>87.8</v>
      </c>
      <c r="X9" s="229">
        <v>91.6</v>
      </c>
      <c r="Y9" s="229">
        <v>82.8</v>
      </c>
      <c r="Z9" s="229">
        <v>95.917593098893605</v>
      </c>
      <c r="AA9" s="229">
        <v>101.80464602000001</v>
      </c>
      <c r="AB9" s="229">
        <v>106.46022112520021</v>
      </c>
      <c r="AC9" s="229">
        <v>93.5</v>
      </c>
      <c r="AD9" s="229">
        <v>92.8</v>
      </c>
      <c r="AE9" s="229">
        <v>66</v>
      </c>
      <c r="AF9" s="229">
        <v>128.9</v>
      </c>
      <c r="AG9" s="431"/>
    </row>
    <row r="10" spans="1:33">
      <c r="A10" s="151" t="s">
        <v>132</v>
      </c>
      <c r="B10" s="366" t="s">
        <v>388</v>
      </c>
      <c r="C10" s="366" t="s">
        <v>389</v>
      </c>
      <c r="D10" s="366" t="s">
        <v>390</v>
      </c>
      <c r="E10" s="366" t="s">
        <v>391</v>
      </c>
      <c r="F10" s="366" t="s">
        <v>2</v>
      </c>
      <c r="G10" s="366" t="s">
        <v>3</v>
      </c>
      <c r="H10" s="366" t="s">
        <v>4</v>
      </c>
      <c r="I10" s="366" t="s">
        <v>5</v>
      </c>
      <c r="J10" s="366" t="s">
        <v>6</v>
      </c>
      <c r="K10" s="366" t="s">
        <v>7</v>
      </c>
      <c r="L10" s="366" t="s">
        <v>8</v>
      </c>
      <c r="M10" s="366" t="s">
        <v>9</v>
      </c>
      <c r="N10" s="366" t="s">
        <v>354</v>
      </c>
      <c r="O10" s="366" t="s">
        <v>359</v>
      </c>
      <c r="P10" s="366" t="s">
        <v>366</v>
      </c>
      <c r="Q10" s="366" t="s">
        <v>403</v>
      </c>
      <c r="R10" s="366" t="s">
        <v>406</v>
      </c>
      <c r="S10" s="366" t="s">
        <v>418</v>
      </c>
      <c r="T10" s="366" t="s">
        <v>423</v>
      </c>
      <c r="U10" s="366" t="s">
        <v>429</v>
      </c>
      <c r="V10" s="366" t="s">
        <v>432</v>
      </c>
      <c r="W10" s="366" t="s">
        <v>435</v>
      </c>
      <c r="X10" s="366" t="s">
        <v>517</v>
      </c>
      <c r="Y10" s="366" t="s">
        <v>633</v>
      </c>
      <c r="Z10" s="366" t="s">
        <v>637</v>
      </c>
      <c r="AA10" s="366" t="s">
        <v>648</v>
      </c>
      <c r="AB10" s="366" t="s">
        <v>700</v>
      </c>
      <c r="AC10" s="366" t="s">
        <v>714</v>
      </c>
      <c r="AD10" s="366" t="s">
        <v>717</v>
      </c>
      <c r="AE10" s="366" t="s">
        <v>727</v>
      </c>
      <c r="AF10" s="366" t="s">
        <v>728</v>
      </c>
    </row>
    <row r="11" spans="1:33" ht="15" customHeight="1">
      <c r="A11" s="151" t="s">
        <v>10</v>
      </c>
      <c r="B11" s="364" t="s">
        <v>11</v>
      </c>
      <c r="C11" s="364" t="s">
        <v>12</v>
      </c>
      <c r="D11" s="364" t="s">
        <v>13</v>
      </c>
      <c r="E11" s="364" t="s">
        <v>14</v>
      </c>
      <c r="F11" s="364" t="s">
        <v>11</v>
      </c>
      <c r="G11" s="364" t="s">
        <v>12</v>
      </c>
      <c r="H11" s="364" t="s">
        <v>13</v>
      </c>
      <c r="I11" s="364" t="s">
        <v>14</v>
      </c>
      <c r="J11" s="364" t="s">
        <v>11</v>
      </c>
      <c r="K11" s="364" t="s">
        <v>12</v>
      </c>
      <c r="L11" s="364" t="s">
        <v>13</v>
      </c>
      <c r="M11" s="364" t="s">
        <v>14</v>
      </c>
      <c r="N11" s="364" t="s">
        <v>11</v>
      </c>
      <c r="O11" s="364" t="s">
        <v>12</v>
      </c>
      <c r="P11" s="364" t="s">
        <v>13</v>
      </c>
      <c r="Q11" s="364" t="s">
        <v>14</v>
      </c>
      <c r="R11" s="364" t="s">
        <v>11</v>
      </c>
      <c r="S11" s="364" t="s">
        <v>12</v>
      </c>
      <c r="T11" s="364" t="s">
        <v>13</v>
      </c>
      <c r="U11" s="364" t="s">
        <v>14</v>
      </c>
      <c r="V11" s="364" t="s">
        <v>11</v>
      </c>
      <c r="W11" s="364" t="s">
        <v>12</v>
      </c>
      <c r="X11" s="364" t="s">
        <v>13</v>
      </c>
      <c r="Y11" s="364" t="s">
        <v>14</v>
      </c>
      <c r="Z11" s="364" t="s">
        <v>11</v>
      </c>
      <c r="AA11" s="364" t="s">
        <v>12</v>
      </c>
      <c r="AB11" s="364" t="s">
        <v>13</v>
      </c>
      <c r="AC11" s="364" t="s">
        <v>14</v>
      </c>
      <c r="AD11" s="364" t="s">
        <v>11</v>
      </c>
      <c r="AE11" s="364" t="s">
        <v>12</v>
      </c>
      <c r="AF11" s="364" t="s">
        <v>13</v>
      </c>
    </row>
    <row r="12" spans="1:33">
      <c r="A12" s="24" t="s">
        <v>133</v>
      </c>
      <c r="B12" s="226">
        <v>357.69937980000003</v>
      </c>
      <c r="C12" s="226">
        <v>386.05715167</v>
      </c>
      <c r="D12" s="226">
        <v>407.32051331999998</v>
      </c>
      <c r="E12" s="226">
        <v>391.82169653</v>
      </c>
      <c r="F12" s="226">
        <v>368.26855773</v>
      </c>
      <c r="G12" s="226">
        <v>403.94602935</v>
      </c>
      <c r="H12" s="122">
        <v>429.9</v>
      </c>
      <c r="I12" s="226">
        <v>400.13269701000002</v>
      </c>
      <c r="J12" s="66">
        <v>379.84330763999998</v>
      </c>
      <c r="K12" s="66">
        <v>424.08790020999999</v>
      </c>
      <c r="L12" s="122">
        <v>484.22582395000001</v>
      </c>
      <c r="M12" s="122">
        <v>463.57128392999999</v>
      </c>
      <c r="N12" s="122">
        <v>479.12469754</v>
      </c>
      <c r="O12" s="66">
        <v>488.99166280000003</v>
      </c>
      <c r="P12" s="122">
        <v>463.58142757000002</v>
      </c>
      <c r="Q12" s="122">
        <v>451.97660980000001</v>
      </c>
      <c r="R12" s="122">
        <v>446.69646951999999</v>
      </c>
      <c r="S12" s="122">
        <v>511.46600439999997</v>
      </c>
      <c r="T12" s="122">
        <v>534.31819050000001</v>
      </c>
      <c r="U12" s="226">
        <v>637.04186854</v>
      </c>
      <c r="V12" s="122">
        <v>724.57207321999999</v>
      </c>
      <c r="W12" s="226">
        <v>826.67333699000005</v>
      </c>
      <c r="X12" s="217">
        <v>1011.5163305100003</v>
      </c>
      <c r="Y12" s="217">
        <v>887.18700000000001</v>
      </c>
      <c r="Z12" s="226">
        <v>1034.3407935500004</v>
      </c>
      <c r="AA12" s="226">
        <v>1004.48262216</v>
      </c>
      <c r="AB12" s="226">
        <v>1100.7258004499993</v>
      </c>
      <c r="AC12" s="226">
        <v>906.74699473999988</v>
      </c>
      <c r="AD12" s="226">
        <v>1031.2</v>
      </c>
      <c r="AE12" s="226">
        <v>796.9</v>
      </c>
      <c r="AF12" s="226">
        <v>1287.9962370000003</v>
      </c>
    </row>
    <row r="13" spans="1:33">
      <c r="A13" s="24" t="s">
        <v>292</v>
      </c>
      <c r="B13" s="226">
        <v>-257.80563832000001</v>
      </c>
      <c r="C13" s="226">
        <v>-283.33194075</v>
      </c>
      <c r="D13" s="226">
        <v>-311.02796044999997</v>
      </c>
      <c r="E13" s="226">
        <v>-306.17154592000003</v>
      </c>
      <c r="F13" s="226">
        <v>-289.99675055</v>
      </c>
      <c r="G13" s="226">
        <v>-315.14602864</v>
      </c>
      <c r="H13" s="122">
        <v>-333</v>
      </c>
      <c r="I13" s="226">
        <v>-309.70597777999996</v>
      </c>
      <c r="J13" s="66">
        <v>-288.57520116000001</v>
      </c>
      <c r="K13" s="66">
        <v>-314.26123029000001</v>
      </c>
      <c r="L13" s="122">
        <v>-367.11098526999996</v>
      </c>
      <c r="M13" s="122">
        <v>-352.37853036000001</v>
      </c>
      <c r="N13" s="122">
        <v>-371.94410516000005</v>
      </c>
      <c r="O13" s="66">
        <v>-369.33671418</v>
      </c>
      <c r="P13" s="122">
        <v>-339.90258008999996</v>
      </c>
      <c r="Q13" s="122">
        <v>-317.56764454</v>
      </c>
      <c r="R13" s="122">
        <v>-313.98667644</v>
      </c>
      <c r="S13" s="122">
        <v>-354.42852911</v>
      </c>
      <c r="T13" s="122">
        <v>-384.18966926000002</v>
      </c>
      <c r="U13" s="226">
        <v>-493.05230193</v>
      </c>
      <c r="V13" s="122">
        <v>-578.49663398999996</v>
      </c>
      <c r="W13" s="226">
        <v>-666.06536062999999</v>
      </c>
      <c r="X13" s="217">
        <v>-839.09669818999953</v>
      </c>
      <c r="Y13" s="217">
        <v>-697.42499999999995</v>
      </c>
      <c r="Z13" s="226">
        <v>-826.35782132000008</v>
      </c>
      <c r="AA13" s="226">
        <v>-784.92148923000013</v>
      </c>
      <c r="AB13" s="226">
        <v>-875.21566383999993</v>
      </c>
      <c r="AC13" s="226">
        <v>-699.24985850999997</v>
      </c>
      <c r="AD13" s="226">
        <v>-804.7</v>
      </c>
      <c r="AE13" s="226">
        <v>-617.9</v>
      </c>
      <c r="AF13" s="226">
        <v>-966.26979580000011</v>
      </c>
    </row>
    <row r="14" spans="1:33">
      <c r="A14" s="24" t="s">
        <v>135</v>
      </c>
      <c r="B14" s="226">
        <v>99.893741480000003</v>
      </c>
      <c r="C14" s="226">
        <v>102.72521091999999</v>
      </c>
      <c r="D14" s="226">
        <v>96.292552870000009</v>
      </c>
      <c r="E14" s="226">
        <v>85.650150609999997</v>
      </c>
      <c r="F14" s="226">
        <v>78.27180718000001</v>
      </c>
      <c r="G14" s="226">
        <v>88.800000709999992</v>
      </c>
      <c r="H14" s="122">
        <v>96.9</v>
      </c>
      <c r="I14" s="226">
        <v>90.426719230000003</v>
      </c>
      <c r="J14" s="66">
        <v>91.26810648</v>
      </c>
      <c r="K14" s="66">
        <v>109.82666992</v>
      </c>
      <c r="L14" s="122">
        <v>117.11483868000001</v>
      </c>
      <c r="M14" s="122">
        <v>111.19275356999999</v>
      </c>
      <c r="N14" s="122">
        <v>107.18059237999999</v>
      </c>
      <c r="O14" s="66">
        <v>119.65494862</v>
      </c>
      <c r="P14" s="122">
        <v>123.67884748</v>
      </c>
      <c r="Q14" s="122">
        <v>134.40896526</v>
      </c>
      <c r="R14" s="122">
        <v>132.70979308</v>
      </c>
      <c r="S14" s="122">
        <v>157.03747529</v>
      </c>
      <c r="T14" s="122">
        <v>150.12852124</v>
      </c>
      <c r="U14" s="226">
        <v>143.98956661000003</v>
      </c>
      <c r="V14" s="122">
        <v>146.07543923</v>
      </c>
      <c r="W14" s="226">
        <v>160.60797636000001</v>
      </c>
      <c r="X14" s="226">
        <v>172.4196323200008</v>
      </c>
      <c r="Y14" s="226">
        <v>189.762</v>
      </c>
      <c r="Z14" s="226">
        <v>207.98297223000031</v>
      </c>
      <c r="AA14" s="226">
        <v>219.56113292999987</v>
      </c>
      <c r="AB14" s="226">
        <v>225.51013660999934</v>
      </c>
      <c r="AC14" s="226">
        <v>207.49713622999991</v>
      </c>
      <c r="AD14" s="226">
        <v>226.4</v>
      </c>
      <c r="AE14" s="226">
        <v>179</v>
      </c>
      <c r="AF14" s="226">
        <v>321.72644120000018</v>
      </c>
    </row>
    <row r="15" spans="1:33">
      <c r="A15" s="28" t="s">
        <v>136</v>
      </c>
      <c r="B15" s="157">
        <v>0.27926730411401174</v>
      </c>
      <c r="C15" s="157">
        <v>0.26608809207557194</v>
      </c>
      <c r="D15" s="157">
        <v>0.23640486968146004</v>
      </c>
      <c r="E15" s="157">
        <v>0.21859471123861604</v>
      </c>
      <c r="F15" s="157">
        <v>0.21254002150622323</v>
      </c>
      <c r="G15" s="157">
        <v>0.21983134938320936</v>
      </c>
      <c r="H15" s="158">
        <v>0.22500000000000001</v>
      </c>
      <c r="I15" s="157">
        <v>0.22599182697568973</v>
      </c>
      <c r="J15" s="157">
        <v>0.2402783059337199</v>
      </c>
      <c r="K15" s="157">
        <v>0.25897147705844942</v>
      </c>
      <c r="L15" s="157">
        <v>0.24185996055446435</v>
      </c>
      <c r="M15" s="157">
        <v>0.2398611765322165</v>
      </c>
      <c r="N15" s="157">
        <v>0.22370082972199937</v>
      </c>
      <c r="O15" s="157">
        <v>0.24469731842634596</v>
      </c>
      <c r="P15" s="157">
        <v>0.26678991030399873</v>
      </c>
      <c r="Q15" s="157">
        <v>0.29738035629648196</v>
      </c>
      <c r="R15" s="157">
        <v>0.29709165425597384</v>
      </c>
      <c r="S15" s="157">
        <v>0.30703404319945066</v>
      </c>
      <c r="T15" s="157">
        <v>0.28097213216625461</v>
      </c>
      <c r="U15" s="157">
        <v>0.22602841935648832</v>
      </c>
      <c r="V15" s="157">
        <v>0.20160235900459206</v>
      </c>
      <c r="W15" s="157">
        <v>0.19428227471904397</v>
      </c>
      <c r="X15" s="157">
        <v>0.17045659780210159</v>
      </c>
      <c r="Y15" s="157">
        <v>0.214</v>
      </c>
      <c r="Z15" s="157">
        <v>0.20107780097908934</v>
      </c>
      <c r="AA15" s="157">
        <v>0.21858131548146073</v>
      </c>
      <c r="AB15" s="157">
        <v>0.20487403540264629</v>
      </c>
      <c r="AC15" s="157">
        <v>0.22883686125642747</v>
      </c>
      <c r="AD15" s="157">
        <v>0.22</v>
      </c>
      <c r="AE15" s="157">
        <v>0.22</v>
      </c>
      <c r="AF15" s="157">
        <v>0.24978833940490783</v>
      </c>
    </row>
    <row r="16" spans="1:33" s="27" customFormat="1">
      <c r="A16" s="24" t="s">
        <v>138</v>
      </c>
      <c r="B16" s="226">
        <v>-46.958834020000005</v>
      </c>
      <c r="C16" s="226">
        <v>-59.114711590000006</v>
      </c>
      <c r="D16" s="226">
        <v>-64.277130720000002</v>
      </c>
      <c r="E16" s="226">
        <v>-58.157553049999997</v>
      </c>
      <c r="F16" s="226">
        <v>-56.286334670000002</v>
      </c>
      <c r="G16" s="226">
        <v>-65.865155959999996</v>
      </c>
      <c r="H16" s="122">
        <v>-64.528824889999996</v>
      </c>
      <c r="I16" s="226">
        <v>-58.546316659999995</v>
      </c>
      <c r="J16" s="66">
        <v>-64.804618539999993</v>
      </c>
      <c r="K16" s="66">
        <v>-70.380163719999999</v>
      </c>
      <c r="L16" s="122">
        <v>-74.595426849999996</v>
      </c>
      <c r="M16" s="122">
        <v>-81.868501409999993</v>
      </c>
      <c r="N16" s="122">
        <v>-83.973750699999997</v>
      </c>
      <c r="O16" s="66">
        <v>-95.368404349999992</v>
      </c>
      <c r="P16" s="122">
        <v>-92.089087989999996</v>
      </c>
      <c r="Q16" s="122">
        <v>-90.613985079999992</v>
      </c>
      <c r="R16" s="122">
        <v>-87.389054150000007</v>
      </c>
      <c r="S16" s="122">
        <v>-99.901755099999988</v>
      </c>
      <c r="T16" s="122">
        <v>-96.630099430000001</v>
      </c>
      <c r="U16" s="226">
        <v>-102.78401074999999</v>
      </c>
      <c r="V16" s="122">
        <v>-86.776858260000012</v>
      </c>
      <c r="W16" s="226">
        <v>-93.033804500000002</v>
      </c>
      <c r="X16" s="226">
        <v>-97.683498229999941</v>
      </c>
      <c r="Y16" s="226">
        <v>-115.82299999999999</v>
      </c>
      <c r="Z16" s="226">
        <v>-112.02411839999999</v>
      </c>
      <c r="AA16" s="226">
        <v>-120.74290642999996</v>
      </c>
      <c r="AB16" s="226">
        <v>-136.48327829000002</v>
      </c>
      <c r="AC16" s="226">
        <v>-123.23134033999999</v>
      </c>
      <c r="AD16" s="226">
        <v>-119.6</v>
      </c>
      <c r="AE16" s="226">
        <v>-104.3</v>
      </c>
      <c r="AF16" s="226">
        <v>-120.87171468999996</v>
      </c>
    </row>
    <row r="17" spans="1:32" s="27" customFormat="1">
      <c r="A17" s="24" t="s">
        <v>139</v>
      </c>
      <c r="B17" s="226">
        <v>-20.59362054</v>
      </c>
      <c r="C17" s="226">
        <v>-15.29283233</v>
      </c>
      <c r="D17" s="226">
        <v>-19.208372969999999</v>
      </c>
      <c r="E17" s="226">
        <v>-18.05116598</v>
      </c>
      <c r="F17" s="226">
        <v>-17.370185450000001</v>
      </c>
      <c r="G17" s="226">
        <v>-16.42150277</v>
      </c>
      <c r="H17" s="122">
        <v>-17.686981020000001</v>
      </c>
      <c r="I17" s="226">
        <v>-19.20523158</v>
      </c>
      <c r="J17" s="66">
        <v>-16.14663329</v>
      </c>
      <c r="K17" s="66">
        <v>-17.385414179999998</v>
      </c>
      <c r="L17" s="122">
        <v>-18.481564120000002</v>
      </c>
      <c r="M17" s="122">
        <v>-25.652132909999999</v>
      </c>
      <c r="N17" s="122">
        <v>-18.79275805</v>
      </c>
      <c r="O17" s="66">
        <v>-16.947390250000002</v>
      </c>
      <c r="P17" s="122">
        <v>-17.74194554</v>
      </c>
      <c r="Q17" s="122">
        <v>-19.871147710000002</v>
      </c>
      <c r="R17" s="122">
        <v>-20.21868297</v>
      </c>
      <c r="S17" s="122">
        <v>-21.174981429999999</v>
      </c>
      <c r="T17" s="122">
        <v>-23.364430039999998</v>
      </c>
      <c r="U17" s="226">
        <v>-29.244374860000001</v>
      </c>
      <c r="V17" s="122">
        <v>-22.642950219999999</v>
      </c>
      <c r="W17" s="226">
        <v>-36.792223119999996</v>
      </c>
      <c r="X17" s="226">
        <v>-33.001168080000006</v>
      </c>
      <c r="Y17" s="226">
        <v>-39.9</v>
      </c>
      <c r="Z17" s="226">
        <v>-37.643211340000001</v>
      </c>
      <c r="AA17" s="226">
        <v>-39.713194959999996</v>
      </c>
      <c r="AB17" s="226">
        <v>-45.125727750000003</v>
      </c>
      <c r="AC17" s="226">
        <v>-50.730024970000024</v>
      </c>
      <c r="AD17" s="226">
        <v>-46.7</v>
      </c>
      <c r="AE17" s="226">
        <v>-57.2</v>
      </c>
      <c r="AF17" s="226">
        <v>-58.755981839999976</v>
      </c>
    </row>
    <row r="18" spans="1:32" s="27" customFormat="1">
      <c r="A18" s="24" t="s">
        <v>140</v>
      </c>
      <c r="B18" s="226">
        <v>-2.4867896099999998</v>
      </c>
      <c r="C18" s="226">
        <v>-5.5762730300000003</v>
      </c>
      <c r="D18" s="226">
        <v>2.3834641099999998</v>
      </c>
      <c r="E18" s="226">
        <v>-2.2954262200000004</v>
      </c>
      <c r="F18" s="226">
        <v>0.40987784000000005</v>
      </c>
      <c r="G18" s="226">
        <v>-0.24020810000000001</v>
      </c>
      <c r="H18" s="122">
        <v>0.41597297999999999</v>
      </c>
      <c r="I18" s="226">
        <v>0.44598589</v>
      </c>
      <c r="J18" s="66">
        <v>0.15995555</v>
      </c>
      <c r="K18" s="66">
        <v>0.21372431</v>
      </c>
      <c r="L18" s="122">
        <v>0.38526826000000003</v>
      </c>
      <c r="M18" s="122">
        <v>1.4356557299999999</v>
      </c>
      <c r="N18" s="122">
        <v>1.7014246499999999</v>
      </c>
      <c r="O18" s="66">
        <v>0.15317938</v>
      </c>
      <c r="P18" s="122">
        <v>0.18206913</v>
      </c>
      <c r="Q18" s="122">
        <v>5.48645082</v>
      </c>
      <c r="R18" s="122">
        <v>0.14764782999999998</v>
      </c>
      <c r="S18" s="122">
        <v>-0.31562641999999996</v>
      </c>
      <c r="T18" s="122">
        <v>-3.7379183599999997</v>
      </c>
      <c r="U18" s="226">
        <v>0.2270722</v>
      </c>
      <c r="V18" s="122">
        <v>-1.10927175</v>
      </c>
      <c r="W18" s="226">
        <v>-2.9861265600000002</v>
      </c>
      <c r="X18" s="226">
        <v>-0.10990508999999984</v>
      </c>
      <c r="Y18" s="226">
        <v>6.5970000000000004</v>
      </c>
      <c r="Z18" s="226">
        <v>1.0382695200000003</v>
      </c>
      <c r="AA18" s="226">
        <v>-0.96921407000000048</v>
      </c>
      <c r="AB18" s="226">
        <v>-9.3494309999999761E-2</v>
      </c>
      <c r="AC18" s="226">
        <v>31.828689470000011</v>
      </c>
      <c r="AD18" s="226">
        <v>28.3</v>
      </c>
      <c r="AE18" s="226">
        <v>0.7</v>
      </c>
      <c r="AF18" s="226">
        <v>3.3792471300000009</v>
      </c>
    </row>
    <row r="19" spans="1:32" s="27" customFormat="1">
      <c r="A19" s="24"/>
      <c r="B19" s="24"/>
      <c r="C19" s="24"/>
      <c r="D19" s="24"/>
      <c r="E19" s="24"/>
      <c r="F19" s="24"/>
      <c r="G19" s="24"/>
      <c r="H19" s="24"/>
      <c r="I19" s="24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226"/>
      <c r="V19" s="122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</row>
    <row r="20" spans="1:32" s="27" customFormat="1">
      <c r="A20" s="18" t="s">
        <v>371</v>
      </c>
      <c r="B20" s="18"/>
      <c r="C20" s="18"/>
      <c r="D20" s="18"/>
      <c r="E20" s="18"/>
      <c r="F20" s="18"/>
      <c r="G20" s="18"/>
      <c r="H20" s="18"/>
      <c r="I20" s="18"/>
      <c r="J20" s="225">
        <v>-2.2132527700000018</v>
      </c>
      <c r="K20" s="225">
        <v>-3.6339556599999998</v>
      </c>
      <c r="L20" s="225">
        <v>-11.665646840000006</v>
      </c>
      <c r="M20" s="225">
        <v>-8.886271967047902</v>
      </c>
      <c r="N20" s="225">
        <v>-11.443955089999999</v>
      </c>
      <c r="O20" s="225">
        <v>-17.707064489999997</v>
      </c>
      <c r="P20" s="225">
        <v>-14.333635289999998</v>
      </c>
      <c r="Q20" s="225">
        <v>-12.282058660000001</v>
      </c>
      <c r="R20" s="225">
        <v>-10.348130960000001</v>
      </c>
      <c r="S20" s="225">
        <v>-9.0856726899999991</v>
      </c>
      <c r="T20" s="225">
        <v>-7.4315132699999999</v>
      </c>
      <c r="U20" s="225">
        <v>-7.4466315999999999</v>
      </c>
      <c r="V20" s="93">
        <v>-8.8667209700000011</v>
      </c>
      <c r="W20" s="225">
        <v>-10.059602609999999</v>
      </c>
      <c r="X20" s="225">
        <v>-14.128947559999997</v>
      </c>
      <c r="Y20" s="225">
        <v>-12.92</v>
      </c>
      <c r="Z20" s="225">
        <v>-10.638516370000007</v>
      </c>
      <c r="AA20" s="225">
        <v>-15.521807350000001</v>
      </c>
      <c r="AB20" s="225">
        <v>15.620262050000003</v>
      </c>
      <c r="AC20" s="225">
        <v>-10.893326149999998</v>
      </c>
      <c r="AD20" s="225">
        <v>-17.7</v>
      </c>
      <c r="AE20" s="225">
        <v>-7.9</v>
      </c>
      <c r="AF20" s="225">
        <v>-8.6774787999999941</v>
      </c>
    </row>
    <row r="21" spans="1:32" s="27" customFormat="1">
      <c r="A21" s="18" t="s">
        <v>372</v>
      </c>
      <c r="B21" s="18"/>
      <c r="C21" s="18"/>
      <c r="D21" s="18"/>
      <c r="E21" s="18"/>
      <c r="F21" s="18"/>
      <c r="G21" s="18"/>
      <c r="H21" s="18"/>
      <c r="I21" s="18"/>
      <c r="J21" s="225">
        <v>7.035364999999999E-2</v>
      </c>
      <c r="K21" s="225">
        <v>2.2001017633331343E-2</v>
      </c>
      <c r="L21" s="225">
        <v>2.4417298752430993E-2</v>
      </c>
      <c r="M21" s="225">
        <v>3.5066550819198995E-2</v>
      </c>
      <c r="N21" s="225">
        <v>2.2326300000000002E-3</v>
      </c>
      <c r="O21" s="225">
        <v>0</v>
      </c>
      <c r="P21" s="225">
        <v>9.8367740000000009E-2</v>
      </c>
      <c r="Q21" s="225">
        <v>1.32208543</v>
      </c>
      <c r="R21" s="225">
        <v>2.1199317400000002</v>
      </c>
      <c r="S21" s="225">
        <v>0.55744579000000005</v>
      </c>
      <c r="T21" s="225">
        <v>0.42374597999999997</v>
      </c>
      <c r="U21" s="225">
        <v>0.56930325000000004</v>
      </c>
      <c r="V21" s="93">
        <v>0.54774385000000003</v>
      </c>
      <c r="W21" s="225">
        <v>1.24578181</v>
      </c>
      <c r="X21" s="225">
        <v>0.67664144999999976</v>
      </c>
      <c r="Y21" s="225">
        <v>1.1850000000000001</v>
      </c>
      <c r="Z21" s="225">
        <v>1.4670997699999999</v>
      </c>
      <c r="AA21" s="225">
        <v>1.1452315199999998</v>
      </c>
      <c r="AB21" s="225">
        <v>5.8719185500000002</v>
      </c>
      <c r="AC21" s="225">
        <v>3.4973103199999995</v>
      </c>
      <c r="AD21" s="225">
        <v>2.5</v>
      </c>
      <c r="AE21" s="225">
        <v>1.3</v>
      </c>
      <c r="AF21" s="225">
        <v>1.3648214200000006</v>
      </c>
    </row>
    <row r="22" spans="1:32" s="27" customFormat="1">
      <c r="A22" s="224" t="s">
        <v>373</v>
      </c>
      <c r="B22" s="224"/>
      <c r="C22" s="224"/>
      <c r="D22" s="224"/>
      <c r="E22" s="224"/>
      <c r="F22" s="224"/>
      <c r="G22" s="224"/>
      <c r="H22" s="224"/>
      <c r="I22" s="224"/>
      <c r="J22" s="226">
        <v>-2.1428991200000018</v>
      </c>
      <c r="K22" s="226">
        <v>-3.6119546423666682</v>
      </c>
      <c r="L22" s="226">
        <v>-11.641229541247576</v>
      </c>
      <c r="M22" s="226">
        <v>-8.8512054162287033</v>
      </c>
      <c r="N22" s="226">
        <v>-11.441722459999999</v>
      </c>
      <c r="O22" s="226">
        <v>-17.707064489999997</v>
      </c>
      <c r="P22" s="226">
        <v>-14.235267549999998</v>
      </c>
      <c r="Q22" s="226">
        <v>-10.959973230000001</v>
      </c>
      <c r="R22" s="226">
        <v>-8.2281992200000005</v>
      </c>
      <c r="S22" s="226">
        <v>-8.5282268999999999</v>
      </c>
      <c r="T22" s="226">
        <v>-7.0077672900000003</v>
      </c>
      <c r="U22" s="226">
        <v>-6.87732835</v>
      </c>
      <c r="V22" s="122">
        <v>-8.3189771200000013</v>
      </c>
      <c r="W22" s="226">
        <v>-8.8138207999999985</v>
      </c>
      <c r="X22" s="226">
        <v>-13.452306109999997</v>
      </c>
      <c r="Y22" s="226">
        <v>-11.736000000000001</v>
      </c>
      <c r="Z22" s="226">
        <v>-9.1714166000000077</v>
      </c>
      <c r="AA22" s="226">
        <v>-14.376575830000002</v>
      </c>
      <c r="AB22" s="226">
        <v>21.492180600000005</v>
      </c>
      <c r="AC22" s="226">
        <v>-7.3960158299999987</v>
      </c>
      <c r="AD22" s="226">
        <v>-15.2</v>
      </c>
      <c r="AE22" s="226">
        <v>-6.6</v>
      </c>
      <c r="AF22" s="226">
        <v>-7.3126573799999939</v>
      </c>
    </row>
    <row r="23" spans="1:32" s="27" customFormat="1">
      <c r="A23" s="18" t="s">
        <v>374</v>
      </c>
      <c r="B23" s="18"/>
      <c r="C23" s="18"/>
      <c r="D23" s="18"/>
      <c r="E23" s="18"/>
      <c r="F23" s="18"/>
      <c r="G23" s="18"/>
      <c r="H23" s="18"/>
      <c r="I23" s="18"/>
      <c r="J23" s="225">
        <v>7.6479005399999114</v>
      </c>
      <c r="K23" s="225">
        <v>-7.0817011523863211</v>
      </c>
      <c r="L23" s="225">
        <v>0.13868921438632606</v>
      </c>
      <c r="M23" s="225">
        <v>-75.472587752111309</v>
      </c>
      <c r="N23" s="225">
        <v>-6.4010124200000025</v>
      </c>
      <c r="O23" s="225">
        <v>-6.4350980400000033</v>
      </c>
      <c r="P23" s="225">
        <v>-0.84373417000000295</v>
      </c>
      <c r="Q23" s="225">
        <v>-6.1216561900000013</v>
      </c>
      <c r="R23" s="225">
        <v>-11.0134662</v>
      </c>
      <c r="S23" s="225">
        <v>3.6525777899999996</v>
      </c>
      <c r="T23" s="225">
        <v>-5.8651093999999997</v>
      </c>
      <c r="U23" s="225">
        <v>-1.8462119999999693E-2</v>
      </c>
      <c r="V23" s="93">
        <v>-0.30791928000000013</v>
      </c>
      <c r="W23" s="225">
        <v>14.327753469999999</v>
      </c>
      <c r="X23" s="225">
        <v>3.2587773500000035</v>
      </c>
      <c r="Y23" s="225">
        <v>-5.8150000000000004</v>
      </c>
      <c r="Z23" s="225">
        <v>6.6078634100000153</v>
      </c>
      <c r="AA23" s="225">
        <v>28.133015490000005</v>
      </c>
      <c r="AB23" s="225">
        <v>-72.37152888</v>
      </c>
      <c r="AC23" s="225">
        <v>-48.35396718999997</v>
      </c>
      <c r="AD23" s="225">
        <v>-23.5</v>
      </c>
      <c r="AE23" s="225">
        <v>-23.9</v>
      </c>
      <c r="AF23" s="225">
        <v>-24.161420090000007</v>
      </c>
    </row>
    <row r="24" spans="1:32" s="27" customFormat="1">
      <c r="A24" s="18" t="s">
        <v>375</v>
      </c>
      <c r="B24" s="18"/>
      <c r="C24" s="18"/>
      <c r="D24" s="18"/>
      <c r="E24" s="18"/>
      <c r="F24" s="18"/>
      <c r="G24" s="18"/>
      <c r="H24" s="18"/>
      <c r="I24" s="18"/>
      <c r="J24" s="225">
        <v>-1.7357252200000002</v>
      </c>
      <c r="K24" s="225">
        <v>-2.071676509140743</v>
      </c>
      <c r="L24" s="225">
        <v>-2.053900868597081</v>
      </c>
      <c r="M24" s="225">
        <v>-2.9834506383076764</v>
      </c>
      <c r="N24" s="225">
        <v>-1.0713010900000002</v>
      </c>
      <c r="O24" s="225">
        <v>-1.2094107000000001</v>
      </c>
      <c r="P24" s="225">
        <v>-0.48298891999999999</v>
      </c>
      <c r="Q24" s="225">
        <v>-0.39151249999999999</v>
      </c>
      <c r="R24" s="225">
        <v>-0.55733374000000002</v>
      </c>
      <c r="S24" s="225">
        <v>0.49889254</v>
      </c>
      <c r="T24" s="225">
        <v>0.40023244000000002</v>
      </c>
      <c r="U24" s="225">
        <v>-10.826280179999999</v>
      </c>
      <c r="V24" s="93">
        <v>-0.40553432</v>
      </c>
      <c r="W24" s="225">
        <v>-0.17787327</v>
      </c>
      <c r="X24" s="225">
        <v>-0.43613534999999992</v>
      </c>
      <c r="Y24" s="225">
        <v>4.5970000000000004</v>
      </c>
      <c r="Z24" s="225">
        <v>-0.55488146000000005</v>
      </c>
      <c r="AA24" s="225">
        <v>-0.70760378000000002</v>
      </c>
      <c r="AB24" s="225">
        <v>0.22640675999999874</v>
      </c>
      <c r="AC24" s="225">
        <v>-0.32088631000000239</v>
      </c>
      <c r="AD24" s="225">
        <v>-0.4</v>
      </c>
      <c r="AE24" s="225">
        <v>-0.5</v>
      </c>
      <c r="AF24" s="225">
        <v>-0.31094724000000007</v>
      </c>
    </row>
    <row r="25" spans="1:32" s="27" customFormat="1">
      <c r="A25" s="24" t="s">
        <v>376</v>
      </c>
      <c r="B25" s="226">
        <v>-2.6190120600000002</v>
      </c>
      <c r="C25" s="226">
        <v>-4.6864322599999984</v>
      </c>
      <c r="D25" s="226">
        <v>-0.99702678000000144</v>
      </c>
      <c r="E25" s="226">
        <v>-3.388650570000002</v>
      </c>
      <c r="F25" s="226">
        <v>25.265645620000008</v>
      </c>
      <c r="G25" s="226">
        <v>21.92386226</v>
      </c>
      <c r="H25" s="226">
        <v>-7.9500000000000011</v>
      </c>
      <c r="I25" s="226">
        <v>-10.66101194</v>
      </c>
      <c r="J25" s="226">
        <v>3.7692761999999091</v>
      </c>
      <c r="K25" s="226">
        <v>-12.765332303893732</v>
      </c>
      <c r="L25" s="226">
        <v>-13.556441195458302</v>
      </c>
      <c r="M25" s="226">
        <v>-87.307243806647705</v>
      </c>
      <c r="N25" s="226">
        <v>-18.91403597</v>
      </c>
      <c r="O25" s="226">
        <v>-25.35157323</v>
      </c>
      <c r="P25" s="226">
        <v>-15.561990640000001</v>
      </c>
      <c r="Q25" s="226">
        <v>-17.473141920000003</v>
      </c>
      <c r="R25" s="226">
        <v>-19.798999160000001</v>
      </c>
      <c r="S25" s="226">
        <v>-4.3767565700000004</v>
      </c>
      <c r="T25" s="226">
        <v>-12.47264425</v>
      </c>
      <c r="U25" s="226">
        <v>-17.722070649999999</v>
      </c>
      <c r="V25" s="122">
        <v>-9.0324307200000007</v>
      </c>
      <c r="W25" s="226">
        <v>5.3360594000000008</v>
      </c>
      <c r="X25" s="226">
        <v>-10.629664109999993</v>
      </c>
      <c r="Y25" s="226">
        <v>-12.954000000000001</v>
      </c>
      <c r="Z25" s="226">
        <v>-3.1184346499999926</v>
      </c>
      <c r="AA25" s="226">
        <v>13.048835880000002</v>
      </c>
      <c r="AB25" s="226">
        <v>-50.652941519999999</v>
      </c>
      <c r="AC25" s="226">
        <v>-56.070869329999979</v>
      </c>
      <c r="AD25" s="226">
        <v>-39</v>
      </c>
      <c r="AE25" s="226">
        <v>-31</v>
      </c>
      <c r="AF25" s="226">
        <v>-31.785024710000002</v>
      </c>
    </row>
    <row r="26" spans="1:32" s="27" customFormat="1">
      <c r="A26" s="24"/>
      <c r="B26" s="24"/>
      <c r="C26" s="24"/>
      <c r="D26" s="24"/>
      <c r="E26" s="24"/>
      <c r="F26" s="24"/>
      <c r="G26" s="24"/>
      <c r="H26" s="24"/>
      <c r="I26" s="24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226"/>
      <c r="V26" s="122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</row>
    <row r="27" spans="1:32" s="25" customFormat="1">
      <c r="A27" s="26" t="s">
        <v>141</v>
      </c>
      <c r="B27" s="226">
        <v>-1.1000000000000001E-7</v>
      </c>
      <c r="C27" s="226">
        <v>1E-8</v>
      </c>
      <c r="D27" s="226">
        <v>-6.5338325999999993</v>
      </c>
      <c r="E27" s="226">
        <v>-1.27769573</v>
      </c>
      <c r="F27" s="226">
        <v>-1.29835594</v>
      </c>
      <c r="G27" s="226">
        <v>-2.0407662800000002</v>
      </c>
      <c r="H27" s="122">
        <v>-1.49750038</v>
      </c>
      <c r="I27" s="226">
        <v>-2.5043102300000002</v>
      </c>
      <c r="J27" s="66">
        <v>-4.9597225300000005</v>
      </c>
      <c r="K27" s="66">
        <v>-2.1307418999999999</v>
      </c>
      <c r="L27" s="122">
        <v>-2.4161982000000002</v>
      </c>
      <c r="M27" s="122">
        <v>-2.0896318300000001</v>
      </c>
      <c r="N27" s="122">
        <v>-0.86546758999999995</v>
      </c>
      <c r="O27" s="66">
        <v>-2.1565534500000001</v>
      </c>
      <c r="P27" s="122">
        <v>-1.5529845800000002</v>
      </c>
      <c r="Q27" s="122">
        <v>-5.1803852099999999</v>
      </c>
      <c r="R27" s="122">
        <v>-1.5787532399999999</v>
      </c>
      <c r="S27" s="122">
        <v>-2.56784736</v>
      </c>
      <c r="T27" s="122">
        <v>-1.45899387</v>
      </c>
      <c r="U27" s="226">
        <v>-2.05896474</v>
      </c>
      <c r="V27" s="122">
        <v>-5.0592364199999995</v>
      </c>
      <c r="W27" s="226">
        <v>9.2356932199999999</v>
      </c>
      <c r="X27" s="226">
        <v>-3.9462874899999973</v>
      </c>
      <c r="Y27" s="226">
        <v>-0.57899999999999996</v>
      </c>
      <c r="Z27" s="226">
        <v>1.7248545000000124</v>
      </c>
      <c r="AA27" s="226">
        <v>-0.77370913999998747</v>
      </c>
      <c r="AB27" s="226">
        <v>-2.3574599999968054E-2</v>
      </c>
      <c r="AC27" s="226">
        <v>-0.48831287000003293</v>
      </c>
      <c r="AD27" s="226">
        <v>0</v>
      </c>
      <c r="AE27" s="226">
        <v>0</v>
      </c>
      <c r="AF27" s="226">
        <v>5.5899998874810986E-6</v>
      </c>
    </row>
    <row r="28" spans="1:32" s="25" customFormat="1">
      <c r="A28" s="26" t="s">
        <v>37</v>
      </c>
      <c r="B28" s="226">
        <v>-13.92056331</v>
      </c>
      <c r="C28" s="226">
        <v>-6.8465371600000005</v>
      </c>
      <c r="D28" s="226">
        <v>-10.46409506</v>
      </c>
      <c r="E28" s="226">
        <v>-9.8642378599999994</v>
      </c>
      <c r="F28" s="226">
        <v>2.7756776200000002</v>
      </c>
      <c r="G28" s="226">
        <v>-10.44032004</v>
      </c>
      <c r="H28" s="122">
        <v>-1.9539420999999999</v>
      </c>
      <c r="I28" s="229">
        <v>-11.617852619999999</v>
      </c>
      <c r="J28" s="66">
        <v>-5.7041044800000007</v>
      </c>
      <c r="K28" s="66">
        <v>-3.3184932200000001</v>
      </c>
      <c r="L28" s="122">
        <v>-4.4843469599999999</v>
      </c>
      <c r="M28" s="122">
        <v>26.199817469999999</v>
      </c>
      <c r="N28" s="122">
        <v>0.56721158999999999</v>
      </c>
      <c r="O28" s="66">
        <v>4.0777297299999997</v>
      </c>
      <c r="P28" s="122">
        <v>-9.169687E-2</v>
      </c>
      <c r="Q28" s="122">
        <v>-4.8389189800000008</v>
      </c>
      <c r="R28" s="122">
        <v>-2.73804801</v>
      </c>
      <c r="S28" s="122">
        <v>-10.77496421</v>
      </c>
      <c r="T28" s="122">
        <v>-5.0138297999999999</v>
      </c>
      <c r="U28" s="226">
        <v>-1.61371139</v>
      </c>
      <c r="V28" s="122">
        <v>-8.4784221899999999</v>
      </c>
      <c r="W28" s="226">
        <v>-7.84612949</v>
      </c>
      <c r="X28" s="226">
        <v>-8.3478638200000006</v>
      </c>
      <c r="Y28" s="226">
        <v>-24.765999999999998</v>
      </c>
      <c r="Z28" s="226">
        <v>-15.370493190000003</v>
      </c>
      <c r="AA28" s="226">
        <v>-17.559559839999995</v>
      </c>
      <c r="AB28" s="226">
        <v>-1.8724650100000044</v>
      </c>
      <c r="AC28" s="226">
        <v>-20.403502959999997</v>
      </c>
      <c r="AD28" s="226">
        <v>-13.6</v>
      </c>
      <c r="AE28" s="226">
        <v>-0.9</v>
      </c>
      <c r="AF28" s="226">
        <v>-42.849076629999992</v>
      </c>
    </row>
    <row r="29" spans="1:32" s="25" customFormat="1">
      <c r="A29" s="387" t="s">
        <v>31</v>
      </c>
      <c r="B29" s="226"/>
      <c r="C29" s="226"/>
      <c r="D29" s="226"/>
      <c r="E29" s="226"/>
      <c r="F29" s="226"/>
      <c r="G29" s="226"/>
      <c r="H29" s="122"/>
      <c r="I29" s="229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226"/>
      <c r="V29" s="122"/>
      <c r="W29" s="226"/>
      <c r="X29" s="226"/>
      <c r="Y29" s="226">
        <v>-0.11933858999999997</v>
      </c>
      <c r="Z29" s="226">
        <v>-0.60434988000000001</v>
      </c>
      <c r="AA29" s="226">
        <v>-0.98965181999999996</v>
      </c>
      <c r="AB29" s="226">
        <v>-0.86179437000000014</v>
      </c>
      <c r="AC29" s="226">
        <v>0.3245476000000001</v>
      </c>
      <c r="AD29" s="226">
        <v>0.3</v>
      </c>
      <c r="AE29" s="226">
        <v>-0.7</v>
      </c>
      <c r="AF29" s="226">
        <v>-1.1243972</v>
      </c>
    </row>
    <row r="30" spans="1:32">
      <c r="A30" s="26" t="s">
        <v>36</v>
      </c>
      <c r="B30" s="226">
        <v>13.314921829999999</v>
      </c>
      <c r="C30" s="226">
        <v>11.208424560000001</v>
      </c>
      <c r="D30" s="226">
        <v>-2.804441110001</v>
      </c>
      <c r="E30" s="226">
        <v>-7.3845786100009994</v>
      </c>
      <c r="F30" s="226">
        <v>31.76813229</v>
      </c>
      <c r="G30" s="226">
        <v>15.7159146</v>
      </c>
      <c r="H30" s="122">
        <v>3.694</v>
      </c>
      <c r="I30" s="229">
        <v>-11.662017759999999</v>
      </c>
      <c r="J30" s="66">
        <v>3.58194108</v>
      </c>
      <c r="K30" s="66">
        <v>4.0604330499999994</v>
      </c>
      <c r="L30" s="122">
        <v>3.96734119</v>
      </c>
      <c r="M30" s="122">
        <v>-58.090530100000997</v>
      </c>
      <c r="N30" s="122">
        <v>-13.096783689999999</v>
      </c>
      <c r="O30" s="66">
        <v>-15.938063550000001</v>
      </c>
      <c r="P30" s="122">
        <v>-3.1767890099999998</v>
      </c>
      <c r="Q30" s="122">
        <v>1.91783722</v>
      </c>
      <c r="R30" s="122">
        <v>1.1339033799999998</v>
      </c>
      <c r="S30" s="122">
        <v>17.925544200000001</v>
      </c>
      <c r="T30" s="122">
        <v>7.4506054900010001</v>
      </c>
      <c r="U30" s="226">
        <v>-9.2067933000009994</v>
      </c>
      <c r="V30" s="122">
        <v>12.976269670000001</v>
      </c>
      <c r="W30" s="226">
        <v>34.365933809998999</v>
      </c>
      <c r="X30" s="226">
        <v>18.319895110000623</v>
      </c>
      <c r="Y30" s="226">
        <v>2.2181519999993102</v>
      </c>
      <c r="Z30" s="226">
        <v>41.985489170000186</v>
      </c>
      <c r="AA30" s="226">
        <v>51.861732550000305</v>
      </c>
      <c r="AB30" s="226">
        <v>-9.6031392400003988</v>
      </c>
      <c r="AC30" s="226">
        <v>-11.273677169999793</v>
      </c>
      <c r="AD30" s="226">
        <v>36.1</v>
      </c>
      <c r="AE30" s="226">
        <v>-14.3</v>
      </c>
      <c r="AF30" s="226">
        <v>69.71949904000013</v>
      </c>
    </row>
    <row r="31" spans="1:32">
      <c r="A31" s="151" t="s">
        <v>35</v>
      </c>
      <c r="B31" s="366" t="s">
        <v>388</v>
      </c>
      <c r="C31" s="366" t="s">
        <v>389</v>
      </c>
      <c r="D31" s="366" t="s">
        <v>390</v>
      </c>
      <c r="E31" s="366" t="s">
        <v>391</v>
      </c>
      <c r="F31" s="366" t="s">
        <v>2</v>
      </c>
      <c r="G31" s="366" t="s">
        <v>3</v>
      </c>
      <c r="H31" s="366" t="s">
        <v>4</v>
      </c>
      <c r="I31" s="366" t="s">
        <v>5</v>
      </c>
      <c r="J31" s="366" t="s">
        <v>6</v>
      </c>
      <c r="K31" s="366" t="s">
        <v>7</v>
      </c>
      <c r="L31" s="366" t="s">
        <v>8</v>
      </c>
      <c r="M31" s="366" t="s">
        <v>9</v>
      </c>
      <c r="N31" s="366" t="s">
        <v>354</v>
      </c>
      <c r="O31" s="366" t="s">
        <v>359</v>
      </c>
      <c r="P31" s="366" t="s">
        <v>366</v>
      </c>
      <c r="Q31" s="366" t="s">
        <v>403</v>
      </c>
      <c r="R31" s="366" t="s">
        <v>406</v>
      </c>
      <c r="S31" s="366" t="s">
        <v>418</v>
      </c>
      <c r="T31" s="366" t="s">
        <v>423</v>
      </c>
      <c r="U31" s="366" t="s">
        <v>429</v>
      </c>
      <c r="V31" s="366" t="s">
        <v>432</v>
      </c>
      <c r="W31" s="366" t="s">
        <v>435</v>
      </c>
      <c r="X31" s="366" t="s">
        <v>517</v>
      </c>
      <c r="Y31" s="366" t="s">
        <v>633</v>
      </c>
      <c r="Z31" s="366" t="s">
        <v>637</v>
      </c>
      <c r="AA31" s="366" t="s">
        <v>648</v>
      </c>
      <c r="AB31" s="366" t="s">
        <v>700</v>
      </c>
      <c r="AC31" s="366" t="s">
        <v>714</v>
      </c>
      <c r="AD31" s="366" t="s">
        <v>717</v>
      </c>
      <c r="AE31" s="366" t="s">
        <v>727</v>
      </c>
      <c r="AF31" s="366" t="s">
        <v>728</v>
      </c>
    </row>
    <row r="32" spans="1:32" ht="15.75" customHeight="1">
      <c r="A32" s="151" t="s">
        <v>10</v>
      </c>
      <c r="B32" s="364" t="s">
        <v>11</v>
      </c>
      <c r="C32" s="364" t="s">
        <v>12</v>
      </c>
      <c r="D32" s="364" t="s">
        <v>13</v>
      </c>
      <c r="E32" s="364" t="s">
        <v>14</v>
      </c>
      <c r="F32" s="364" t="s">
        <v>11</v>
      </c>
      <c r="G32" s="364" t="s">
        <v>12</v>
      </c>
      <c r="H32" s="364" t="s">
        <v>13</v>
      </c>
      <c r="I32" s="364" t="s">
        <v>14</v>
      </c>
      <c r="J32" s="364" t="s">
        <v>11</v>
      </c>
      <c r="K32" s="364" t="s">
        <v>12</v>
      </c>
      <c r="L32" s="364" t="s">
        <v>13</v>
      </c>
      <c r="M32" s="364" t="s">
        <v>14</v>
      </c>
      <c r="N32" s="364" t="s">
        <v>11</v>
      </c>
      <c r="O32" s="364" t="s">
        <v>12</v>
      </c>
      <c r="P32" s="364" t="s">
        <v>13</v>
      </c>
      <c r="Q32" s="364" t="s">
        <v>14</v>
      </c>
      <c r="R32" s="364" t="s">
        <v>11</v>
      </c>
      <c r="S32" s="364" t="s">
        <v>12</v>
      </c>
      <c r="T32" s="364" t="s">
        <v>13</v>
      </c>
      <c r="U32" s="364" t="s">
        <v>14</v>
      </c>
      <c r="V32" s="364" t="s">
        <v>11</v>
      </c>
      <c r="W32" s="364" t="s">
        <v>12</v>
      </c>
      <c r="X32" s="364" t="s">
        <v>13</v>
      </c>
      <c r="Y32" s="364" t="s">
        <v>14</v>
      </c>
      <c r="Z32" s="364" t="s">
        <v>11</v>
      </c>
      <c r="AA32" s="364" t="s">
        <v>12</v>
      </c>
      <c r="AB32" s="364" t="s">
        <v>13</v>
      </c>
      <c r="AC32" s="364" t="s">
        <v>14</v>
      </c>
      <c r="AD32" s="364" t="s">
        <v>11</v>
      </c>
      <c r="AE32" s="364" t="s">
        <v>12</v>
      </c>
      <c r="AF32" s="364" t="s">
        <v>13</v>
      </c>
    </row>
    <row r="33" spans="1:32" s="25" customFormat="1">
      <c r="A33" s="26" t="s">
        <v>36</v>
      </c>
      <c r="B33" s="226">
        <v>13.314921829999999</v>
      </c>
      <c r="C33" s="226">
        <v>11.208424560000001</v>
      </c>
      <c r="D33" s="226">
        <v>-2.804441110001</v>
      </c>
      <c r="E33" s="226">
        <v>-7.3845786100009994</v>
      </c>
      <c r="F33" s="226">
        <v>31.76813229</v>
      </c>
      <c r="G33" s="226">
        <v>15.7159146</v>
      </c>
      <c r="H33" s="122">
        <v>3.694</v>
      </c>
      <c r="I33" s="229">
        <v>-11.662017759999999</v>
      </c>
      <c r="J33" s="66">
        <v>3.58194108</v>
      </c>
      <c r="K33" s="66">
        <v>4.0604330499999994</v>
      </c>
      <c r="L33" s="122">
        <v>3.96734119</v>
      </c>
      <c r="M33" s="66">
        <v>-58.090530099999</v>
      </c>
      <c r="N33" s="66">
        <v>-13.096783689999999</v>
      </c>
      <c r="O33" s="66">
        <v>-15.938063550000001</v>
      </c>
      <c r="P33" s="122">
        <v>-3.1767890099999998</v>
      </c>
      <c r="Q33" s="122">
        <v>1.91783722</v>
      </c>
      <c r="R33" s="122">
        <v>1.1339033799999998</v>
      </c>
      <c r="S33" s="122">
        <v>17.925544200000001</v>
      </c>
      <c r="T33" s="122">
        <v>7.4506054900010001</v>
      </c>
      <c r="U33" s="226">
        <v>-9.2067933000009994</v>
      </c>
      <c r="V33" s="122">
        <v>12.976269670000001</v>
      </c>
      <c r="W33" s="226">
        <v>34.365933809998999</v>
      </c>
      <c r="X33" s="226">
        <v>18.319895110000623</v>
      </c>
      <c r="Y33" s="226">
        <v>2.218</v>
      </c>
      <c r="Z33" s="226">
        <v>41.985489170000186</v>
      </c>
      <c r="AA33" s="226">
        <v>51.861732550000305</v>
      </c>
      <c r="AB33" s="226">
        <v>-9.6031392400003988</v>
      </c>
      <c r="AC33" s="226">
        <v>-11.273677169999793</v>
      </c>
      <c r="AD33" s="226">
        <v>36.1</v>
      </c>
      <c r="AE33" s="226">
        <v>-14.3</v>
      </c>
      <c r="AF33" s="226">
        <v>69.71949904000013</v>
      </c>
    </row>
    <row r="34" spans="1:32" s="25" customFormat="1">
      <c r="A34" s="26" t="s">
        <v>37</v>
      </c>
      <c r="B34" s="226">
        <v>-13.92056331</v>
      </c>
      <c r="C34" s="226">
        <v>-6.8465371600000005</v>
      </c>
      <c r="D34" s="226">
        <v>-10.46409506</v>
      </c>
      <c r="E34" s="226">
        <v>-9.8642378599999994</v>
      </c>
      <c r="F34" s="226">
        <v>2.7756776200000002</v>
      </c>
      <c r="G34" s="226">
        <v>-10.44032004</v>
      </c>
      <c r="H34" s="122">
        <v>-1.9539420999999999</v>
      </c>
      <c r="I34" s="229">
        <v>-11.617852619999999</v>
      </c>
      <c r="J34" s="66">
        <v>-5.7041044800000007</v>
      </c>
      <c r="K34" s="66">
        <v>-3.3184932200000001</v>
      </c>
      <c r="L34" s="122">
        <v>-4.4843469599999999</v>
      </c>
      <c r="M34" s="66">
        <v>26.199817469999999</v>
      </c>
      <c r="N34" s="66">
        <v>0.56721158999999999</v>
      </c>
      <c r="O34" s="66">
        <v>4.0777297299999997</v>
      </c>
      <c r="P34" s="122">
        <v>-9.169687E-2</v>
      </c>
      <c r="Q34" s="122">
        <v>-4.8389189800000008</v>
      </c>
      <c r="R34" s="122">
        <v>-2.73804801</v>
      </c>
      <c r="S34" s="122">
        <v>-10.77496421</v>
      </c>
      <c r="T34" s="122">
        <v>-5.0138297999999999</v>
      </c>
      <c r="U34" s="226">
        <v>-1.61371139</v>
      </c>
      <c r="V34" s="122">
        <v>-8.4784221899999999</v>
      </c>
      <c r="W34" s="226">
        <v>-7.84612949</v>
      </c>
      <c r="X34" s="226">
        <v>-8.3478638200000006</v>
      </c>
      <c r="Y34" s="226">
        <v>-24.765999999999998</v>
      </c>
      <c r="Z34" s="226">
        <v>-15.370493190000003</v>
      </c>
      <c r="AA34" s="226">
        <v>-17.559559839999995</v>
      </c>
      <c r="AB34" s="226">
        <v>-1.8724650100000044</v>
      </c>
      <c r="AC34" s="226">
        <v>-20.403502959999997</v>
      </c>
      <c r="AD34" s="226">
        <v>-13.6</v>
      </c>
      <c r="AE34" s="226">
        <v>-0.9</v>
      </c>
      <c r="AF34" s="226">
        <v>-42.849076629999992</v>
      </c>
    </row>
    <row r="35" spans="1:32">
      <c r="A35" s="24" t="s">
        <v>38</v>
      </c>
      <c r="B35" s="226">
        <v>-2.6190120600000002</v>
      </c>
      <c r="C35" s="226">
        <v>-4.6864322600000001</v>
      </c>
      <c r="D35" s="226">
        <v>-0.99702678</v>
      </c>
      <c r="E35" s="226">
        <v>-3.3886505699999998</v>
      </c>
      <c r="F35" s="226">
        <v>25.265645620000001</v>
      </c>
      <c r="G35" s="226">
        <v>21.92386226</v>
      </c>
      <c r="H35" s="122">
        <v>-7.9496004100000004</v>
      </c>
      <c r="I35" s="226">
        <v>-10.66101194</v>
      </c>
      <c r="J35" s="66">
        <v>3.7689578999999997</v>
      </c>
      <c r="K35" s="66">
        <v>-12.76514817</v>
      </c>
      <c r="L35" s="122">
        <v>-13.555243669999999</v>
      </c>
      <c r="M35" s="66">
        <v>-87.308490719999995</v>
      </c>
      <c r="N35" s="66">
        <v>-18.91403597</v>
      </c>
      <c r="O35" s="66">
        <v>-25.35157323</v>
      </c>
      <c r="P35" s="122">
        <v>-15.561990640000001</v>
      </c>
      <c r="Q35" s="122">
        <v>-17.473141920000003</v>
      </c>
      <c r="R35" s="122">
        <v>-19.798999160000001</v>
      </c>
      <c r="S35" s="122">
        <v>-4.3767565700000004</v>
      </c>
      <c r="T35" s="122">
        <v>-12.47264425</v>
      </c>
      <c r="U35" s="226">
        <v>-17.722070649999999</v>
      </c>
      <c r="V35" s="122">
        <v>-9.0324307200000007</v>
      </c>
      <c r="W35" s="226">
        <v>5.3360594000000008</v>
      </c>
      <c r="X35" s="226">
        <v>-10.629664109999993</v>
      </c>
      <c r="Y35" s="226">
        <v>-12.954000000000001</v>
      </c>
      <c r="Z35" s="226">
        <v>-3.1184346499999926</v>
      </c>
      <c r="AA35" s="226">
        <v>13.048835880000002</v>
      </c>
      <c r="AB35" s="226">
        <v>-50.652941519999999</v>
      </c>
      <c r="AC35" s="226">
        <v>-56.070869329999979</v>
      </c>
      <c r="AD35" s="226">
        <v>-39</v>
      </c>
      <c r="AE35" s="226">
        <v>-31</v>
      </c>
      <c r="AF35" s="226">
        <v>-31.785024710000002</v>
      </c>
    </row>
    <row r="36" spans="1:32">
      <c r="A36" s="24" t="s">
        <v>39</v>
      </c>
      <c r="B36" s="226">
        <v>-17.71042473</v>
      </c>
      <c r="C36" s="226">
        <v>-17.041370000000001</v>
      </c>
      <c r="D36" s="226">
        <v>-17.758548050000002</v>
      </c>
      <c r="E36" s="226">
        <v>-20.651790479999999</v>
      </c>
      <c r="F36" s="226">
        <v>-19.51718842</v>
      </c>
      <c r="G36" s="226">
        <v>-16.829546100000002</v>
      </c>
      <c r="H36" s="122">
        <v>-17.263000000000002</v>
      </c>
      <c r="I36" s="226">
        <v>-17.657566079999999</v>
      </c>
      <c r="J36" s="66">
        <v>-17.928260140000003</v>
      </c>
      <c r="K36" s="66">
        <v>-18.918850889999998</v>
      </c>
      <c r="L36" s="122">
        <v>-20.140119309999999</v>
      </c>
      <c r="M36" s="66">
        <v>-18.08929247</v>
      </c>
      <c r="N36" s="66">
        <v>-20.628692519999998</v>
      </c>
      <c r="O36" s="66">
        <v>-21.958297310000003</v>
      </c>
      <c r="P36" s="122">
        <v>-23.747087539999999</v>
      </c>
      <c r="Q36" s="122">
        <v>-22.015138779999997</v>
      </c>
      <c r="R36" s="122">
        <v>-19.6524109</v>
      </c>
      <c r="S36" s="122">
        <v>-19.90081949</v>
      </c>
      <c r="T36" s="122">
        <v>-19.536129330000001</v>
      </c>
      <c r="U36" s="226">
        <v>-23.808059270000001</v>
      </c>
      <c r="V36" s="122">
        <v>-20.85395488</v>
      </c>
      <c r="W36" s="226">
        <v>-28.478951370000001</v>
      </c>
      <c r="X36" s="226">
        <v>-22.093374470000004</v>
      </c>
      <c r="Y36" s="226">
        <v>-20.545999999999999</v>
      </c>
      <c r="Z36" s="226">
        <v>-20.480153899999994</v>
      </c>
      <c r="AA36" s="226">
        <v>-20.598199829999999</v>
      </c>
      <c r="AB36" s="226">
        <v>-36.232753170000009</v>
      </c>
      <c r="AC36" s="226">
        <v>-20.516810149999998</v>
      </c>
      <c r="AD36" s="226">
        <v>-23.5</v>
      </c>
      <c r="AE36" s="226">
        <v>-26.2</v>
      </c>
      <c r="AF36" s="226">
        <v>-32.003372829999996</v>
      </c>
    </row>
    <row r="37" spans="1:32">
      <c r="A37" s="24" t="s">
        <v>41</v>
      </c>
      <c r="B37" s="226">
        <v>47.564921929999997</v>
      </c>
      <c r="C37" s="226">
        <v>39.782763979999999</v>
      </c>
      <c r="D37" s="226">
        <v>26.41522878</v>
      </c>
      <c r="E37" s="226">
        <v>26.520100299999999</v>
      </c>
      <c r="F37" s="226">
        <v>23.24399747</v>
      </c>
      <c r="G37" s="226">
        <v>21.061918479999999</v>
      </c>
      <c r="H37" s="122">
        <v>30.861000000000001</v>
      </c>
      <c r="I37" s="226">
        <v>28.27441288</v>
      </c>
      <c r="J37" s="66">
        <v>23.4453478</v>
      </c>
      <c r="K37" s="66">
        <v>39.062925329999999</v>
      </c>
      <c r="L37" s="122">
        <v>42.147051130000001</v>
      </c>
      <c r="M37" s="66">
        <v>21.107435619998999</v>
      </c>
      <c r="N37" s="66">
        <v>25.87873321</v>
      </c>
      <c r="O37" s="66">
        <v>27.294077260000002</v>
      </c>
      <c r="P37" s="122">
        <v>36.22398604</v>
      </c>
      <c r="Q37" s="122">
        <v>46.245036899999995</v>
      </c>
      <c r="R37" s="122">
        <v>43.32336145</v>
      </c>
      <c r="S37" s="122">
        <v>52.978084469999999</v>
      </c>
      <c r="T37" s="122">
        <v>44.473208870001002</v>
      </c>
      <c r="U37" s="226">
        <v>33.937048009999998</v>
      </c>
      <c r="V37" s="122">
        <v>51.341077460000001</v>
      </c>
      <c r="W37" s="226">
        <v>65.510466769998999</v>
      </c>
      <c r="X37" s="226">
        <v>59.772147900000668</v>
      </c>
      <c r="Y37" s="226">
        <v>60.603999999999999</v>
      </c>
      <c r="Z37" s="226">
        <v>81.558920790000471</v>
      </c>
      <c r="AA37" s="226">
        <v>77.960308160000181</v>
      </c>
      <c r="AB37" s="226">
        <v>80.016814829999504</v>
      </c>
      <c r="AC37" s="226">
        <v>85.392957670000044</v>
      </c>
      <c r="AD37" s="226">
        <v>111.9</v>
      </c>
      <c r="AE37" s="226">
        <v>44.5</v>
      </c>
      <c r="AF37" s="226">
        <v>177.48406846000009</v>
      </c>
    </row>
    <row r="38" spans="1:32">
      <c r="A38" s="349" t="s">
        <v>663</v>
      </c>
      <c r="B38" s="225"/>
      <c r="C38" s="225"/>
      <c r="D38" s="225"/>
      <c r="E38" s="225"/>
      <c r="F38" s="225"/>
      <c r="G38" s="225"/>
      <c r="H38" s="93"/>
      <c r="I38" s="225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225"/>
      <c r="V38" s="93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</row>
    <row r="39" spans="1:32">
      <c r="A39" s="349" t="s">
        <v>677</v>
      </c>
      <c r="B39" s="225"/>
      <c r="C39" s="225"/>
      <c r="D39" s="225"/>
      <c r="E39" s="225"/>
      <c r="F39" s="225"/>
      <c r="G39" s="225"/>
      <c r="H39" s="93"/>
      <c r="I39" s="225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225"/>
      <c r="V39" s="93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</row>
    <row r="40" spans="1:32">
      <c r="A40" s="24" t="s">
        <v>207</v>
      </c>
      <c r="B40" s="226">
        <v>47.564921929999997</v>
      </c>
      <c r="C40" s="226">
        <v>39.782763979999999</v>
      </c>
      <c r="D40" s="226">
        <v>26.41522878</v>
      </c>
      <c r="E40" s="226">
        <v>26.520100299999999</v>
      </c>
      <c r="F40" s="226">
        <v>23.24399747</v>
      </c>
      <c r="G40" s="226">
        <v>21.061918479999999</v>
      </c>
      <c r="H40" s="226">
        <v>30.861000000000001</v>
      </c>
      <c r="I40" s="226">
        <v>28.27441288</v>
      </c>
      <c r="J40" s="226">
        <v>23.4453478</v>
      </c>
      <c r="K40" s="226">
        <v>39.062925329999999</v>
      </c>
      <c r="L40" s="226">
        <v>42.147051130000001</v>
      </c>
      <c r="M40" s="226">
        <v>21.107435619998999</v>
      </c>
      <c r="N40" s="226">
        <v>25.87873321</v>
      </c>
      <c r="O40" s="226">
        <v>27.294077260000002</v>
      </c>
      <c r="P40" s="226">
        <v>36.22398604</v>
      </c>
      <c r="Q40" s="226">
        <v>46.245036899999995</v>
      </c>
      <c r="R40" s="226">
        <v>43.32336145</v>
      </c>
      <c r="S40" s="226">
        <v>52.978084469999999</v>
      </c>
      <c r="T40" s="226">
        <v>44.473208870001002</v>
      </c>
      <c r="U40" s="226">
        <v>33.937048009999998</v>
      </c>
      <c r="V40" s="226">
        <v>51.341077460000001</v>
      </c>
      <c r="W40" s="226">
        <v>65.510466769998999</v>
      </c>
      <c r="X40" s="226">
        <v>59.772147900000668</v>
      </c>
      <c r="Y40" s="226">
        <v>60.603999999999999</v>
      </c>
      <c r="Z40" s="226">
        <v>81.558920790000471</v>
      </c>
      <c r="AA40" s="226">
        <v>77.960308160000181</v>
      </c>
      <c r="AB40" s="226">
        <v>80.016814829999504</v>
      </c>
      <c r="AC40" s="226">
        <v>85.392957670000044</v>
      </c>
      <c r="AD40" s="226">
        <v>111.9</v>
      </c>
      <c r="AE40" s="226">
        <v>44.5</v>
      </c>
      <c r="AF40" s="226">
        <v>177.48406846000009</v>
      </c>
    </row>
    <row r="41" spans="1:32">
      <c r="A41" s="28" t="s">
        <v>208</v>
      </c>
      <c r="B41" s="308">
        <v>0.13297457199001828</v>
      </c>
      <c r="C41" s="308">
        <v>0.10304889783263524</v>
      </c>
      <c r="D41" s="308">
        <v>6.4851211554984009E-2</v>
      </c>
      <c r="E41" s="308">
        <v>6.7684103598304637E-2</v>
      </c>
      <c r="F41" s="308">
        <v>6.3116975321693317E-2</v>
      </c>
      <c r="G41" s="308">
        <v>5.214042706123706E-2</v>
      </c>
      <c r="H41" s="308">
        <v>7.1999999999999995E-2</v>
      </c>
      <c r="I41" s="308">
        <v>7.0662590413833076E-2</v>
      </c>
      <c r="J41" s="158">
        <v>6.1723735362531507E-2</v>
      </c>
      <c r="K41" s="158">
        <v>9.2110445288952611E-2</v>
      </c>
      <c r="L41" s="158">
        <v>8.7040073134042523E-2</v>
      </c>
      <c r="M41" s="158">
        <v>4.553223280151722E-2</v>
      </c>
      <c r="N41" s="158">
        <v>5.4012521881820756E-2</v>
      </c>
      <c r="O41" s="158">
        <v>5.5817060568501782E-2</v>
      </c>
      <c r="P41" s="158">
        <v>7.8139424674277397E-2</v>
      </c>
      <c r="Q41" s="158">
        <v>0.10231732328021013</v>
      </c>
      <c r="R41" s="158">
        <v>9.698612907452199E-2</v>
      </c>
      <c r="S41" s="158">
        <v>0.10358085193198424</v>
      </c>
      <c r="T41" s="158">
        <v>8.3233566928320776E-2</v>
      </c>
      <c r="U41" s="158">
        <v>5.3272868999612831E-2</v>
      </c>
      <c r="V41" s="158">
        <v>7.0857102222888796E-2</v>
      </c>
      <c r="W41" s="158">
        <v>7.9245892952746158E-2</v>
      </c>
      <c r="X41" s="158">
        <v>5.9091629168126152E-2</v>
      </c>
      <c r="Y41" s="158">
        <v>6.8310288586284518E-2</v>
      </c>
      <c r="Z41" s="158">
        <v>7.8464391326432986E-2</v>
      </c>
      <c r="AA41" s="158">
        <v>7.7180337867160567E-2</v>
      </c>
      <c r="AB41" s="158">
        <v>7.2300308394210824E-2</v>
      </c>
      <c r="AC41" s="158">
        <v>9.1670252674875774E-2</v>
      </c>
      <c r="AD41" s="158">
        <v>0.11</v>
      </c>
      <c r="AE41" s="158">
        <v>5.5841385368302174E-2</v>
      </c>
      <c r="AF41" s="158">
        <v>0.13779859238827888</v>
      </c>
    </row>
    <row r="42" spans="1:32">
      <c r="A42" s="151" t="s">
        <v>43</v>
      </c>
      <c r="B42" s="366" t="s">
        <v>388</v>
      </c>
      <c r="C42" s="366" t="s">
        <v>389</v>
      </c>
      <c r="D42" s="366" t="s">
        <v>390</v>
      </c>
      <c r="E42" s="366" t="s">
        <v>391</v>
      </c>
      <c r="F42" s="366" t="s">
        <v>2</v>
      </c>
      <c r="G42" s="366" t="s">
        <v>3</v>
      </c>
      <c r="H42" s="366" t="s">
        <v>4</v>
      </c>
      <c r="I42" s="366" t="s">
        <v>5</v>
      </c>
      <c r="J42" s="366" t="s">
        <v>6</v>
      </c>
      <c r="K42" s="366" t="s">
        <v>7</v>
      </c>
      <c r="L42" s="366" t="s">
        <v>8</v>
      </c>
      <c r="M42" s="366" t="s">
        <v>9</v>
      </c>
      <c r="N42" s="366" t="s">
        <v>354</v>
      </c>
      <c r="O42" s="366" t="s">
        <v>359</v>
      </c>
      <c r="P42" s="366" t="s">
        <v>366</v>
      </c>
      <c r="Q42" s="366" t="s">
        <v>403</v>
      </c>
      <c r="R42" s="366" t="s">
        <v>406</v>
      </c>
      <c r="S42" s="366" t="s">
        <v>418</v>
      </c>
      <c r="T42" s="366" t="s">
        <v>423</v>
      </c>
      <c r="U42" s="366" t="s">
        <v>429</v>
      </c>
      <c r="V42" s="366" t="s">
        <v>432</v>
      </c>
      <c r="W42" s="366" t="s">
        <v>435</v>
      </c>
      <c r="X42" s="366" t="s">
        <v>517</v>
      </c>
      <c r="Y42" s="366" t="s">
        <v>633</v>
      </c>
      <c r="Z42" s="366" t="s">
        <v>637</v>
      </c>
      <c r="AA42" s="366" t="s">
        <v>648</v>
      </c>
      <c r="AB42" s="366" t="s">
        <v>700</v>
      </c>
      <c r="AC42" s="366" t="s">
        <v>714</v>
      </c>
      <c r="AD42" s="366" t="s">
        <v>717</v>
      </c>
      <c r="AE42" s="366" t="s">
        <v>727</v>
      </c>
      <c r="AF42" s="366" t="s">
        <v>728</v>
      </c>
    </row>
    <row r="43" spans="1:32" ht="15" customHeight="1">
      <c r="A43" s="151" t="s">
        <v>10</v>
      </c>
      <c r="B43" s="67" t="s">
        <v>11</v>
      </c>
      <c r="C43" s="67" t="s">
        <v>12</v>
      </c>
      <c r="D43" s="67" t="s">
        <v>13</v>
      </c>
      <c r="E43" s="67" t="s">
        <v>14</v>
      </c>
      <c r="F43" s="67" t="s">
        <v>11</v>
      </c>
      <c r="G43" s="67" t="s">
        <v>12</v>
      </c>
      <c r="H43" s="67" t="s">
        <v>13</v>
      </c>
      <c r="I43" s="67" t="s">
        <v>14</v>
      </c>
      <c r="J43" s="67" t="s">
        <v>11</v>
      </c>
      <c r="K43" s="67" t="s">
        <v>12</v>
      </c>
      <c r="L43" s="67" t="s">
        <v>13</v>
      </c>
      <c r="M43" s="67" t="s">
        <v>14</v>
      </c>
      <c r="N43" s="67" t="s">
        <v>11</v>
      </c>
      <c r="O43" s="67" t="s">
        <v>12</v>
      </c>
      <c r="P43" s="67" t="s">
        <v>13</v>
      </c>
      <c r="Q43" s="67" t="s">
        <v>14</v>
      </c>
      <c r="R43" s="67" t="s">
        <v>11</v>
      </c>
      <c r="S43" s="67" t="s">
        <v>12</v>
      </c>
      <c r="T43" s="67" t="s">
        <v>13</v>
      </c>
      <c r="U43" s="67" t="s">
        <v>14</v>
      </c>
      <c r="V43" s="67" t="s">
        <v>11</v>
      </c>
      <c r="W43" s="67" t="s">
        <v>12</v>
      </c>
      <c r="X43" s="67" t="s">
        <v>13</v>
      </c>
      <c r="Y43" s="67" t="s">
        <v>14</v>
      </c>
      <c r="Z43" s="67" t="s">
        <v>11</v>
      </c>
      <c r="AA43" s="67" t="s">
        <v>12</v>
      </c>
      <c r="AB43" s="67" t="s">
        <v>13</v>
      </c>
      <c r="AC43" s="67" t="s">
        <v>14</v>
      </c>
      <c r="AD43" s="67" t="s">
        <v>11</v>
      </c>
      <c r="AE43" s="67" t="s">
        <v>12</v>
      </c>
      <c r="AF43" s="67" t="s">
        <v>13</v>
      </c>
    </row>
    <row r="44" spans="1:32" s="37" customFormat="1">
      <c r="A44" s="35" t="s">
        <v>142</v>
      </c>
      <c r="B44" s="68">
        <v>2340.9430000000002</v>
      </c>
      <c r="C44" s="68">
        <v>1591</v>
      </c>
      <c r="D44" s="68">
        <v>1540.328</v>
      </c>
      <c r="E44" s="68">
        <v>1476.0740000000001</v>
      </c>
      <c r="F44" s="68">
        <v>1417.4109999999998</v>
      </c>
      <c r="G44" s="68">
        <v>1399.1210000000001</v>
      </c>
      <c r="H44" s="68">
        <v>1408.7626902700001</v>
      </c>
      <c r="I44" s="68">
        <v>1359.58176804</v>
      </c>
      <c r="J44" s="68">
        <v>1337.6450971700001</v>
      </c>
      <c r="K44" s="68">
        <v>1355.8379649499998</v>
      </c>
      <c r="L44" s="68">
        <v>1552.93659185</v>
      </c>
      <c r="M44" s="68">
        <v>1609.5711537599996</v>
      </c>
      <c r="N44" s="68">
        <v>1765.5842988500001</v>
      </c>
      <c r="O44" s="68">
        <v>1733.8556353399999</v>
      </c>
      <c r="P44" s="68">
        <v>1730.5487192200001</v>
      </c>
      <c r="Q44" s="68">
        <v>1779.6832923099998</v>
      </c>
      <c r="R44" s="68">
        <v>1652.088</v>
      </c>
      <c r="S44" s="68">
        <v>1734.37</v>
      </c>
      <c r="T44" s="68">
        <v>1862.722</v>
      </c>
      <c r="U44" s="68">
        <v>2136.732</v>
      </c>
      <c r="V44" s="68">
        <v>2151.4</v>
      </c>
      <c r="W44" s="68">
        <v>2319.703</v>
      </c>
      <c r="X44" s="68">
        <v>2450.77</v>
      </c>
      <c r="Y44" s="68">
        <v>3520.172</v>
      </c>
      <c r="Z44" s="68">
        <v>4197.2332663700026</v>
      </c>
      <c r="AA44" s="68">
        <v>4235.8836049200008</v>
      </c>
      <c r="AB44" s="68">
        <v>4374.6139963700016</v>
      </c>
      <c r="AC44" s="68">
        <v>3499.1094333300011</v>
      </c>
      <c r="AD44" s="68">
        <v>4016</v>
      </c>
      <c r="AE44" s="68">
        <v>4130</v>
      </c>
      <c r="AF44" s="68">
        <v>4643.9377302500034</v>
      </c>
    </row>
    <row r="45" spans="1:32" s="37" customFormat="1">
      <c r="A45" s="57" t="s">
        <v>46</v>
      </c>
      <c r="B45" s="54">
        <v>951.95899999999995</v>
      </c>
      <c r="C45" s="54">
        <v>156</v>
      </c>
      <c r="D45" s="54">
        <v>68.905000000000001</v>
      </c>
      <c r="E45" s="54">
        <v>57.892000000000003</v>
      </c>
      <c r="F45" s="54">
        <v>72.123999999999995</v>
      </c>
      <c r="G45" s="54">
        <v>30.991</v>
      </c>
      <c r="H45" s="54">
        <v>33.282308810000004</v>
      </c>
      <c r="I45" s="54">
        <v>39.809808420000003</v>
      </c>
      <c r="J45" s="54">
        <v>62.442242450000002</v>
      </c>
      <c r="K45" s="54">
        <v>93.450900090000005</v>
      </c>
      <c r="L45" s="54">
        <v>90.765228159999992</v>
      </c>
      <c r="M45" s="54">
        <v>96.907088970000004</v>
      </c>
      <c r="N45" s="54">
        <v>72.625350689999991</v>
      </c>
      <c r="O45" s="54">
        <v>63.90670016</v>
      </c>
      <c r="P45" s="54">
        <v>103.7621824</v>
      </c>
      <c r="Q45" s="54">
        <v>203.85446286999999</v>
      </c>
      <c r="R45" s="54">
        <v>79.787999999999997</v>
      </c>
      <c r="S45" s="54">
        <v>88.927999999999997</v>
      </c>
      <c r="T45" s="54">
        <v>132.16900000000001</v>
      </c>
      <c r="U45" s="54">
        <v>192.11500000000001</v>
      </c>
      <c r="V45" s="54">
        <v>190.40600000000001</v>
      </c>
      <c r="W45" s="54">
        <v>146.74199999999999</v>
      </c>
      <c r="X45" s="54">
        <v>137.376</v>
      </c>
      <c r="Y45" s="54">
        <v>206.702</v>
      </c>
      <c r="Z45" s="54">
        <v>601.17520335000006</v>
      </c>
      <c r="AA45" s="54">
        <v>629.01581206000003</v>
      </c>
      <c r="AB45" s="54">
        <v>721.90772080000011</v>
      </c>
      <c r="AC45" s="54">
        <v>610.60479448000001</v>
      </c>
      <c r="AD45" s="54">
        <v>754</v>
      </c>
      <c r="AE45" s="54">
        <v>851</v>
      </c>
      <c r="AF45" s="54">
        <v>936.16107520000003</v>
      </c>
    </row>
    <row r="46" spans="1:32" s="37" customFormat="1">
      <c r="A46" s="57" t="s">
        <v>143</v>
      </c>
      <c r="B46" s="54">
        <v>0</v>
      </c>
      <c r="C46" s="54">
        <v>2</v>
      </c>
      <c r="D46" s="54">
        <v>0.57999999999999996</v>
      </c>
      <c r="E46" s="54">
        <v>0</v>
      </c>
      <c r="F46" s="54">
        <v>0</v>
      </c>
      <c r="G46" s="54">
        <v>0</v>
      </c>
      <c r="H46" s="54">
        <v>0</v>
      </c>
      <c r="I46" s="54">
        <v>1E-8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10.95811</v>
      </c>
      <c r="R46" s="54">
        <v>2.6070000000000002</v>
      </c>
      <c r="S46" s="54">
        <v>1.1160000000000001</v>
      </c>
      <c r="T46" s="54">
        <v>0.92700000000000005</v>
      </c>
      <c r="U46" s="54">
        <v>5.4390000000000001</v>
      </c>
      <c r="V46" s="54">
        <v>21.294</v>
      </c>
      <c r="W46" s="54">
        <v>8.9930000000000003</v>
      </c>
      <c r="X46" s="54">
        <v>7.7359999999999998</v>
      </c>
      <c r="Y46" s="54">
        <v>13.032999999999999</v>
      </c>
      <c r="Z46" s="54">
        <v>11.682266869999999</v>
      </c>
      <c r="AA46" s="54">
        <v>5.3512869000000007</v>
      </c>
      <c r="AB46" s="54">
        <v>21.67136752</v>
      </c>
      <c r="AC46" s="54">
        <v>43.855554409999996</v>
      </c>
      <c r="AD46" s="54">
        <v>74</v>
      </c>
      <c r="AE46" s="54">
        <v>136</v>
      </c>
      <c r="AF46" s="54">
        <v>274.99746426000002</v>
      </c>
    </row>
    <row r="47" spans="1:32" s="37" customFormat="1">
      <c r="A47" s="57" t="s">
        <v>49</v>
      </c>
      <c r="B47" s="54">
        <v>180.22300000000001</v>
      </c>
      <c r="C47" s="54">
        <v>209</v>
      </c>
      <c r="D47" s="54">
        <v>214.428</v>
      </c>
      <c r="E47" s="54">
        <v>200.79599999999999</v>
      </c>
      <c r="F47" s="54">
        <v>197.946</v>
      </c>
      <c r="G47" s="54">
        <v>204.93199999999999</v>
      </c>
      <c r="H47" s="54">
        <v>218.70385596</v>
      </c>
      <c r="I47" s="54">
        <v>194.48589522</v>
      </c>
      <c r="J47" s="54">
        <v>193.6719252</v>
      </c>
      <c r="K47" s="54">
        <v>180.22227021</v>
      </c>
      <c r="L47" s="54">
        <v>245.14883186999998</v>
      </c>
      <c r="M47" s="54">
        <v>214.81974923999999</v>
      </c>
      <c r="N47" s="54">
        <v>240.57377363000003</v>
      </c>
      <c r="O47" s="54">
        <v>242.12988815</v>
      </c>
      <c r="P47" s="54">
        <v>235.21199343000001</v>
      </c>
      <c r="Q47" s="54">
        <v>233.22941828000006</v>
      </c>
      <c r="R47" s="54">
        <v>241.28800000000001</v>
      </c>
      <c r="S47" s="54">
        <v>253.2</v>
      </c>
      <c r="T47" s="54">
        <v>280.005</v>
      </c>
      <c r="U47" s="54">
        <v>306.43400000000003</v>
      </c>
      <c r="V47" s="54">
        <v>364.416</v>
      </c>
      <c r="W47" s="54">
        <v>434.43400000000003</v>
      </c>
      <c r="X47" s="54">
        <v>486.04199999999997</v>
      </c>
      <c r="Y47" s="54">
        <v>444.97399999999999</v>
      </c>
      <c r="Z47" s="54">
        <v>521.34532367999998</v>
      </c>
      <c r="AA47" s="54">
        <v>520.01923147999992</v>
      </c>
      <c r="AB47" s="54">
        <v>539.40229826000007</v>
      </c>
      <c r="AC47" s="54">
        <v>426.20198132999997</v>
      </c>
      <c r="AD47" s="54">
        <v>511</v>
      </c>
      <c r="AE47" s="54">
        <v>405</v>
      </c>
      <c r="AF47" s="54">
        <v>560.2583469299999</v>
      </c>
    </row>
    <row r="48" spans="1:32" s="37" customFormat="1">
      <c r="A48" s="57" t="s">
        <v>51</v>
      </c>
      <c r="B48" s="54">
        <v>160.70699999999999</v>
      </c>
      <c r="C48" s="54">
        <v>155</v>
      </c>
      <c r="D48" s="54">
        <v>174.077</v>
      </c>
      <c r="E48" s="54">
        <v>185.49</v>
      </c>
      <c r="F48" s="54">
        <v>147.816</v>
      </c>
      <c r="G48" s="54">
        <v>185.50200000000001</v>
      </c>
      <c r="H48" s="54">
        <v>200.80992949</v>
      </c>
      <c r="I48" s="54">
        <v>222.48550255000001</v>
      </c>
      <c r="J48" s="54">
        <v>191.50780324999999</v>
      </c>
      <c r="K48" s="54">
        <v>201.19678371999998</v>
      </c>
      <c r="L48" s="54">
        <v>257.97532461000003</v>
      </c>
      <c r="M48" s="54">
        <v>293.91611813999998</v>
      </c>
      <c r="N48" s="54">
        <v>300.54837062000001</v>
      </c>
      <c r="O48" s="54">
        <v>289.32761149999999</v>
      </c>
      <c r="P48" s="54">
        <v>256.80695569</v>
      </c>
      <c r="Q48" s="54">
        <v>228.94109924</v>
      </c>
      <c r="R48" s="54">
        <v>236.01300000000001</v>
      </c>
      <c r="S48" s="54">
        <v>233.072</v>
      </c>
      <c r="T48" s="54">
        <v>260.84899999999999</v>
      </c>
      <c r="U48" s="54">
        <v>301.85000000000002</v>
      </c>
      <c r="V48" s="54">
        <v>276.95800000000003</v>
      </c>
      <c r="W48" s="54">
        <v>336.17099999999999</v>
      </c>
      <c r="X48" s="54">
        <v>392.786</v>
      </c>
      <c r="Y48" s="54">
        <v>385.48</v>
      </c>
      <c r="Z48" s="54">
        <v>402.42817267999999</v>
      </c>
      <c r="AA48" s="54">
        <v>450.96084454000004</v>
      </c>
      <c r="AB48" s="54">
        <v>448.50358986000003</v>
      </c>
      <c r="AC48" s="54">
        <v>449.21115210000005</v>
      </c>
      <c r="AD48" s="54">
        <v>496</v>
      </c>
      <c r="AE48" s="54">
        <v>472</v>
      </c>
      <c r="AF48" s="54">
        <v>510.16392903999997</v>
      </c>
    </row>
    <row r="49" spans="1:32" s="37" customFormat="1">
      <c r="A49" s="57" t="s">
        <v>646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 t="s">
        <v>400</v>
      </c>
      <c r="S49" s="54" t="s">
        <v>400</v>
      </c>
      <c r="T49" s="54" t="s">
        <v>400</v>
      </c>
      <c r="U49" s="54">
        <v>0.73899999999999999</v>
      </c>
      <c r="V49" s="54">
        <v>2.9780000000000002</v>
      </c>
      <c r="W49" s="54">
        <v>24.971</v>
      </c>
      <c r="X49" s="54">
        <v>35.000999999999998</v>
      </c>
      <c r="Y49" s="54">
        <v>27.736000000000001</v>
      </c>
      <c r="Z49" s="54">
        <v>38.490910699999993</v>
      </c>
      <c r="AA49" s="54">
        <v>26.334410850000001</v>
      </c>
      <c r="AB49" s="54">
        <v>40.735240299999994</v>
      </c>
      <c r="AC49" s="54">
        <v>17.005423</v>
      </c>
      <c r="AD49" s="54">
        <v>30</v>
      </c>
      <c r="AE49" s="54">
        <v>35</v>
      </c>
      <c r="AF49" s="54">
        <v>41.078976179999998</v>
      </c>
    </row>
    <row r="50" spans="1:32" s="37" customFormat="1">
      <c r="A50" s="57" t="s">
        <v>144</v>
      </c>
      <c r="B50" s="54">
        <v>82.076999999999998</v>
      </c>
      <c r="C50" s="54">
        <v>55</v>
      </c>
      <c r="D50" s="54">
        <v>64.671999999999997</v>
      </c>
      <c r="E50" s="54">
        <v>45.226999999999997</v>
      </c>
      <c r="F50" s="54">
        <v>44.715000000000003</v>
      </c>
      <c r="G50" s="54">
        <v>45.39</v>
      </c>
      <c r="H50" s="54">
        <v>28.95029571000002</v>
      </c>
      <c r="I50" s="54">
        <v>31.831439039999964</v>
      </c>
      <c r="J50" s="54">
        <v>53.776605299999972</v>
      </c>
      <c r="K50" s="54">
        <v>53.957098969999947</v>
      </c>
      <c r="L50" s="54">
        <v>72.033991330000049</v>
      </c>
      <c r="M50" s="54">
        <v>64.288963559999956</v>
      </c>
      <c r="N50" s="54">
        <v>63.278615909999985</v>
      </c>
      <c r="O50" s="54">
        <v>46.826365690000102</v>
      </c>
      <c r="P50" s="54">
        <v>53.67338742000004</v>
      </c>
      <c r="Q50" s="54">
        <v>141.97186852999999</v>
      </c>
      <c r="R50" s="54">
        <v>124.205</v>
      </c>
      <c r="S50" s="54">
        <v>84.039000000000001</v>
      </c>
      <c r="T50" s="54">
        <v>115.458</v>
      </c>
      <c r="U50" s="54">
        <v>98.515000000000001</v>
      </c>
      <c r="V50" s="54">
        <v>68.915999999999997</v>
      </c>
      <c r="W50" s="54">
        <v>97.813999999999993</v>
      </c>
      <c r="X50" s="54">
        <v>128.11699999999999</v>
      </c>
      <c r="Y50" s="54">
        <v>163.316</v>
      </c>
      <c r="Z50" s="54">
        <v>232.42259820999925</v>
      </c>
      <c r="AA50" s="54">
        <v>241.5464288300002</v>
      </c>
      <c r="AB50" s="54">
        <v>207.26552300000026</v>
      </c>
      <c r="AC50" s="54">
        <v>229.91618671000015</v>
      </c>
      <c r="AD50" s="54">
        <v>280</v>
      </c>
      <c r="AE50" s="54">
        <v>341</v>
      </c>
      <c r="AF50" s="54">
        <v>372.06260120999923</v>
      </c>
    </row>
    <row r="51" spans="1:32" s="37" customFormat="1">
      <c r="A51" s="57" t="s">
        <v>63</v>
      </c>
      <c r="B51" s="54">
        <v>0</v>
      </c>
      <c r="C51" s="54">
        <v>22</v>
      </c>
      <c r="D51" s="54">
        <v>15.864000000000001</v>
      </c>
      <c r="E51" s="54">
        <v>15.364000000000001</v>
      </c>
      <c r="F51" s="54">
        <v>13.592000000000001</v>
      </c>
      <c r="G51" s="54">
        <v>15.782999999999999</v>
      </c>
      <c r="H51" s="54">
        <v>15.82163336</v>
      </c>
      <c r="I51" s="54">
        <v>16.031786889999999</v>
      </c>
      <c r="J51" s="54">
        <v>13.22161082</v>
      </c>
      <c r="K51" s="54">
        <v>10.691073119999999</v>
      </c>
      <c r="L51" s="54">
        <v>10.7287769</v>
      </c>
      <c r="M51" s="54">
        <v>8.4525265999999988</v>
      </c>
      <c r="N51" s="54">
        <v>9.0610557499999995</v>
      </c>
      <c r="O51" s="54">
        <v>6.2647994800000006</v>
      </c>
      <c r="P51" s="54">
        <v>24.551607130000001</v>
      </c>
      <c r="Q51" s="54">
        <v>19.399633250000001</v>
      </c>
      <c r="R51" s="54">
        <v>17.253</v>
      </c>
      <c r="S51" s="54">
        <v>15.374000000000001</v>
      </c>
      <c r="T51" s="54">
        <v>13.627000000000001</v>
      </c>
      <c r="U51" s="54">
        <v>12.113</v>
      </c>
      <c r="V51" s="54">
        <v>6.9980000000000002</v>
      </c>
      <c r="W51" s="54">
        <v>18.052</v>
      </c>
      <c r="X51" s="54">
        <v>14.831</v>
      </c>
      <c r="Y51" s="54">
        <v>13.798999999999999</v>
      </c>
      <c r="Z51" s="54">
        <v>15.647297310000003</v>
      </c>
      <c r="AA51" s="54">
        <v>14.631923490000009</v>
      </c>
      <c r="AB51" s="54">
        <v>15.471621670000127</v>
      </c>
      <c r="AC51" s="54">
        <v>0.3646410299997434</v>
      </c>
      <c r="AD51" s="54">
        <v>0</v>
      </c>
      <c r="AE51" s="54">
        <v>0</v>
      </c>
      <c r="AF51" s="54">
        <v>-5.0699996468611059E-6</v>
      </c>
    </row>
    <row r="52" spans="1:32" s="37" customFormat="1">
      <c r="A52" s="57" t="s">
        <v>66</v>
      </c>
      <c r="B52" s="54">
        <v>176.512</v>
      </c>
      <c r="C52" s="54">
        <v>182</v>
      </c>
      <c r="D52" s="54">
        <v>192.55199999999999</v>
      </c>
      <c r="E52" s="54">
        <v>197.137</v>
      </c>
      <c r="F52" s="54">
        <v>198.28899999999999</v>
      </c>
      <c r="G52" s="54">
        <v>202.07400000000001</v>
      </c>
      <c r="H52" s="54">
        <v>208.51576208</v>
      </c>
      <c r="I52" s="54">
        <v>221.46626055000002</v>
      </c>
      <c r="J52" s="54">
        <v>224.57145862000002</v>
      </c>
      <c r="K52" s="54">
        <v>221.65066175999999</v>
      </c>
      <c r="L52" s="54">
        <v>227.19912908000001</v>
      </c>
      <c r="M52" s="54">
        <v>243.08022308000002</v>
      </c>
      <c r="N52" s="54">
        <v>242.31020404</v>
      </c>
      <c r="O52" s="54">
        <v>240.45460877000002</v>
      </c>
      <c r="P52" s="54">
        <v>240.69593352000001</v>
      </c>
      <c r="Q52" s="54">
        <v>238.34555666999998</v>
      </c>
      <c r="R52" s="54">
        <v>234.239</v>
      </c>
      <c r="S52" s="54">
        <v>231.09899999999999</v>
      </c>
      <c r="T52" s="54">
        <v>237.114</v>
      </c>
      <c r="U52" s="54">
        <v>270.22899999999998</v>
      </c>
      <c r="V52" s="54">
        <v>269.03100000000001</v>
      </c>
      <c r="W52" s="54">
        <v>276.78300000000002</v>
      </c>
      <c r="X52" s="54">
        <v>282.31400000000002</v>
      </c>
      <c r="Y52" s="54">
        <v>321.74599999999998</v>
      </c>
      <c r="Z52" s="54">
        <v>311.19837604999998</v>
      </c>
      <c r="AA52" s="54">
        <v>304.61514729999999</v>
      </c>
      <c r="AB52" s="54">
        <v>305.31879258000004</v>
      </c>
      <c r="AC52" s="54">
        <v>310.00665757999991</v>
      </c>
      <c r="AD52" s="54">
        <v>328</v>
      </c>
      <c r="AE52" s="54">
        <v>328</v>
      </c>
      <c r="AF52" s="54">
        <v>333.04335021000003</v>
      </c>
    </row>
    <row r="53" spans="1:32" s="37" customFormat="1">
      <c r="A53" s="57" t="s">
        <v>67</v>
      </c>
      <c r="B53" s="54">
        <v>862.95500000000004</v>
      </c>
      <c r="C53" s="54">
        <v>849</v>
      </c>
      <c r="D53" s="54">
        <v>873.68</v>
      </c>
      <c r="E53" s="54">
        <v>867.82600000000002</v>
      </c>
      <c r="F53" s="54">
        <v>852.99699999999996</v>
      </c>
      <c r="G53" s="54">
        <v>841.38499999999999</v>
      </c>
      <c r="H53" s="54">
        <v>833.26498502999993</v>
      </c>
      <c r="I53" s="54">
        <v>824.27737739999998</v>
      </c>
      <c r="J53" s="54">
        <v>811.56130630999996</v>
      </c>
      <c r="K53" s="54">
        <v>803.95354890999999</v>
      </c>
      <c r="L53" s="54">
        <v>793.49485814000002</v>
      </c>
      <c r="M53" s="54">
        <v>818.36204880999992</v>
      </c>
      <c r="N53" s="54">
        <v>807.86723777999907</v>
      </c>
      <c r="O53" s="54">
        <v>796.15431928999999</v>
      </c>
      <c r="P53" s="54">
        <v>777.12925877999999</v>
      </c>
      <c r="Q53" s="54">
        <v>770.11784076999993</v>
      </c>
      <c r="R53" s="54">
        <v>756.30799999999999</v>
      </c>
      <c r="S53" s="54">
        <v>744.58900000000006</v>
      </c>
      <c r="T53" s="54">
        <v>738.76199999999994</v>
      </c>
      <c r="U53" s="54">
        <v>873.92399999999998</v>
      </c>
      <c r="V53" s="54">
        <v>873.61500000000001</v>
      </c>
      <c r="W53" s="54">
        <v>894.923</v>
      </c>
      <c r="X53" s="54">
        <v>884.37900000000002</v>
      </c>
      <c r="Y53" s="54">
        <v>1191.627</v>
      </c>
      <c r="Z53" s="54">
        <v>1192.6740882099998</v>
      </c>
      <c r="AA53" s="54">
        <v>1165.76284874</v>
      </c>
      <c r="AB53" s="54">
        <v>1165.9849894800004</v>
      </c>
      <c r="AC53" s="54">
        <v>1161.4261246199999</v>
      </c>
      <c r="AD53" s="54">
        <v>1247</v>
      </c>
      <c r="AE53" s="54">
        <v>1259</v>
      </c>
      <c r="AF53" s="54">
        <v>1291.6890514199999</v>
      </c>
    </row>
    <row r="54" spans="1:32" s="37" customFormat="1">
      <c r="A54" s="57" t="s">
        <v>146</v>
      </c>
      <c r="B54" s="54">
        <v>-73.489999999999995</v>
      </c>
      <c r="C54" s="54">
        <v>-39</v>
      </c>
      <c r="D54" s="54">
        <v>-64.430000000000007</v>
      </c>
      <c r="E54" s="54">
        <v>-93.658000000000001</v>
      </c>
      <c r="F54" s="54">
        <v>-110.068</v>
      </c>
      <c r="G54" s="54">
        <v>-126.93600000000001</v>
      </c>
      <c r="H54" s="54">
        <v>-130.58608016999997</v>
      </c>
      <c r="I54" s="54">
        <v>-190.80630203999999</v>
      </c>
      <c r="J54" s="54">
        <v>-213.10785477999991</v>
      </c>
      <c r="K54" s="54">
        <v>-209.28437182999994</v>
      </c>
      <c r="L54" s="54">
        <v>-144.40954824000005</v>
      </c>
      <c r="M54" s="54">
        <v>-130.2555646400001</v>
      </c>
      <c r="N54" s="54">
        <v>29.319690430000946</v>
      </c>
      <c r="O54" s="54">
        <v>48.791342299999997</v>
      </c>
      <c r="P54" s="54">
        <v>38.717400849999876</v>
      </c>
      <c r="Q54" s="54">
        <v>-67.134697299999999</v>
      </c>
      <c r="R54" s="54">
        <v>-39.613999999999997</v>
      </c>
      <c r="S54" s="54">
        <v>82.953000000000003</v>
      </c>
      <c r="T54" s="54">
        <v>83.811000000000007</v>
      </c>
      <c r="U54" s="54">
        <v>75.373000000000005</v>
      </c>
      <c r="V54" s="54">
        <v>76.787000000000006</v>
      </c>
      <c r="W54" s="54">
        <v>80.820999999999998</v>
      </c>
      <c r="X54" s="54">
        <v>82.188999999999993</v>
      </c>
      <c r="Y54" s="54">
        <v>751.75900000000001</v>
      </c>
      <c r="Z54" s="54">
        <v>870.16902931000004</v>
      </c>
      <c r="AA54" s="54">
        <v>877.64567072999944</v>
      </c>
      <c r="AB54" s="54">
        <v>908.35285289999865</v>
      </c>
      <c r="AC54" s="54">
        <v>250.51691806999997</v>
      </c>
      <c r="AD54" s="54">
        <v>297</v>
      </c>
      <c r="AE54" s="54">
        <v>302</v>
      </c>
      <c r="AF54" s="54">
        <v>324.48294086999954</v>
      </c>
    </row>
    <row r="55" spans="1:32" s="34" customFormat="1">
      <c r="A55" s="21" t="s">
        <v>68</v>
      </c>
      <c r="B55" s="68">
        <v>2340.9430000000002</v>
      </c>
      <c r="C55" s="68">
        <v>1591</v>
      </c>
      <c r="D55" s="70">
        <v>1540.328</v>
      </c>
      <c r="E55" s="70">
        <v>1476.0740000000001</v>
      </c>
      <c r="F55" s="70">
        <v>1417.4110000000001</v>
      </c>
      <c r="G55" s="70">
        <v>1399.1210000000001</v>
      </c>
      <c r="H55" s="70">
        <v>1408.7626902700001</v>
      </c>
      <c r="I55" s="70">
        <v>1359.58176804</v>
      </c>
      <c r="J55" s="70">
        <v>1337.6450971700001</v>
      </c>
      <c r="K55" s="70">
        <v>1355.8379649499998</v>
      </c>
      <c r="L55" s="70">
        <v>1552.93659185</v>
      </c>
      <c r="M55" s="70">
        <v>1609.5711537599996</v>
      </c>
      <c r="N55" s="70">
        <v>1765.5842988500001</v>
      </c>
      <c r="O55" s="70">
        <v>1733.8556353399999</v>
      </c>
      <c r="P55" s="70">
        <v>1730.5487192200001</v>
      </c>
      <c r="Q55" s="70">
        <v>1779.6832923099998</v>
      </c>
      <c r="R55" s="70">
        <v>1652.088</v>
      </c>
      <c r="S55" s="70">
        <v>1734.37</v>
      </c>
      <c r="T55" s="70">
        <v>1862.722</v>
      </c>
      <c r="U55" s="70">
        <v>2136.732</v>
      </c>
      <c r="V55" s="70">
        <v>2151.4</v>
      </c>
      <c r="W55" s="70">
        <v>2319.703</v>
      </c>
      <c r="X55" s="70">
        <v>2450.77</v>
      </c>
      <c r="Y55" s="70">
        <v>3520.172</v>
      </c>
      <c r="Z55" s="70">
        <v>4197.2332663700026</v>
      </c>
      <c r="AA55" s="70">
        <v>4235.8836049200008</v>
      </c>
      <c r="AB55" s="70">
        <v>4374.6139963700016</v>
      </c>
      <c r="AC55" s="70">
        <v>3499.1094333300011</v>
      </c>
      <c r="AD55" s="70">
        <v>4016</v>
      </c>
      <c r="AE55" s="70">
        <v>4130</v>
      </c>
      <c r="AF55" s="70">
        <v>4643.9377302500034</v>
      </c>
    </row>
    <row r="56" spans="1:32" s="37" customFormat="1">
      <c r="A56" s="2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</row>
    <row r="57" spans="1:32" s="37" customFormat="1">
      <c r="A57" s="35" t="s">
        <v>147</v>
      </c>
      <c r="B57" s="68">
        <v>-729.49299999999994</v>
      </c>
      <c r="C57" s="68">
        <v>-695</v>
      </c>
      <c r="D57" s="68">
        <v>-699.12599999999998</v>
      </c>
      <c r="E57" s="68">
        <v>-728.11000000000013</v>
      </c>
      <c r="F57" s="68">
        <v>-599.601</v>
      </c>
      <c r="G57" s="68">
        <v>-610.30199999999991</v>
      </c>
      <c r="H57" s="68">
        <v>-666.53023162</v>
      </c>
      <c r="I57" s="68">
        <v>-689.32161044000009</v>
      </c>
      <c r="J57" s="68">
        <v>-728.87957387999995</v>
      </c>
      <c r="K57" s="68">
        <v>-757.06197350000002</v>
      </c>
      <c r="L57" s="68">
        <v>-940.13448869000013</v>
      </c>
      <c r="M57" s="68">
        <v>-1108.96346324</v>
      </c>
      <c r="N57" s="68">
        <v>-1093.0133463500001</v>
      </c>
      <c r="O57" s="68">
        <v>-1032.8265289000001</v>
      </c>
      <c r="P57" s="68">
        <v>-1032.1986805000001</v>
      </c>
      <c r="Q57" s="68">
        <v>-1071.1016764600001</v>
      </c>
      <c r="R57" s="68">
        <v>-939.8</v>
      </c>
      <c r="S57" s="68">
        <v>-1018</v>
      </c>
      <c r="T57" s="68">
        <v>-1136.5999999999999</v>
      </c>
      <c r="U57" s="68">
        <v>-1435.2</v>
      </c>
      <c r="V57" s="68">
        <v>-1446.8</v>
      </c>
      <c r="W57" s="68">
        <v>-1623.3</v>
      </c>
      <c r="X57" s="68">
        <v>-1746.1</v>
      </c>
      <c r="Y57" s="68">
        <v>-2546.9</v>
      </c>
      <c r="Z57" s="68">
        <v>-2632.5694209199992</v>
      </c>
      <c r="AA57" s="68">
        <v>-2521.5888290300022</v>
      </c>
      <c r="AB57" s="68">
        <v>-2673.9126548300001</v>
      </c>
      <c r="AC57" s="68">
        <v>-1911.4132478200052</v>
      </c>
      <c r="AD57" s="68">
        <v>-2242</v>
      </c>
      <c r="AE57" s="68">
        <v>-2310</v>
      </c>
      <c r="AF57" s="68">
        <v>-2707.0879161899993</v>
      </c>
    </row>
    <row r="58" spans="1:32" s="37" customFormat="1">
      <c r="A58" s="57" t="s">
        <v>148</v>
      </c>
      <c r="B58" s="54">
        <v>-167.26299999999992</v>
      </c>
      <c r="C58" s="54">
        <v>-182</v>
      </c>
      <c r="D58" s="54">
        <v>-197.185</v>
      </c>
      <c r="E58" s="54">
        <v>-209.57900000000001</v>
      </c>
      <c r="F58" s="54">
        <v>-206.50200000000001</v>
      </c>
      <c r="G58" s="54">
        <v>-203.86199999999999</v>
      </c>
      <c r="H58" s="54">
        <v>-244.57773152000001</v>
      </c>
      <c r="I58" s="54">
        <v>-261.16529078999997</v>
      </c>
      <c r="J58" s="54">
        <v>-362.93177437000003</v>
      </c>
      <c r="K58" s="54">
        <v>-341.07447363</v>
      </c>
      <c r="L58" s="54">
        <v>-459.94525094999995</v>
      </c>
      <c r="M58" s="54">
        <v>-512.75833475000002</v>
      </c>
      <c r="N58" s="54">
        <v>-541.79631713000003</v>
      </c>
      <c r="O58" s="54">
        <v>-472.87881977000001</v>
      </c>
      <c r="P58" s="54">
        <v>-464.00651374</v>
      </c>
      <c r="Q58" s="54">
        <v>-471.66136209000001</v>
      </c>
      <c r="R58" s="54">
        <v>-419</v>
      </c>
      <c r="S58" s="54">
        <v>-329</v>
      </c>
      <c r="T58" s="54">
        <v>-409</v>
      </c>
      <c r="U58" s="54">
        <v>-589</v>
      </c>
      <c r="V58" s="54">
        <v>-678</v>
      </c>
      <c r="W58" s="54">
        <v>-748</v>
      </c>
      <c r="X58" s="54">
        <v>-774</v>
      </c>
      <c r="Y58" s="54">
        <v>-759</v>
      </c>
      <c r="Z58" s="54">
        <v>-796.74144875000002</v>
      </c>
      <c r="AA58" s="54">
        <v>-762.89352382000004</v>
      </c>
      <c r="AB58" s="54">
        <v>-788.1588565699999</v>
      </c>
      <c r="AC58" s="54">
        <v>-670.26284515999998</v>
      </c>
      <c r="AD58" s="54">
        <v>-761</v>
      </c>
      <c r="AE58" s="54">
        <v>-881</v>
      </c>
      <c r="AF58" s="54">
        <v>-930.92168323999999</v>
      </c>
    </row>
    <row r="59" spans="1:32" s="37" customFormat="1">
      <c r="A59" s="57" t="s">
        <v>72</v>
      </c>
      <c r="B59" s="54">
        <v>-71.978999999999999</v>
      </c>
      <c r="C59" s="54">
        <v>-56</v>
      </c>
      <c r="D59" s="54">
        <v>-63.546999999999997</v>
      </c>
      <c r="E59" s="54">
        <v>-70.102000000000004</v>
      </c>
      <c r="F59" s="54">
        <v>-38.889000000000003</v>
      </c>
      <c r="G59" s="54">
        <v>-99.227999999999994</v>
      </c>
      <c r="H59" s="54">
        <v>-105.4027936</v>
      </c>
      <c r="I59" s="54">
        <v>-118.78350159</v>
      </c>
      <c r="J59" s="54">
        <v>-102.90549145</v>
      </c>
      <c r="K59" s="54">
        <v>-152.64582038</v>
      </c>
      <c r="L59" s="54">
        <v>-192.23131217</v>
      </c>
      <c r="M59" s="54">
        <v>-235.66250785</v>
      </c>
      <c r="N59" s="54">
        <v>-241.45561321</v>
      </c>
      <c r="O59" s="54">
        <v>-197.88314640999999</v>
      </c>
      <c r="P59" s="54">
        <v>-208.83919993999999</v>
      </c>
      <c r="Q59" s="54">
        <v>-232.68952035000001</v>
      </c>
      <c r="R59" s="54">
        <v>-207</v>
      </c>
      <c r="S59" s="54">
        <v>-261</v>
      </c>
      <c r="T59" s="54">
        <v>-281</v>
      </c>
      <c r="U59" s="54">
        <v>-353</v>
      </c>
      <c r="V59" s="54">
        <v>-371</v>
      </c>
      <c r="W59" s="54">
        <v>-439</v>
      </c>
      <c r="X59" s="54">
        <v>-491</v>
      </c>
      <c r="Y59" s="54">
        <v>-452</v>
      </c>
      <c r="Z59" s="54">
        <v>-501.20219650999996</v>
      </c>
      <c r="AA59" s="54">
        <v>-549.35759553000003</v>
      </c>
      <c r="AB59" s="54">
        <v>-580.29706508000004</v>
      </c>
      <c r="AC59" s="54">
        <v>-515.75935491000007</v>
      </c>
      <c r="AD59" s="54">
        <v>-611</v>
      </c>
      <c r="AE59" s="54">
        <v>-524</v>
      </c>
      <c r="AF59" s="54">
        <v>-696.24965608000002</v>
      </c>
    </row>
    <row r="60" spans="1:32" s="37" customFormat="1" ht="15.75" customHeight="1">
      <c r="A60" s="57" t="s">
        <v>73</v>
      </c>
      <c r="B60" s="54">
        <v>-15.334</v>
      </c>
      <c r="C60" s="54">
        <v>-20</v>
      </c>
      <c r="D60" s="54">
        <v>-15.362</v>
      </c>
      <c r="E60" s="54">
        <v>-13.039</v>
      </c>
      <c r="F60" s="54">
        <v>-9.6739999999999995</v>
      </c>
      <c r="G60" s="54">
        <v>-13.500999999999999</v>
      </c>
      <c r="H60" s="54">
        <v>-16.502577930000001</v>
      </c>
      <c r="I60" s="54">
        <v>-15.43655131</v>
      </c>
      <c r="J60" s="54">
        <v>-12.547134509999999</v>
      </c>
      <c r="K60" s="54">
        <v>-16.438430099999998</v>
      </c>
      <c r="L60" s="54">
        <v>-15.811242550000001</v>
      </c>
      <c r="M60" s="54">
        <v>-15.061108820000001</v>
      </c>
      <c r="N60" s="54">
        <v>-13.789460460000001</v>
      </c>
      <c r="O60" s="54">
        <v>-17.879948940000002</v>
      </c>
      <c r="P60" s="54">
        <v>-21.38433818</v>
      </c>
      <c r="Q60" s="54">
        <v>-30.186520000000002</v>
      </c>
      <c r="R60" s="54">
        <v>-16</v>
      </c>
      <c r="S60" s="54">
        <v>-24</v>
      </c>
      <c r="T60" s="54">
        <v>-31</v>
      </c>
      <c r="U60" s="54">
        <v>-34</v>
      </c>
      <c r="V60" s="54">
        <v>-18</v>
      </c>
      <c r="W60" s="54">
        <v>-28</v>
      </c>
      <c r="X60" s="54">
        <v>-33</v>
      </c>
      <c r="Y60" s="54">
        <v>-38</v>
      </c>
      <c r="Z60" s="54">
        <v>-33.292027239999996</v>
      </c>
      <c r="AA60" s="54">
        <v>-44.817823510000004</v>
      </c>
      <c r="AB60" s="54">
        <v>-63.985336029999999</v>
      </c>
      <c r="AC60" s="54">
        <v>-70.067649299999999</v>
      </c>
      <c r="AD60" s="54">
        <v>-44</v>
      </c>
      <c r="AE60" s="54">
        <v>-59</v>
      </c>
      <c r="AF60" s="54">
        <v>-78.860224300000013</v>
      </c>
    </row>
    <row r="61" spans="1:32" s="37" customFormat="1" ht="15.75" customHeight="1">
      <c r="A61" s="57" t="s">
        <v>647</v>
      </c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>
        <v>-31</v>
      </c>
      <c r="S61" s="54">
        <v>-13</v>
      </c>
      <c r="T61" s="54">
        <v>-21</v>
      </c>
      <c r="U61" s="54">
        <v>-8</v>
      </c>
      <c r="V61" s="54">
        <v>-9</v>
      </c>
      <c r="W61" s="54">
        <v>0</v>
      </c>
      <c r="X61" s="54">
        <v>0</v>
      </c>
      <c r="Y61" s="54">
        <v>-4</v>
      </c>
      <c r="Z61" s="54">
        <v>0</v>
      </c>
      <c r="AA61" s="54">
        <v>-7.2531470000000001E-2</v>
      </c>
      <c r="AB61" s="54">
        <v>-7.6572630000000003E-2</v>
      </c>
      <c r="AC61" s="54">
        <v>-1.8006500000000001</v>
      </c>
      <c r="AD61" s="54">
        <v>-4</v>
      </c>
      <c r="AE61" s="54">
        <v>-3</v>
      </c>
      <c r="AF61" s="54">
        <v>-2.0024480100000002</v>
      </c>
    </row>
    <row r="62" spans="1:32" s="37" customFormat="1">
      <c r="A62" s="57" t="s">
        <v>149</v>
      </c>
      <c r="B62" s="54">
        <v>-47.689</v>
      </c>
      <c r="C62" s="54">
        <v>-90</v>
      </c>
      <c r="D62" s="54">
        <v>-95.730999999999995</v>
      </c>
      <c r="E62" s="54">
        <v>-107.82599999999999</v>
      </c>
      <c r="F62" s="54">
        <v>-102.057</v>
      </c>
      <c r="G62" s="54">
        <v>-71.861000000000004</v>
      </c>
      <c r="H62" s="54">
        <v>-90.476947689999975</v>
      </c>
      <c r="I62" s="54">
        <v>-100.85430694999997</v>
      </c>
      <c r="J62" s="54">
        <v>-83.36126806</v>
      </c>
      <c r="K62" s="54">
        <v>-93.817907879999993</v>
      </c>
      <c r="L62" s="54">
        <v>-126.54318298000007</v>
      </c>
      <c r="M62" s="54">
        <v>-136.23671654999995</v>
      </c>
      <c r="N62" s="54">
        <v>-117.73158694000003</v>
      </c>
      <c r="O62" s="54">
        <v>-186.22414473000009</v>
      </c>
      <c r="P62" s="54">
        <v>-179.49132812000005</v>
      </c>
      <c r="Q62" s="54">
        <v>-194.16092509999993</v>
      </c>
      <c r="R62" s="54">
        <v>-136</v>
      </c>
      <c r="S62" s="54">
        <v>-165</v>
      </c>
      <c r="T62" s="54">
        <v>-176</v>
      </c>
      <c r="U62" s="54">
        <v>-237</v>
      </c>
      <c r="V62" s="54">
        <v>-200</v>
      </c>
      <c r="W62" s="54">
        <v>-201</v>
      </c>
      <c r="X62" s="54">
        <v>-232</v>
      </c>
      <c r="Y62" s="54">
        <v>-500</v>
      </c>
      <c r="Z62" s="54">
        <v>-486.70447778999983</v>
      </c>
      <c r="AA62" s="54">
        <v>-473.8927113799997</v>
      </c>
      <c r="AB62" s="54">
        <v>-551.81563572000016</v>
      </c>
      <c r="AC62" s="54">
        <v>-221.57288338000035</v>
      </c>
      <c r="AD62" s="54">
        <v>-271</v>
      </c>
      <c r="AE62" s="54">
        <v>-270</v>
      </c>
      <c r="AF62" s="54">
        <v>-405.30618205999986</v>
      </c>
    </row>
    <row r="63" spans="1:32" s="37" customFormat="1">
      <c r="A63" s="57" t="s">
        <v>150</v>
      </c>
      <c r="B63" s="54">
        <v>-427.22800000000001</v>
      </c>
      <c r="C63" s="54">
        <v>-347</v>
      </c>
      <c r="D63" s="54">
        <v>-327.30099999999999</v>
      </c>
      <c r="E63" s="54">
        <v>-327.56400000000002</v>
      </c>
      <c r="F63" s="54">
        <v>-242.47900000000001</v>
      </c>
      <c r="G63" s="54">
        <v>-221.85</v>
      </c>
      <c r="H63" s="54">
        <v>-209.57018088000007</v>
      </c>
      <c r="I63" s="54">
        <v>-193.08195980000005</v>
      </c>
      <c r="J63" s="54">
        <v>-167.13390549000002</v>
      </c>
      <c r="K63" s="54">
        <v>-153.08534150999998</v>
      </c>
      <c r="L63" s="54">
        <v>-145.60350004000009</v>
      </c>
      <c r="M63" s="54">
        <v>-209.24479527000005</v>
      </c>
      <c r="N63" s="54">
        <v>-178.24036860999996</v>
      </c>
      <c r="O63" s="54">
        <v>-157.96046905000003</v>
      </c>
      <c r="P63" s="54">
        <v>-158.47730052000003</v>
      </c>
      <c r="Q63" s="54">
        <v>-142.40334892000004</v>
      </c>
      <c r="R63" s="54">
        <v>-131</v>
      </c>
      <c r="S63" s="54">
        <v>-227</v>
      </c>
      <c r="T63" s="54">
        <v>-217</v>
      </c>
      <c r="U63" s="54">
        <v>-213</v>
      </c>
      <c r="V63" s="54">
        <v>-170</v>
      </c>
      <c r="W63" s="54">
        <v>-207</v>
      </c>
      <c r="X63" s="54">
        <v>-217</v>
      </c>
      <c r="Y63" s="54">
        <v>-794</v>
      </c>
      <c r="Z63" s="54">
        <v>-814.62927062999984</v>
      </c>
      <c r="AA63" s="54">
        <v>-690.55464331999997</v>
      </c>
      <c r="AB63" s="54">
        <v>-689.5791888</v>
      </c>
      <c r="AC63" s="54">
        <v>-431.9498650700001</v>
      </c>
      <c r="AD63" s="54">
        <v>-550</v>
      </c>
      <c r="AE63" s="54">
        <v>-572</v>
      </c>
      <c r="AF63" s="54">
        <v>-593.74772249999978</v>
      </c>
    </row>
    <row r="64" spans="1:32" s="37" customFormat="1">
      <c r="A64" s="35" t="s">
        <v>81</v>
      </c>
      <c r="B64" s="68">
        <v>-1611.45</v>
      </c>
      <c r="C64" s="68">
        <v>-896</v>
      </c>
      <c r="D64" s="68">
        <v>-841.202</v>
      </c>
      <c r="E64" s="68">
        <v>-747.96400000000006</v>
      </c>
      <c r="F64" s="68">
        <v>-817.81</v>
      </c>
      <c r="G64" s="68">
        <v>-788.81899999999996</v>
      </c>
      <c r="H64" s="68">
        <v>-742.23245819999897</v>
      </c>
      <c r="I64" s="68">
        <v>-670.26004863999901</v>
      </c>
      <c r="J64" s="68">
        <v>-608.76541458000099</v>
      </c>
      <c r="K64" s="68">
        <v>-598.77583512000001</v>
      </c>
      <c r="L64" s="68">
        <v>-612.80194597000002</v>
      </c>
      <c r="M64" s="68">
        <v>-500.60753108</v>
      </c>
      <c r="N64" s="68">
        <v>-672.57095250999998</v>
      </c>
      <c r="O64" s="68">
        <v>-701.02910648</v>
      </c>
      <c r="P64" s="68">
        <v>-698.35003872000095</v>
      </c>
      <c r="Q64" s="68">
        <v>-708.58161590999896</v>
      </c>
      <c r="R64" s="68">
        <v>-712</v>
      </c>
      <c r="S64" s="68">
        <v>-716</v>
      </c>
      <c r="T64" s="68">
        <v>-726</v>
      </c>
      <c r="U64" s="68">
        <v>-702</v>
      </c>
      <c r="V64" s="68">
        <v>-705</v>
      </c>
      <c r="W64" s="68">
        <v>-696</v>
      </c>
      <c r="X64" s="68">
        <v>-705</v>
      </c>
      <c r="Y64" s="68">
        <v>-973</v>
      </c>
      <c r="Z64" s="68">
        <v>-1564.6638453700004</v>
      </c>
      <c r="AA64" s="68">
        <v>-1714.2947758099995</v>
      </c>
      <c r="AB64" s="68">
        <v>-1700.701341499999</v>
      </c>
      <c r="AC64" s="68">
        <v>-1587.6961853999985</v>
      </c>
      <c r="AD64" s="68">
        <v>-1774</v>
      </c>
      <c r="AE64" s="68">
        <v>-1820</v>
      </c>
      <c r="AF64" s="68">
        <v>-1936.8498141400003</v>
      </c>
    </row>
    <row r="65" spans="1:32" s="34" customFormat="1">
      <c r="A65" s="21" t="s">
        <v>90</v>
      </c>
      <c r="B65" s="68">
        <v>-2340.9430000000002</v>
      </c>
      <c r="C65" s="68">
        <v>-1591</v>
      </c>
      <c r="D65" s="70">
        <v>-1540.328</v>
      </c>
      <c r="E65" s="70">
        <v>-1476.0740000000001</v>
      </c>
      <c r="F65" s="70">
        <v>-1417.4110000000001</v>
      </c>
      <c r="G65" s="70">
        <v>-1399.1210000000001</v>
      </c>
      <c r="H65" s="70">
        <v>-1408.7626902700001</v>
      </c>
      <c r="I65" s="70">
        <v>-1359.5816590799991</v>
      </c>
      <c r="J65" s="70">
        <v>-1337.6449884600011</v>
      </c>
      <c r="K65" s="70">
        <v>-1355.83780862</v>
      </c>
      <c r="L65" s="70">
        <v>-1552.93643466</v>
      </c>
      <c r="M65" s="70">
        <v>-1609.57099432</v>
      </c>
      <c r="N65" s="70">
        <v>-1765.5842988600002</v>
      </c>
      <c r="O65" s="70">
        <v>-1733.85563538</v>
      </c>
      <c r="P65" s="70">
        <v>-1730.5487192200012</v>
      </c>
      <c r="Q65" s="70">
        <v>-1779.683292369999</v>
      </c>
      <c r="R65" s="70">
        <v>-1652</v>
      </c>
      <c r="S65" s="70">
        <v>-1734</v>
      </c>
      <c r="T65" s="70">
        <v>-1863</v>
      </c>
      <c r="U65" s="70">
        <v>-2137</v>
      </c>
      <c r="V65" s="70">
        <v>-2151</v>
      </c>
      <c r="W65" s="70">
        <v>-2320</v>
      </c>
      <c r="X65" s="68">
        <v>-2451</v>
      </c>
      <c r="Y65" s="68">
        <v>-3520</v>
      </c>
      <c r="Z65" s="68">
        <v>-4197.2332662899998</v>
      </c>
      <c r="AA65" s="68">
        <v>-4235.8836048400017</v>
      </c>
      <c r="AB65" s="68">
        <v>-4374.6139963299993</v>
      </c>
      <c r="AC65" s="68">
        <v>-3499.1094332200037</v>
      </c>
      <c r="AD65" s="68">
        <v>-4016</v>
      </c>
      <c r="AE65" s="68">
        <v>-4130</v>
      </c>
      <c r="AF65" s="68">
        <v>-4643.9377303299998</v>
      </c>
    </row>
    <row r="66" spans="1:32">
      <c r="A66" s="73"/>
      <c r="B66" s="73"/>
      <c r="C66" s="73"/>
      <c r="D66" s="73"/>
      <c r="E66" s="73"/>
      <c r="F66" s="73"/>
      <c r="G66" s="73"/>
      <c r="H66" s="73"/>
      <c r="I66" s="73"/>
    </row>
    <row r="68" spans="1:32" ht="30">
      <c r="A68" s="108" t="s">
        <v>693</v>
      </c>
    </row>
  </sheetData>
  <pageMargins left="0.511811024" right="0.511811024" top="0.78740157499999996" bottom="0.78740157499999996" header="0.31496062000000002" footer="0.31496062000000002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G67"/>
  <sheetViews>
    <sheetView showGridLines="0" zoomScale="90" zoomScaleNormal="90" workbookViewId="0">
      <pane xSplit="1" ySplit="8" topLeftCell="U9" activePane="bottomRight" state="frozen"/>
      <selection activeCell="AW19" sqref="AW19"/>
      <selection pane="topRight" activeCell="AW19" sqref="AW19"/>
      <selection pane="bottomLeft" activeCell="AW19" sqref="AW19"/>
      <selection pane="bottomRight" activeCell="AE9" sqref="AE9"/>
    </sheetView>
  </sheetViews>
  <sheetFormatPr defaultColWidth="9.140625" defaultRowHeight="15"/>
  <cols>
    <col min="1" max="1" width="54.85546875" style="5" customWidth="1"/>
    <col min="2" max="2" width="9.28515625" style="5" bestFit="1" customWidth="1"/>
    <col min="3" max="3" width="8.42578125" style="5" bestFit="1" customWidth="1"/>
    <col min="4" max="4" width="9.7109375" style="5" bestFit="1" customWidth="1"/>
    <col min="5" max="5" width="9.5703125" style="5" bestFit="1" customWidth="1"/>
    <col min="6" max="6" width="9.28515625" style="5" bestFit="1" customWidth="1"/>
    <col min="7" max="7" width="8.85546875" style="5" bestFit="1" customWidth="1"/>
    <col min="8" max="8" width="9.7109375" style="5" bestFit="1" customWidth="1"/>
    <col min="9" max="9" width="9.5703125" style="5" bestFit="1" customWidth="1"/>
    <col min="10" max="10" width="9.28515625" style="5" bestFit="1" customWidth="1"/>
    <col min="11" max="11" width="8.85546875" style="5" bestFit="1" customWidth="1"/>
    <col min="12" max="12" width="9.7109375" style="5" bestFit="1" customWidth="1"/>
    <col min="13" max="13" width="9.5703125" style="5" bestFit="1" customWidth="1"/>
    <col min="14" max="14" width="9.28515625" style="5" bestFit="1" customWidth="1"/>
    <col min="15" max="15" width="8.85546875" style="5" bestFit="1" customWidth="1"/>
    <col min="16" max="16" width="9.7109375" style="5" bestFit="1" customWidth="1"/>
    <col min="17" max="17" width="9.5703125" style="5" bestFit="1" customWidth="1"/>
    <col min="18" max="18" width="9.28515625" style="5" bestFit="1" customWidth="1"/>
    <col min="19" max="19" width="8.85546875" style="5" bestFit="1" customWidth="1"/>
    <col min="20" max="20" width="9.7109375" style="5" bestFit="1" customWidth="1"/>
    <col min="21" max="21" width="9.5703125" style="5" bestFit="1" customWidth="1"/>
    <col min="22" max="22" width="9.28515625" style="5" customWidth="1"/>
    <col min="23" max="23" width="8.85546875" style="5" bestFit="1" customWidth="1"/>
    <col min="24" max="31" width="9.42578125" style="5" customWidth="1"/>
    <col min="32" max="16384" width="9.140625" style="5"/>
  </cols>
  <sheetData>
    <row r="1" spans="1:33"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</row>
    <row r="6" spans="1:33">
      <c r="A6" s="61"/>
      <c r="B6" s="61"/>
      <c r="C6" s="61"/>
      <c r="D6" s="61"/>
      <c r="E6" s="61"/>
      <c r="F6" s="61"/>
      <c r="G6" s="61"/>
      <c r="H6" s="61"/>
    </row>
    <row r="7" spans="1:33">
      <c r="A7" s="62" t="s">
        <v>132</v>
      </c>
      <c r="B7" s="366" t="s">
        <v>389</v>
      </c>
      <c r="C7" s="366" t="s">
        <v>390</v>
      </c>
      <c r="D7" s="366" t="s">
        <v>391</v>
      </c>
      <c r="E7" s="366" t="s">
        <v>2</v>
      </c>
      <c r="F7" s="366" t="s">
        <v>3</v>
      </c>
      <c r="G7" s="366" t="s">
        <v>4</v>
      </c>
      <c r="H7" s="366" t="s">
        <v>5</v>
      </c>
      <c r="I7" s="366" t="s">
        <v>6</v>
      </c>
      <c r="J7" s="366" t="s">
        <v>7</v>
      </c>
      <c r="K7" s="366" t="s">
        <v>8</v>
      </c>
      <c r="L7" s="366" t="s">
        <v>9</v>
      </c>
      <c r="M7" s="366" t="s">
        <v>354</v>
      </c>
      <c r="N7" s="366" t="s">
        <v>359</v>
      </c>
      <c r="O7" s="366" t="s">
        <v>366</v>
      </c>
      <c r="P7" s="366" t="s">
        <v>403</v>
      </c>
      <c r="Q7" s="366" t="s">
        <v>406</v>
      </c>
      <c r="R7" s="366" t="s">
        <v>418</v>
      </c>
      <c r="S7" s="366" t="s">
        <v>423</v>
      </c>
      <c r="T7" s="366" t="s">
        <v>429</v>
      </c>
      <c r="U7" s="366" t="s">
        <v>432</v>
      </c>
      <c r="V7" s="366" t="s">
        <v>435</v>
      </c>
      <c r="W7" s="366" t="s">
        <v>517</v>
      </c>
      <c r="X7" s="366" t="s">
        <v>633</v>
      </c>
      <c r="Y7" s="366" t="s">
        <v>637</v>
      </c>
      <c r="Z7" s="366" t="s">
        <v>648</v>
      </c>
      <c r="AA7" s="366" t="s">
        <v>700</v>
      </c>
      <c r="AB7" s="366" t="s">
        <v>714</v>
      </c>
      <c r="AC7" s="366" t="s">
        <v>717</v>
      </c>
      <c r="AD7" s="366" t="s">
        <v>727</v>
      </c>
      <c r="AE7" s="366" t="s">
        <v>728</v>
      </c>
    </row>
    <row r="8" spans="1:33" ht="15" customHeight="1">
      <c r="A8" s="62" t="s">
        <v>10</v>
      </c>
      <c r="B8" s="364" t="s">
        <v>12</v>
      </c>
      <c r="C8" s="364" t="s">
        <v>13</v>
      </c>
      <c r="D8" s="364" t="s">
        <v>14</v>
      </c>
      <c r="E8" s="364" t="s">
        <v>11</v>
      </c>
      <c r="F8" s="364" t="s">
        <v>12</v>
      </c>
      <c r="G8" s="364" t="s">
        <v>13</v>
      </c>
      <c r="H8" s="364" t="s">
        <v>14</v>
      </c>
      <c r="I8" s="364" t="s">
        <v>11</v>
      </c>
      <c r="J8" s="364" t="s">
        <v>12</v>
      </c>
      <c r="K8" s="364" t="s">
        <v>13</v>
      </c>
      <c r="L8" s="364" t="s">
        <v>14</v>
      </c>
      <c r="M8" s="364" t="s">
        <v>11</v>
      </c>
      <c r="N8" s="364" t="s">
        <v>12</v>
      </c>
      <c r="O8" s="364" t="s">
        <v>13</v>
      </c>
      <c r="P8" s="364" t="s">
        <v>14</v>
      </c>
      <c r="Q8" s="364" t="s">
        <v>11</v>
      </c>
      <c r="R8" s="364" t="s">
        <v>12</v>
      </c>
      <c r="S8" s="364" t="s">
        <v>13</v>
      </c>
      <c r="T8" s="364" t="s">
        <v>14</v>
      </c>
      <c r="U8" s="364" t="s">
        <v>11</v>
      </c>
      <c r="V8" s="364" t="s">
        <v>12</v>
      </c>
      <c r="W8" s="364" t="s">
        <v>13</v>
      </c>
      <c r="X8" s="364" t="s">
        <v>14</v>
      </c>
      <c r="Y8" s="364" t="s">
        <v>11</v>
      </c>
      <c r="Z8" s="364" t="s">
        <v>12</v>
      </c>
      <c r="AA8" s="364" t="s">
        <v>13</v>
      </c>
      <c r="AB8" s="364" t="s">
        <v>14</v>
      </c>
      <c r="AC8" s="364" t="s">
        <v>11</v>
      </c>
      <c r="AD8" s="364" t="s">
        <v>12</v>
      </c>
      <c r="AE8" s="364" t="s">
        <v>13</v>
      </c>
    </row>
    <row r="9" spans="1:33">
      <c r="A9" s="24" t="s">
        <v>133</v>
      </c>
      <c r="B9" s="226">
        <v>1.2023190000000001E-2</v>
      </c>
      <c r="C9" s="226">
        <v>1.1566620000000001E-2</v>
      </c>
      <c r="D9" s="226">
        <v>1.445951E-2</v>
      </c>
      <c r="E9" s="226">
        <v>5.2391199999999999E-2</v>
      </c>
      <c r="F9" s="226">
        <v>-1.8457899999999999E-3</v>
      </c>
      <c r="G9" s="122">
        <v>-2E-3</v>
      </c>
      <c r="H9" s="226">
        <v>1.24E-5</v>
      </c>
      <c r="I9" s="66">
        <v>-2.7000000000000001E-7</v>
      </c>
      <c r="J9" s="66">
        <v>2.7000000000000001E-7</v>
      </c>
      <c r="K9" s="217">
        <v>2.714223E-2</v>
      </c>
      <c r="L9" s="226">
        <v>0.40854341</v>
      </c>
      <c r="M9" s="66">
        <v>3.3634919999999999E-2</v>
      </c>
      <c r="N9" s="66">
        <v>0.34066868</v>
      </c>
      <c r="O9" s="122">
        <v>4.8891480000000001E-2</v>
      </c>
      <c r="P9" s="122">
        <v>0.44917543999999998</v>
      </c>
      <c r="Q9" s="122">
        <v>0.17908589000000003</v>
      </c>
      <c r="R9" s="122">
        <v>0.18269452</v>
      </c>
      <c r="S9" s="122">
        <v>1.96427427</v>
      </c>
      <c r="T9" s="122">
        <v>1.11494341</v>
      </c>
      <c r="U9" s="122">
        <v>4.8183900000000005E-3</v>
      </c>
      <c r="V9" s="226">
        <v>9.4461000000000002E-4</v>
      </c>
      <c r="W9" s="226">
        <v>-6.76371E-3</v>
      </c>
      <c r="X9" s="226">
        <v>1.1155E-4</v>
      </c>
      <c r="Y9" s="226">
        <v>3.6313999999999997E-4</v>
      </c>
      <c r="Z9" s="226">
        <v>1.03185E-3</v>
      </c>
      <c r="AA9" s="226">
        <v>2.5676599999999742E-3</v>
      </c>
      <c r="AB9" s="226">
        <v>-6.3848000000005071E-4</v>
      </c>
      <c r="AC9" s="226">
        <v>0</v>
      </c>
      <c r="AD9" s="226">
        <v>0</v>
      </c>
      <c r="AE9" s="226">
        <v>1.3706940000000001E-2</v>
      </c>
    </row>
    <row r="10" spans="1:33">
      <c r="A10" s="24" t="s">
        <v>134</v>
      </c>
      <c r="B10" s="226">
        <v>3.146E-5</v>
      </c>
      <c r="C10" s="226">
        <v>2.1190000000000002E-5</v>
      </c>
      <c r="D10" s="226">
        <v>2.5642000000000004E-4</v>
      </c>
      <c r="E10" s="226">
        <v>9.4627999999999986E-3</v>
      </c>
      <c r="F10" s="226">
        <v>5.6699999999999999E-6</v>
      </c>
      <c r="G10" s="122">
        <v>0</v>
      </c>
      <c r="H10" s="226">
        <v>0</v>
      </c>
      <c r="I10" s="66">
        <v>-1E-8</v>
      </c>
      <c r="J10" s="66">
        <v>-1E-8</v>
      </c>
      <c r="K10" s="217">
        <v>-9.2553150000000001E-2</v>
      </c>
      <c r="L10" s="226">
        <v>-2.7167678799999999</v>
      </c>
      <c r="M10" s="66">
        <v>-0.54982640000000005</v>
      </c>
      <c r="N10" s="66">
        <v>-8.5433191900000001</v>
      </c>
      <c r="O10" s="122">
        <v>-1.1320643500000001</v>
      </c>
      <c r="P10" s="122">
        <v>-3.4412174500000003</v>
      </c>
      <c r="Q10" s="122">
        <v>-1.0674269199999999</v>
      </c>
      <c r="R10" s="122">
        <v>-0.54897088000000005</v>
      </c>
      <c r="S10" s="122">
        <v>-4.3732445999999996</v>
      </c>
      <c r="T10" s="122">
        <v>-1.9060161499999999</v>
      </c>
      <c r="U10" s="122">
        <v>0</v>
      </c>
      <c r="V10" s="226">
        <v>0</v>
      </c>
      <c r="W10" s="226">
        <v>-1.9600000000000002E-5</v>
      </c>
      <c r="X10" s="226">
        <v>1.9600000000000002E-5</v>
      </c>
      <c r="Y10" s="226">
        <v>0</v>
      </c>
      <c r="Z10" s="226">
        <v>0</v>
      </c>
      <c r="AA10" s="226">
        <v>0</v>
      </c>
      <c r="AB10" s="226">
        <v>0</v>
      </c>
      <c r="AC10" s="226">
        <v>-1.2</v>
      </c>
      <c r="AD10" s="226">
        <v>-0.1</v>
      </c>
      <c r="AE10" s="226">
        <v>-0.13657740999999993</v>
      </c>
    </row>
    <row r="11" spans="1:33">
      <c r="A11" s="24" t="s">
        <v>135</v>
      </c>
      <c r="B11" s="226">
        <v>1.205465E-2</v>
      </c>
      <c r="C11" s="226">
        <v>1.1587809999999999E-2</v>
      </c>
      <c r="D11" s="226">
        <v>1.471593E-2</v>
      </c>
      <c r="E11" s="226">
        <v>6.1853999999999999E-2</v>
      </c>
      <c r="F11" s="226">
        <v>-1.84012E-3</v>
      </c>
      <c r="G11" s="122">
        <v>-2E-3</v>
      </c>
      <c r="H11" s="226">
        <v>1.24E-5</v>
      </c>
      <c r="I11" s="66">
        <v>-2.8000000000000002E-7</v>
      </c>
      <c r="J11" s="66">
        <v>2.6E-7</v>
      </c>
      <c r="K11" s="217">
        <v>-6.5410919999999997E-2</v>
      </c>
      <c r="L11" s="226">
        <v>-2.3082244700000003</v>
      </c>
      <c r="M11" s="66">
        <v>-0.51619148000000004</v>
      </c>
      <c r="N11" s="66">
        <v>-8.2026505099999998</v>
      </c>
      <c r="O11" s="122">
        <v>-1.0831728700000001</v>
      </c>
      <c r="P11" s="122">
        <v>-2.9920420099999996</v>
      </c>
      <c r="Q11" s="122">
        <v>-0.88834102999999998</v>
      </c>
      <c r="R11" s="122">
        <v>-0.36627635999999997</v>
      </c>
      <c r="S11" s="122">
        <v>-2.4089703300000003</v>
      </c>
      <c r="T11" s="122">
        <v>-0.79107273999999994</v>
      </c>
      <c r="U11" s="122">
        <v>4.8183900000000005E-3</v>
      </c>
      <c r="V11" s="226">
        <v>9.4461000000000002E-4</v>
      </c>
      <c r="W11" s="226">
        <v>-6.7833100000000007E-3</v>
      </c>
      <c r="X11" s="226">
        <v>1.3115000000000002E-4</v>
      </c>
      <c r="Y11" s="226">
        <v>3.6313999999999997E-4</v>
      </c>
      <c r="Z11" s="226">
        <v>1.03185E-3</v>
      </c>
      <c r="AA11" s="226">
        <v>2.5676599999999742E-3</v>
      </c>
      <c r="AB11" s="226">
        <v>-6.3848000000005071E-4</v>
      </c>
      <c r="AC11" s="226">
        <v>-1.2</v>
      </c>
      <c r="AD11" s="226">
        <v>-0.1</v>
      </c>
      <c r="AE11" s="226">
        <v>-0.12287046999999993</v>
      </c>
    </row>
    <row r="12" spans="1:33">
      <c r="A12" s="24" t="s">
        <v>138</v>
      </c>
      <c r="B12" s="226">
        <v>0</v>
      </c>
      <c r="C12" s="226">
        <v>0</v>
      </c>
      <c r="D12" s="226">
        <v>0</v>
      </c>
      <c r="E12" s="226">
        <v>0</v>
      </c>
      <c r="F12" s="226">
        <v>0</v>
      </c>
      <c r="G12" s="122">
        <v>0</v>
      </c>
      <c r="H12" s="226">
        <v>0</v>
      </c>
      <c r="I12" s="66">
        <v>0</v>
      </c>
      <c r="J12" s="66">
        <v>0</v>
      </c>
      <c r="K12" s="217">
        <v>0</v>
      </c>
      <c r="L12" s="226">
        <v>0</v>
      </c>
      <c r="M12" s="66">
        <v>0</v>
      </c>
      <c r="N12" s="66">
        <v>-0.10011307000000001</v>
      </c>
      <c r="O12" s="122">
        <v>-1.365364E-2</v>
      </c>
      <c r="P12" s="122">
        <v>-0.17738899</v>
      </c>
      <c r="Q12" s="122">
        <v>-5.2141449999999999E-2</v>
      </c>
      <c r="R12" s="122">
        <v>-4.9260100000000006E-3</v>
      </c>
      <c r="S12" s="122">
        <v>-0.14289821</v>
      </c>
      <c r="T12" s="122">
        <v>-1.171581E-2</v>
      </c>
      <c r="U12" s="64">
        <v>0</v>
      </c>
      <c r="V12" s="226">
        <v>0</v>
      </c>
      <c r="W12" s="226">
        <v>0</v>
      </c>
      <c r="X12" s="226">
        <v>0</v>
      </c>
      <c r="Y12" s="226">
        <v>-2.529E-2</v>
      </c>
      <c r="Z12" s="226">
        <v>-2.32916956</v>
      </c>
      <c r="AA12" s="226">
        <v>-2.98868175</v>
      </c>
      <c r="AB12" s="226">
        <v>-3.4960620800000002</v>
      </c>
      <c r="AC12" s="226">
        <v>-0.9</v>
      </c>
      <c r="AD12" s="226">
        <v>-0.3</v>
      </c>
      <c r="AE12" s="226">
        <v>-0.16615800999999997</v>
      </c>
    </row>
    <row r="13" spans="1:33">
      <c r="A13" s="24" t="s">
        <v>139</v>
      </c>
      <c r="B13" s="226">
        <v>-30.985338579999997</v>
      </c>
      <c r="C13" s="226">
        <v>-39.079132080000001</v>
      </c>
      <c r="D13" s="226">
        <v>-26.223394320000001</v>
      </c>
      <c r="E13" s="226">
        <v>-32.27043999</v>
      </c>
      <c r="F13" s="226">
        <v>-32.128548379999998</v>
      </c>
      <c r="G13" s="122">
        <v>-32.146000000000001</v>
      </c>
      <c r="H13" s="226">
        <v>-49.295341229999998</v>
      </c>
      <c r="I13" s="66">
        <v>-30.928856159999999</v>
      </c>
      <c r="J13" s="66">
        <v>-44.363886090000001</v>
      </c>
      <c r="K13" s="217">
        <v>-38.943190090000002</v>
      </c>
      <c r="L13" s="226">
        <v>-40.439691619999998</v>
      </c>
      <c r="M13" s="66">
        <v>-41.960959380000006</v>
      </c>
      <c r="N13" s="66">
        <v>-40.995253920000003</v>
      </c>
      <c r="O13" s="122">
        <v>-38.70671119</v>
      </c>
      <c r="P13" s="122">
        <v>-43.100218040000001</v>
      </c>
      <c r="Q13" s="122">
        <v>-39.585435950000004</v>
      </c>
      <c r="R13" s="122">
        <v>-34.954401590000003</v>
      </c>
      <c r="S13" s="122">
        <v>-39.874118920000001</v>
      </c>
      <c r="T13" s="122">
        <v>-44.023234469999998</v>
      </c>
      <c r="U13" s="64">
        <v>-27.344548370000002</v>
      </c>
      <c r="V13" s="226">
        <v>-32.423282890000003</v>
      </c>
      <c r="W13" s="226">
        <v>-30.316213309999998</v>
      </c>
      <c r="X13" s="226">
        <v>-35.673548859999997</v>
      </c>
      <c r="Y13" s="226">
        <v>-37.007791020000006</v>
      </c>
      <c r="Z13" s="226">
        <v>-45.317199080000002</v>
      </c>
      <c r="AA13" s="226">
        <v>-76.120578250000008</v>
      </c>
      <c r="AB13" s="226">
        <v>-60.223297270000039</v>
      </c>
      <c r="AC13" s="226">
        <v>-38.9</v>
      </c>
      <c r="AD13" s="226">
        <v>-42.4</v>
      </c>
      <c r="AE13" s="226">
        <v>-45.708623079999995</v>
      </c>
    </row>
    <row r="14" spans="1:33">
      <c r="A14" s="24" t="s">
        <v>140</v>
      </c>
      <c r="B14" s="226">
        <v>-18.086077589999999</v>
      </c>
      <c r="C14" s="226">
        <v>-9.2219921300000003</v>
      </c>
      <c r="D14" s="226">
        <v>0.82525043999999992</v>
      </c>
      <c r="E14" s="226">
        <v>-9.7454987300000013</v>
      </c>
      <c r="F14" s="226">
        <v>-124.86902008</v>
      </c>
      <c r="G14" s="122">
        <v>-18.681000000000001</v>
      </c>
      <c r="H14" s="226">
        <v>29.606416379999999</v>
      </c>
      <c r="I14" s="66">
        <v>-111.26702400000001</v>
      </c>
      <c r="J14" s="66">
        <v>-6.7972736900000008</v>
      </c>
      <c r="K14" s="217">
        <v>-12.148566349999999</v>
      </c>
      <c r="L14" s="226">
        <v>327.93895375</v>
      </c>
      <c r="M14" s="66">
        <v>-39.310737680000003</v>
      </c>
      <c r="N14" s="66">
        <v>-18.409573250000001</v>
      </c>
      <c r="O14" s="122">
        <v>-22.57349293</v>
      </c>
      <c r="P14" s="122">
        <v>-16.556339789999999</v>
      </c>
      <c r="Q14" s="122">
        <v>-13.41238495</v>
      </c>
      <c r="R14" s="122">
        <v>-35.885097389999999</v>
      </c>
      <c r="S14" s="122">
        <v>-13.049554710000001</v>
      </c>
      <c r="T14" s="122">
        <v>973.43190638999999</v>
      </c>
      <c r="U14" s="64">
        <v>-13.230967010000001</v>
      </c>
      <c r="V14" s="226">
        <v>-6.0511239000000003</v>
      </c>
      <c r="W14" s="226">
        <v>-31.051136879999998</v>
      </c>
      <c r="X14" s="226">
        <v>96.917009099999987</v>
      </c>
      <c r="Y14" s="226">
        <v>15.725491529999999</v>
      </c>
      <c r="Z14" s="226">
        <v>-3.9178708100000001</v>
      </c>
      <c r="AA14" s="226">
        <v>520.10982081000009</v>
      </c>
      <c r="AB14" s="226">
        <v>-103.3996545</v>
      </c>
      <c r="AC14" s="226">
        <v>-75</v>
      </c>
      <c r="AD14" s="226">
        <v>-21.5</v>
      </c>
      <c r="AE14" s="226">
        <v>-19.506640510000004</v>
      </c>
    </row>
    <row r="15" spans="1:33">
      <c r="A15" s="24"/>
      <c r="B15" s="24"/>
      <c r="C15" s="24"/>
      <c r="D15" s="24"/>
      <c r="E15" s="24"/>
      <c r="F15" s="24"/>
      <c r="G15" s="24"/>
      <c r="H15" s="24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64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</row>
    <row r="16" spans="1:33">
      <c r="A16" s="18" t="s">
        <v>716</v>
      </c>
      <c r="B16" s="18"/>
      <c r="C16" s="18"/>
      <c r="D16" s="18"/>
      <c r="E16" s="18"/>
      <c r="F16" s="18"/>
      <c r="G16" s="18"/>
      <c r="H16" s="18"/>
      <c r="I16" s="223">
        <v>-180.29034166270262</v>
      </c>
      <c r="J16" s="223">
        <v>-130.65455294968197</v>
      </c>
      <c r="K16" s="223">
        <v>-172.05215729002188</v>
      </c>
      <c r="L16" s="223">
        <v>-74.365081079999996</v>
      </c>
      <c r="M16" s="223">
        <v>-336.48442698999997</v>
      </c>
      <c r="N16" s="223">
        <v>-251.14854448</v>
      </c>
      <c r="O16" s="223">
        <v>-145.05060151999999</v>
      </c>
      <c r="P16" s="223">
        <v>400.96130462000008</v>
      </c>
      <c r="Q16" s="225">
        <v>-65.368021729999995</v>
      </c>
      <c r="R16" s="225">
        <v>-93.73174066</v>
      </c>
      <c r="S16" s="225">
        <v>-57.366081569999999</v>
      </c>
      <c r="T16" s="225">
        <v>-71.130592030000003</v>
      </c>
      <c r="U16" s="93">
        <v>-35.951715909999997</v>
      </c>
      <c r="V16" s="225">
        <v>-72.854761069999995</v>
      </c>
      <c r="W16" s="225">
        <v>-48.246018060000004</v>
      </c>
      <c r="X16" s="225">
        <v>-18.968382329999997</v>
      </c>
      <c r="Y16" s="225">
        <v>-51.575614560000005</v>
      </c>
      <c r="Z16" s="225">
        <v>-38.273270630000006</v>
      </c>
      <c r="AA16" s="225">
        <v>-68.267830939999996</v>
      </c>
      <c r="AB16" s="93">
        <v>-56.009453140000012</v>
      </c>
      <c r="AC16" s="93">
        <v>-61.4</v>
      </c>
      <c r="AD16" s="93">
        <v>-4.7</v>
      </c>
      <c r="AE16" s="93">
        <v>-6.3199901899999382</v>
      </c>
      <c r="AF16" s="72"/>
      <c r="AG16" s="72"/>
    </row>
    <row r="17" spans="1:31">
      <c r="A17" s="18" t="s">
        <v>412</v>
      </c>
      <c r="B17" s="18"/>
      <c r="C17" s="18"/>
      <c r="D17" s="18"/>
      <c r="E17" s="18"/>
      <c r="F17" s="18"/>
      <c r="G17" s="18"/>
      <c r="H17" s="18"/>
      <c r="I17" s="223"/>
      <c r="J17" s="223"/>
      <c r="K17" s="223"/>
      <c r="L17" s="223"/>
      <c r="M17" s="115">
        <v>134.20576561999999</v>
      </c>
      <c r="N17" s="115">
        <v>140.23865103999998</v>
      </c>
      <c r="O17" s="115">
        <v>-51.49539583</v>
      </c>
      <c r="P17" s="115">
        <v>-542.01400763000004</v>
      </c>
      <c r="Q17" s="93">
        <v>3.1873746600000015</v>
      </c>
      <c r="R17" s="93">
        <v>-78.768934659999985</v>
      </c>
      <c r="S17" s="93">
        <v>33.518179850000003</v>
      </c>
      <c r="T17" s="93">
        <v>-80.451436600000008</v>
      </c>
      <c r="U17" s="93">
        <v>-32.801279129999998</v>
      </c>
      <c r="V17" s="93">
        <v>-217.12428233000003</v>
      </c>
      <c r="W17" s="93">
        <v>-88.533047530000005</v>
      </c>
      <c r="X17" s="93">
        <v>57.212637040000004</v>
      </c>
      <c r="Y17" s="93">
        <v>-37.247611630000002</v>
      </c>
      <c r="Z17" s="93">
        <v>15.502955219999999</v>
      </c>
      <c r="AA17" s="93">
        <v>-145.58168205000001</v>
      </c>
      <c r="AB17" s="93">
        <v>8.7690364599999899</v>
      </c>
      <c r="AC17" s="93">
        <v>-442.8</v>
      </c>
      <c r="AD17" s="93">
        <v>-141.80000000000001</v>
      </c>
      <c r="AE17" s="93">
        <v>-127.19925131000001</v>
      </c>
    </row>
    <row r="18" spans="1:31">
      <c r="A18" s="18" t="s">
        <v>372</v>
      </c>
      <c r="B18" s="18"/>
      <c r="C18" s="18"/>
      <c r="D18" s="18"/>
      <c r="E18" s="18"/>
      <c r="F18" s="18"/>
      <c r="G18" s="18"/>
      <c r="H18" s="18"/>
      <c r="I18" s="223">
        <v>10.811129433156001</v>
      </c>
      <c r="J18" s="223">
        <v>15.091935985339997</v>
      </c>
      <c r="K18" s="223">
        <v>15.628890279457998</v>
      </c>
      <c r="L18" s="223">
        <v>21.482992960000001</v>
      </c>
      <c r="M18" s="223">
        <v>41.580718009999998</v>
      </c>
      <c r="N18" s="223">
        <v>39.790221109999997</v>
      </c>
      <c r="O18" s="223">
        <v>17.217214260000002</v>
      </c>
      <c r="P18" s="223">
        <v>34.738147179999999</v>
      </c>
      <c r="Q18" s="225">
        <v>47.528225469999995</v>
      </c>
      <c r="R18" s="225">
        <v>35.403508309999999</v>
      </c>
      <c r="S18" s="225">
        <v>29.741718819999999</v>
      </c>
      <c r="T18" s="225">
        <v>23.341049129999998</v>
      </c>
      <c r="U18" s="93">
        <v>25.785125609999998</v>
      </c>
      <c r="V18" s="225">
        <v>28.884439489999998</v>
      </c>
      <c r="W18" s="225">
        <v>21.213706629999997</v>
      </c>
      <c r="X18" s="225">
        <v>23.488833800000002</v>
      </c>
      <c r="Y18" s="225">
        <v>27.157037840000001</v>
      </c>
      <c r="Z18" s="225">
        <v>23.543592670000002</v>
      </c>
      <c r="AA18" s="225">
        <v>16.510235040000001</v>
      </c>
      <c r="AB18" s="225">
        <v>16.923446269999996</v>
      </c>
      <c r="AC18" s="225">
        <v>35</v>
      </c>
      <c r="AD18" s="225">
        <v>18.899999999999999</v>
      </c>
      <c r="AE18" s="225">
        <v>7.1936153999999952</v>
      </c>
    </row>
    <row r="19" spans="1:31">
      <c r="A19" s="224" t="s">
        <v>373</v>
      </c>
      <c r="B19" s="224"/>
      <c r="C19" s="224"/>
      <c r="D19" s="224"/>
      <c r="E19" s="224"/>
      <c r="F19" s="224"/>
      <c r="G19" s="224"/>
      <c r="H19" s="224"/>
      <c r="I19" s="217">
        <v>-169.47921222954662</v>
      </c>
      <c r="J19" s="217">
        <v>-115.56261696434197</v>
      </c>
      <c r="K19" s="217">
        <v>-156.4232670105639</v>
      </c>
      <c r="L19" s="217">
        <v>-52.882088119999992</v>
      </c>
      <c r="M19" s="217">
        <v>-160.69794336000001</v>
      </c>
      <c r="N19" s="217">
        <v>-71.119672330000014</v>
      </c>
      <c r="O19" s="217">
        <v>-179.32878309</v>
      </c>
      <c r="P19" s="217">
        <v>-106.31455583</v>
      </c>
      <c r="Q19" s="226">
        <v>-14.652421599999997</v>
      </c>
      <c r="R19" s="226">
        <v>-137.09716700999999</v>
      </c>
      <c r="S19" s="226">
        <v>5.8938170999999997</v>
      </c>
      <c r="T19" s="226">
        <v>-128.24097950000001</v>
      </c>
      <c r="U19" s="122">
        <v>-42.967869429999993</v>
      </c>
      <c r="V19" s="226">
        <v>-261.09460391000005</v>
      </c>
      <c r="W19" s="226">
        <v>-115.56535896000003</v>
      </c>
      <c r="X19" s="226">
        <v>61.733088510000016</v>
      </c>
      <c r="Y19" s="226">
        <v>-61.666188350000006</v>
      </c>
      <c r="Z19" s="226">
        <v>0.7732772599999933</v>
      </c>
      <c r="AA19" s="226">
        <v>-197.33927795000005</v>
      </c>
      <c r="AB19" s="226">
        <v>-30.316970410000028</v>
      </c>
      <c r="AC19" s="226">
        <v>-469.2</v>
      </c>
      <c r="AD19" s="226">
        <v>-127.6</v>
      </c>
      <c r="AE19" s="226">
        <v>-126.32562609999994</v>
      </c>
    </row>
    <row r="20" spans="1:31">
      <c r="A20" s="18" t="s">
        <v>374</v>
      </c>
      <c r="B20" s="18"/>
      <c r="C20" s="18"/>
      <c r="D20" s="18"/>
      <c r="E20" s="18"/>
      <c r="F20" s="18"/>
      <c r="G20" s="18"/>
      <c r="H20" s="18"/>
      <c r="I20" s="223">
        <v>-40.522042380280155</v>
      </c>
      <c r="J20" s="223">
        <v>-66.08706204339083</v>
      </c>
      <c r="K20" s="223">
        <v>-33.91668968984682</v>
      </c>
      <c r="L20" s="223">
        <v>-217.69092992000003</v>
      </c>
      <c r="M20" s="223">
        <v>-172.62318342999998</v>
      </c>
      <c r="N20" s="223">
        <v>-104.94366515999997</v>
      </c>
      <c r="O20" s="223">
        <v>-44.906471570000008</v>
      </c>
      <c r="P20" s="223">
        <v>-14.332855860000002</v>
      </c>
      <c r="Q20" s="225">
        <v>-51.026825149999993</v>
      </c>
      <c r="R20" s="225">
        <v>-69.957019680000002</v>
      </c>
      <c r="S20" s="225">
        <v>58.229211209999995</v>
      </c>
      <c r="T20" s="225">
        <v>-26.67022818999996</v>
      </c>
      <c r="U20" s="93">
        <v>-25.735397780000014</v>
      </c>
      <c r="V20" s="225">
        <v>-31.867137639999953</v>
      </c>
      <c r="W20" s="225">
        <v>-59.116783299999952</v>
      </c>
      <c r="X20" s="225">
        <v>129.51283629999898</v>
      </c>
      <c r="Y20" s="225">
        <v>-8.5916541599999832</v>
      </c>
      <c r="Z20" s="225">
        <v>60.012836530000008</v>
      </c>
      <c r="AA20" s="225">
        <v>145.28481814999986</v>
      </c>
      <c r="AB20" s="225">
        <v>0.45955142000008209</v>
      </c>
      <c r="AC20" s="225">
        <v>-109.8</v>
      </c>
      <c r="AD20" s="225">
        <v>86.6</v>
      </c>
      <c r="AE20" s="225">
        <v>-125.47808392000037</v>
      </c>
    </row>
    <row r="21" spans="1:31">
      <c r="A21" s="18" t="s">
        <v>375</v>
      </c>
      <c r="B21" s="18"/>
      <c r="C21" s="18"/>
      <c r="D21" s="18"/>
      <c r="E21" s="18"/>
      <c r="F21" s="18"/>
      <c r="G21" s="18"/>
      <c r="H21" s="18"/>
      <c r="I21" s="223">
        <v>-6.216148161955001</v>
      </c>
      <c r="J21" s="223">
        <v>-10.031384622125001</v>
      </c>
      <c r="K21" s="223">
        <v>-4.3181972937850004</v>
      </c>
      <c r="L21" s="223">
        <v>16.986863960000001</v>
      </c>
      <c r="M21" s="223">
        <v>-7.3497954700000001</v>
      </c>
      <c r="N21" s="223">
        <v>-9.2034871500000008</v>
      </c>
      <c r="O21" s="223">
        <v>-10.57282433</v>
      </c>
      <c r="P21" s="223">
        <v>-86.006068739999989</v>
      </c>
      <c r="Q21" s="225">
        <v>-8.1351101299999993</v>
      </c>
      <c r="R21" s="225">
        <v>-4.31625032</v>
      </c>
      <c r="S21" s="225">
        <v>-5.1286479500000004</v>
      </c>
      <c r="T21" s="225">
        <v>-237.38142133000002</v>
      </c>
      <c r="U21" s="93">
        <v>-5.0516877999999998</v>
      </c>
      <c r="V21" s="225">
        <v>-4.9551237099999996</v>
      </c>
      <c r="W21" s="225">
        <v>-7.2686728799999996</v>
      </c>
      <c r="X21" s="225">
        <v>-8.7954209499999987</v>
      </c>
      <c r="Y21" s="225">
        <v>-9.2559674600000008</v>
      </c>
      <c r="Z21" s="225">
        <v>-9.8647916500000008</v>
      </c>
      <c r="AA21" s="225">
        <v>-1.32323985</v>
      </c>
      <c r="AB21" s="225">
        <v>-9.7768331100000019</v>
      </c>
      <c r="AC21" s="225">
        <v>-4.5999999999999996</v>
      </c>
      <c r="AD21" s="225">
        <v>-6</v>
      </c>
      <c r="AE21" s="225">
        <v>-6.7348815900000005</v>
      </c>
    </row>
    <row r="22" spans="1:31">
      <c r="A22" s="24" t="s">
        <v>376</v>
      </c>
      <c r="B22" s="217">
        <v>-261.32130493</v>
      </c>
      <c r="C22" s="217">
        <v>-102.35187627000002</v>
      </c>
      <c r="D22" s="217">
        <v>-203.36680878999999</v>
      </c>
      <c r="E22" s="217">
        <v>-81.891867849999983</v>
      </c>
      <c r="F22" s="217">
        <v>-180.24785849</v>
      </c>
      <c r="G22" s="217">
        <v>-242.28000000000003</v>
      </c>
      <c r="H22" s="217">
        <v>-283.29026203999996</v>
      </c>
      <c r="I22" s="217">
        <v>-216.21740277178179</v>
      </c>
      <c r="J22" s="217">
        <v>-191.68106362985779</v>
      </c>
      <c r="K22" s="217">
        <v>-194.65815399419571</v>
      </c>
      <c r="L22" s="217">
        <v>-253.58615408</v>
      </c>
      <c r="M22" s="217">
        <v>-340.67092226</v>
      </c>
      <c r="N22" s="217">
        <v>-185.26682463999998</v>
      </c>
      <c r="O22" s="217">
        <v>-234.80807899000001</v>
      </c>
      <c r="P22" s="217">
        <v>-206.65348043</v>
      </c>
      <c r="Q22" s="226">
        <v>-73.814356879999991</v>
      </c>
      <c r="R22" s="226">
        <v>-211.37043700999999</v>
      </c>
      <c r="S22" s="226">
        <v>58.994380360000001</v>
      </c>
      <c r="T22" s="226">
        <v>-392.29262901999999</v>
      </c>
      <c r="U22" s="122">
        <v>-73.754955010000003</v>
      </c>
      <c r="V22" s="226">
        <v>-297.91686526000001</v>
      </c>
      <c r="W22" s="226">
        <v>-181.95081513999997</v>
      </c>
      <c r="X22" s="226">
        <v>182.450503859999</v>
      </c>
      <c r="Y22" s="226">
        <v>-79.513809969999997</v>
      </c>
      <c r="Z22" s="226">
        <v>50.921322140000001</v>
      </c>
      <c r="AA22" s="226">
        <v>-53.377699650000125</v>
      </c>
      <c r="AB22" s="226">
        <v>-39.634252099999948</v>
      </c>
      <c r="AC22" s="226">
        <v>-583.6</v>
      </c>
      <c r="AD22" s="226">
        <v>-47</v>
      </c>
      <c r="AE22" s="226">
        <v>-258.53859161000031</v>
      </c>
    </row>
    <row r="23" spans="1:31">
      <c r="A23" s="26"/>
      <c r="B23" s="26"/>
      <c r="C23" s="26"/>
      <c r="D23" s="26"/>
      <c r="E23" s="26"/>
      <c r="F23" s="26"/>
      <c r="G23" s="26"/>
      <c r="H23" s="26"/>
      <c r="I23" s="123"/>
      <c r="J23" s="123"/>
      <c r="K23" s="217"/>
      <c r="L23" s="123"/>
      <c r="M23" s="123"/>
      <c r="N23" s="123"/>
      <c r="O23" s="123"/>
      <c r="P23" s="123"/>
      <c r="Q23" s="123"/>
      <c r="R23" s="123"/>
      <c r="S23" s="123"/>
      <c r="T23" s="123"/>
      <c r="U23" s="64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</row>
    <row r="24" spans="1:31">
      <c r="A24" s="24" t="s">
        <v>141</v>
      </c>
      <c r="B24" s="226">
        <v>95.171398390000007</v>
      </c>
      <c r="C24" s="226">
        <v>351.90341835000004</v>
      </c>
      <c r="D24" s="226">
        <v>245.33746727000099</v>
      </c>
      <c r="E24" s="226">
        <v>363.89080930935995</v>
      </c>
      <c r="F24" s="226">
        <v>274.34575398612185</v>
      </c>
      <c r="G24" s="122">
        <v>179.54663930188761</v>
      </c>
      <c r="H24" s="229">
        <v>132.27358040748811</v>
      </c>
      <c r="I24" s="123">
        <v>192.2245795306618</v>
      </c>
      <c r="J24" s="123">
        <v>183.45450207206147</v>
      </c>
      <c r="K24" s="226">
        <v>138.18763679916916</v>
      </c>
      <c r="L24" s="229">
        <v>521.88783582999997</v>
      </c>
      <c r="M24" s="123">
        <v>547.18717100000003</v>
      </c>
      <c r="N24" s="123">
        <v>422.88978393000002</v>
      </c>
      <c r="O24" s="123">
        <v>531.20499640000003</v>
      </c>
      <c r="P24" s="123">
        <v>542.91817067000102</v>
      </c>
      <c r="Q24" s="123">
        <v>311.9580957</v>
      </c>
      <c r="R24" s="123">
        <v>137.16812133000002</v>
      </c>
      <c r="S24" s="123">
        <v>539.22117226</v>
      </c>
      <c r="T24" s="123">
        <v>399.09175532999996</v>
      </c>
      <c r="U24" s="122">
        <v>436.93027562000003</v>
      </c>
      <c r="V24" s="226">
        <v>163.79347524000002</v>
      </c>
      <c r="W24" s="226">
        <v>236.93982991999999</v>
      </c>
      <c r="X24" s="226">
        <v>1219.9222389900001</v>
      </c>
      <c r="Y24" s="226">
        <v>458.46243266000005</v>
      </c>
      <c r="Z24" s="226">
        <v>433.56306164999995</v>
      </c>
      <c r="AA24" s="226">
        <v>558.17862613000023</v>
      </c>
      <c r="AB24" s="226">
        <v>960.31446495999967</v>
      </c>
      <c r="AC24" s="226">
        <v>589.6</v>
      </c>
      <c r="AD24" s="226">
        <v>-99.8</v>
      </c>
      <c r="AE24" s="226">
        <v>527.18346780000002</v>
      </c>
    </row>
    <row r="25" spans="1:31">
      <c r="A25" s="26" t="s">
        <v>37</v>
      </c>
      <c r="B25" s="226">
        <v>13.695582949999999</v>
      </c>
      <c r="C25" s="226">
        <v>4.61405332</v>
      </c>
      <c r="D25" s="226">
        <v>215.80793288999999</v>
      </c>
      <c r="E25" s="226">
        <v>24.594371329999998</v>
      </c>
      <c r="F25" s="226">
        <v>118.81621253</v>
      </c>
      <c r="G25" s="122">
        <v>107.05138284</v>
      </c>
      <c r="H25" s="229">
        <v>6.7276138400000001</v>
      </c>
      <c r="I25" s="123">
        <v>125.41268229000001</v>
      </c>
      <c r="J25" s="123">
        <v>70.502410580000003</v>
      </c>
      <c r="K25" s="217">
        <v>84.803647120000008</v>
      </c>
      <c r="L25" s="229">
        <v>40.161317350000004</v>
      </c>
      <c r="M25" s="123">
        <v>113.95201675</v>
      </c>
      <c r="N25" s="123">
        <v>100.13996666</v>
      </c>
      <c r="O25" s="123">
        <v>85.234429769999991</v>
      </c>
      <c r="P25" s="123">
        <v>10.711972490000001</v>
      </c>
      <c r="Q25" s="123">
        <v>21.110450109999999</v>
      </c>
      <c r="R25" s="123">
        <v>69.370016769999992</v>
      </c>
      <c r="S25" s="123">
        <v>-43.047237770000002</v>
      </c>
      <c r="T25" s="123">
        <v>-249.04494356000001</v>
      </c>
      <c r="U25" s="122">
        <v>30.0574528</v>
      </c>
      <c r="V25" s="226">
        <v>115.19442559000001</v>
      </c>
      <c r="W25" s="226">
        <v>57.601421569999999</v>
      </c>
      <c r="X25" s="226">
        <v>-129.54279871</v>
      </c>
      <c r="Y25" s="226">
        <v>43.875742119999998</v>
      </c>
      <c r="Z25" s="226">
        <v>-9.88713628</v>
      </c>
      <c r="AA25" s="226">
        <v>-124.03084903999998</v>
      </c>
      <c r="AB25" s="226">
        <v>4.8152047099999882</v>
      </c>
      <c r="AC25" s="226">
        <v>210.7</v>
      </c>
      <c r="AD25" s="226">
        <v>35.4</v>
      </c>
      <c r="AE25" s="226">
        <v>99.49589559000006</v>
      </c>
    </row>
    <row r="26" spans="1:31" ht="30">
      <c r="A26" s="26" t="s">
        <v>31</v>
      </c>
      <c r="B26" s="226"/>
      <c r="C26" s="226"/>
      <c r="D26" s="226"/>
      <c r="E26" s="226"/>
      <c r="F26" s="226"/>
      <c r="G26" s="122"/>
      <c r="H26" s="229"/>
      <c r="I26" s="123"/>
      <c r="J26" s="123"/>
      <c r="K26" s="217"/>
      <c r="L26" s="229"/>
      <c r="M26" s="123"/>
      <c r="N26" s="123"/>
      <c r="O26" s="123"/>
      <c r="P26" s="123"/>
      <c r="Q26" s="123"/>
      <c r="R26" s="123"/>
      <c r="S26" s="123"/>
      <c r="T26" s="123"/>
      <c r="U26" s="122"/>
      <c r="V26" s="226"/>
      <c r="W26" s="226"/>
      <c r="X26" s="226"/>
      <c r="Y26" s="226"/>
      <c r="Z26" s="226"/>
      <c r="AA26" s="226">
        <v>1.0177910300000002</v>
      </c>
      <c r="AB26" s="226">
        <v>2.4155163499999994</v>
      </c>
      <c r="AC26" s="226">
        <v>1.5</v>
      </c>
      <c r="AD26" s="226">
        <v>1.3</v>
      </c>
      <c r="AE26" s="226">
        <v>1.20227986</v>
      </c>
    </row>
    <row r="27" spans="1:31" ht="17.25" customHeight="1">
      <c r="A27" s="26" t="s">
        <v>33</v>
      </c>
      <c r="B27" s="226"/>
      <c r="C27" s="226"/>
      <c r="D27" s="226"/>
      <c r="E27" s="226">
        <v>-8.2263255946010165</v>
      </c>
      <c r="F27" s="226">
        <v>40.023792088689667</v>
      </c>
      <c r="G27" s="122">
        <v>10.524910299744603</v>
      </c>
      <c r="H27" s="229">
        <v>13.561338180350232</v>
      </c>
      <c r="I27" s="123">
        <v>9.1940098952745295</v>
      </c>
      <c r="J27" s="123">
        <v>5.285439602785778</v>
      </c>
      <c r="K27" s="226">
        <v>5.6297362108308473</v>
      </c>
      <c r="L27" s="229">
        <v>18.805806</v>
      </c>
      <c r="M27" s="123">
        <v>8.3504090000000009</v>
      </c>
      <c r="N27" s="123">
        <v>9.8550405999999988</v>
      </c>
      <c r="O27" s="123">
        <v>6.5828555899999994</v>
      </c>
      <c r="P27" s="123">
        <v>-100.84558879000001</v>
      </c>
      <c r="Q27" s="123">
        <v>0</v>
      </c>
      <c r="R27" s="123">
        <v>0</v>
      </c>
      <c r="S27" s="123">
        <v>0</v>
      </c>
      <c r="T27" s="123">
        <v>0</v>
      </c>
      <c r="U27" s="339">
        <v>-6.9460427699999991</v>
      </c>
      <c r="V27" s="346">
        <v>-6.9424921299999998</v>
      </c>
      <c r="W27" s="346">
        <v>-7.2735486900000001</v>
      </c>
      <c r="X27" s="226">
        <v>-7.0678420800000001</v>
      </c>
      <c r="Y27" s="226">
        <v>-5.8071995000000003</v>
      </c>
      <c r="Z27" s="226">
        <v>-4.76853383</v>
      </c>
      <c r="AA27" s="226">
        <v>-3.9055219599999988</v>
      </c>
      <c r="AB27" s="226">
        <v>31.754956439999997</v>
      </c>
      <c r="AC27" s="226" t="s">
        <v>400</v>
      </c>
      <c r="AD27" s="226" t="s">
        <v>400</v>
      </c>
      <c r="AE27" s="226">
        <v>0</v>
      </c>
    </row>
    <row r="28" spans="1:31">
      <c r="A28" s="24" t="s">
        <v>36</v>
      </c>
      <c r="B28" s="226">
        <v>-201.51368511000001</v>
      </c>
      <c r="C28" s="226">
        <v>205.876059</v>
      </c>
      <c r="D28" s="226">
        <v>232.39516342000101</v>
      </c>
      <c r="E28" s="226">
        <v>256.41290247475888</v>
      </c>
      <c r="F28" s="226">
        <v>95.938491534811476</v>
      </c>
      <c r="G28" s="122">
        <v>4.0180327616321989</v>
      </c>
      <c r="H28" s="226">
        <v>-150.41708141216168</v>
      </c>
      <c r="I28" s="66">
        <v>-31.581524374063662</v>
      </c>
      <c r="J28" s="66">
        <v>16.399486984847265</v>
      </c>
      <c r="K28" s="217">
        <v>-17.194530539999</v>
      </c>
      <c r="L28" s="226">
        <v>612.45984273999795</v>
      </c>
      <c r="M28" s="66">
        <v>247.03078594999999</v>
      </c>
      <c r="N28" s="66">
        <v>279.91037579999897</v>
      </c>
      <c r="O28" s="122">
        <v>325.83717214000097</v>
      </c>
      <c r="P28" s="122">
        <v>183.30508511000201</v>
      </c>
      <c r="Q28" s="122">
        <v>205.31588546</v>
      </c>
      <c r="R28" s="122">
        <v>-76.042999819999991</v>
      </c>
      <c r="S28" s="122">
        <v>499.69277232999997</v>
      </c>
      <c r="T28" s="122">
        <v>686.360066160001</v>
      </c>
      <c r="U28" s="122">
        <v>345.71603364999999</v>
      </c>
      <c r="V28" s="226">
        <v>-64.344918739999997</v>
      </c>
      <c r="W28" s="226">
        <v>43.942754160001002</v>
      </c>
      <c r="X28" s="226">
        <v>1327.0056934500001</v>
      </c>
      <c r="Y28" s="226">
        <v>395.70993895999999</v>
      </c>
      <c r="Z28" s="226">
        <v>418.26550607999906</v>
      </c>
      <c r="AA28" s="226">
        <v>818.88547304000099</v>
      </c>
      <c r="AB28" s="226">
        <v>792.54523802999915</v>
      </c>
      <c r="AC28" s="226">
        <v>102.2</v>
      </c>
      <c r="AD28" s="226">
        <v>-174.4</v>
      </c>
      <c r="AE28" s="226">
        <v>303.83875957000009</v>
      </c>
    </row>
    <row r="29" spans="1:31">
      <c r="A29" s="62" t="s">
        <v>35</v>
      </c>
      <c r="B29" s="366" t="s">
        <v>389</v>
      </c>
      <c r="C29" s="366" t="s">
        <v>390</v>
      </c>
      <c r="D29" s="366" t="s">
        <v>391</v>
      </c>
      <c r="E29" s="366" t="s">
        <v>2</v>
      </c>
      <c r="F29" s="366" t="s">
        <v>3</v>
      </c>
      <c r="G29" s="366" t="s">
        <v>4</v>
      </c>
      <c r="H29" s="366" t="s">
        <v>5</v>
      </c>
      <c r="I29" s="366" t="s">
        <v>6</v>
      </c>
      <c r="J29" s="366" t="s">
        <v>7</v>
      </c>
      <c r="K29" s="366" t="s">
        <v>8</v>
      </c>
      <c r="L29" s="366" t="s">
        <v>9</v>
      </c>
      <c r="M29" s="366" t="s">
        <v>354</v>
      </c>
      <c r="N29" s="366" t="s">
        <v>359</v>
      </c>
      <c r="O29" s="366" t="s">
        <v>366</v>
      </c>
      <c r="P29" s="366" t="s">
        <v>403</v>
      </c>
      <c r="Q29" s="366" t="s">
        <v>406</v>
      </c>
      <c r="R29" s="366" t="s">
        <v>418</v>
      </c>
      <c r="S29" s="366" t="s">
        <v>423</v>
      </c>
      <c r="T29" s="366" t="s">
        <v>429</v>
      </c>
      <c r="U29" s="366" t="s">
        <v>432</v>
      </c>
      <c r="V29" s="366" t="s">
        <v>435</v>
      </c>
      <c r="W29" s="366" t="s">
        <v>517</v>
      </c>
      <c r="X29" s="366" t="s">
        <v>633</v>
      </c>
      <c r="Y29" s="366" t="s">
        <v>637</v>
      </c>
      <c r="Z29" s="366" t="s">
        <v>648</v>
      </c>
      <c r="AA29" s="366" t="s">
        <v>700</v>
      </c>
      <c r="AB29" s="366" t="s">
        <v>714</v>
      </c>
      <c r="AC29" s="366" t="s">
        <v>717</v>
      </c>
      <c r="AD29" s="366" t="s">
        <v>727</v>
      </c>
      <c r="AE29" s="366" t="s">
        <v>728</v>
      </c>
    </row>
    <row r="30" spans="1:31" ht="15" customHeight="1">
      <c r="A30" s="62" t="s">
        <v>10</v>
      </c>
      <c r="B30" s="364" t="s">
        <v>12</v>
      </c>
      <c r="C30" s="364" t="s">
        <v>13</v>
      </c>
      <c r="D30" s="364" t="s">
        <v>14</v>
      </c>
      <c r="E30" s="364" t="s">
        <v>11</v>
      </c>
      <c r="F30" s="364" t="s">
        <v>12</v>
      </c>
      <c r="G30" s="364" t="s">
        <v>13</v>
      </c>
      <c r="H30" s="364" t="s">
        <v>14</v>
      </c>
      <c r="I30" s="364" t="s">
        <v>11</v>
      </c>
      <c r="J30" s="364" t="s">
        <v>12</v>
      </c>
      <c r="K30" s="364" t="s">
        <v>13</v>
      </c>
      <c r="L30" s="364" t="s">
        <v>14</v>
      </c>
      <c r="M30" s="364" t="s">
        <v>11</v>
      </c>
      <c r="N30" s="364" t="s">
        <v>12</v>
      </c>
      <c r="O30" s="364" t="s">
        <v>13</v>
      </c>
      <c r="P30" s="364" t="s">
        <v>14</v>
      </c>
      <c r="Q30" s="364" t="s">
        <v>11</v>
      </c>
      <c r="R30" s="364" t="s">
        <v>12</v>
      </c>
      <c r="S30" s="364" t="s">
        <v>13</v>
      </c>
      <c r="T30" s="364" t="s">
        <v>14</v>
      </c>
      <c r="U30" s="364" t="s">
        <v>11</v>
      </c>
      <c r="V30" s="364" t="s">
        <v>12</v>
      </c>
      <c r="W30" s="364" t="s">
        <v>13</v>
      </c>
      <c r="X30" s="364" t="s">
        <v>14</v>
      </c>
      <c r="Y30" s="364" t="s">
        <v>11</v>
      </c>
      <c r="Z30" s="364" t="s">
        <v>12</v>
      </c>
      <c r="AA30" s="364" t="s">
        <v>13</v>
      </c>
      <c r="AB30" s="364" t="s">
        <v>14</v>
      </c>
      <c r="AC30" s="364" t="s">
        <v>11</v>
      </c>
      <c r="AD30" s="364" t="s">
        <v>12</v>
      </c>
      <c r="AE30" s="364" t="s">
        <v>13</v>
      </c>
    </row>
    <row r="31" spans="1:31" s="25" customFormat="1">
      <c r="A31" s="24" t="s">
        <v>36</v>
      </c>
      <c r="B31" s="226">
        <v>-201.51368511000001</v>
      </c>
      <c r="C31" s="226">
        <v>205.876059</v>
      </c>
      <c r="D31" s="226">
        <v>232.39516342000101</v>
      </c>
      <c r="E31" s="226">
        <v>256.41290247475888</v>
      </c>
      <c r="F31" s="226">
        <v>95.938491534811476</v>
      </c>
      <c r="G31" s="122">
        <v>4.0180327616321989</v>
      </c>
      <c r="H31" s="226">
        <v>-150.41708141216168</v>
      </c>
      <c r="I31" s="66">
        <v>-31.581524374063662</v>
      </c>
      <c r="J31" s="66">
        <v>16.399486984847265</v>
      </c>
      <c r="K31" s="217">
        <v>-17.194530539999</v>
      </c>
      <c r="L31" s="226">
        <v>612.45984273999795</v>
      </c>
      <c r="M31" s="122">
        <v>247.03078594999999</v>
      </c>
      <c r="N31" s="122">
        <v>279.91037579999897</v>
      </c>
      <c r="O31" s="122">
        <v>325.83717214000097</v>
      </c>
      <c r="P31" s="122">
        <v>183.30508511000201</v>
      </c>
      <c r="Q31" s="122">
        <v>205.31588546</v>
      </c>
      <c r="R31" s="122">
        <v>-76.042999819999991</v>
      </c>
      <c r="S31" s="122">
        <v>499.69277232999997</v>
      </c>
      <c r="T31" s="226">
        <v>686.360066160001</v>
      </c>
      <c r="U31" s="64">
        <v>345.71603364999999</v>
      </c>
      <c r="V31" s="217">
        <v>-64.344918739999997</v>
      </c>
      <c r="W31" s="226">
        <v>43.942754160000042</v>
      </c>
      <c r="X31" s="226">
        <v>1327.0056934500005</v>
      </c>
      <c r="Y31" s="226">
        <v>395.7099389600001</v>
      </c>
      <c r="Z31" s="226">
        <v>418.26550607999985</v>
      </c>
      <c r="AA31" s="226">
        <v>818.88547304000099</v>
      </c>
      <c r="AB31" s="226">
        <v>792.54523802999915</v>
      </c>
      <c r="AC31" s="226">
        <v>102.2</v>
      </c>
      <c r="AD31" s="226">
        <v>-174.4</v>
      </c>
      <c r="AE31" s="226">
        <v>303.83875957000009</v>
      </c>
    </row>
    <row r="32" spans="1:31" s="25" customFormat="1">
      <c r="A32" s="26" t="s">
        <v>37</v>
      </c>
      <c r="B32" s="226">
        <v>13.695582949999999</v>
      </c>
      <c r="C32" s="226">
        <v>4.61405332</v>
      </c>
      <c r="D32" s="226">
        <v>215.80793288999999</v>
      </c>
      <c r="E32" s="226">
        <v>24.594371329999998</v>
      </c>
      <c r="F32" s="226">
        <v>118.81621253</v>
      </c>
      <c r="G32" s="122">
        <v>107.05138284</v>
      </c>
      <c r="H32" s="229">
        <v>6.7276138400000001</v>
      </c>
      <c r="I32" s="123">
        <v>125.41268229000001</v>
      </c>
      <c r="J32" s="123">
        <v>70.502410580000003</v>
      </c>
      <c r="K32" s="217">
        <v>84.803647120000008</v>
      </c>
      <c r="L32" s="229">
        <v>40.161317350000004</v>
      </c>
      <c r="M32" s="122">
        <v>113.95201675</v>
      </c>
      <c r="N32" s="122">
        <v>100.13996666</v>
      </c>
      <c r="O32" s="122">
        <v>85.234429769999991</v>
      </c>
      <c r="P32" s="122">
        <v>10.711972490000001</v>
      </c>
      <c r="Q32" s="122">
        <v>21.110450109999999</v>
      </c>
      <c r="R32" s="122">
        <v>69.370016769999992</v>
      </c>
      <c r="S32" s="122">
        <v>-43.047237770000002</v>
      </c>
      <c r="T32" s="217">
        <v>-249.04494356000001</v>
      </c>
      <c r="U32" s="64">
        <v>30.0574528</v>
      </c>
      <c r="V32" s="64">
        <v>115.19442559000001</v>
      </c>
      <c r="W32" s="64">
        <v>57.601421569999999</v>
      </c>
      <c r="X32" s="64">
        <v>-129.54279871</v>
      </c>
      <c r="Y32" s="64">
        <v>43.875742119999998</v>
      </c>
      <c r="Z32" s="64">
        <v>-9.88713628</v>
      </c>
      <c r="AA32" s="226">
        <v>-124.03084903999998</v>
      </c>
      <c r="AB32" s="226">
        <v>4.8152047099999882</v>
      </c>
      <c r="AC32" s="226">
        <v>210.7</v>
      </c>
      <c r="AD32" s="226">
        <v>35.4</v>
      </c>
      <c r="AE32" s="226">
        <v>99.49589559000006</v>
      </c>
    </row>
    <row r="33" spans="1:31" s="25" customFormat="1">
      <c r="A33" s="24" t="s">
        <v>38</v>
      </c>
      <c r="B33" s="226">
        <v>-261.32130493</v>
      </c>
      <c r="C33" s="226">
        <v>-102.35187626999999</v>
      </c>
      <c r="D33" s="226">
        <v>-203.36680878999999</v>
      </c>
      <c r="E33" s="226">
        <v>-81.891867849999997</v>
      </c>
      <c r="F33" s="226">
        <v>-180.24785849</v>
      </c>
      <c r="G33" s="122">
        <v>-242.28042412000002</v>
      </c>
      <c r="H33" s="229">
        <v>-283.29026204000002</v>
      </c>
      <c r="I33" s="123">
        <v>-216.21691565</v>
      </c>
      <c r="J33" s="123">
        <v>-191.68170574999999</v>
      </c>
      <c r="K33" s="217">
        <v>-194.65838321000001</v>
      </c>
      <c r="L33" s="229">
        <v>-253.58615407999798</v>
      </c>
      <c r="M33" s="122">
        <v>-340.67092226</v>
      </c>
      <c r="N33" s="122">
        <v>-185.26682463999998</v>
      </c>
      <c r="O33" s="122">
        <v>-234.80807899000001</v>
      </c>
      <c r="P33" s="122">
        <v>-206.65348043</v>
      </c>
      <c r="Q33" s="122">
        <v>-73.814356879999991</v>
      </c>
      <c r="R33" s="122">
        <v>-211.37043700999999</v>
      </c>
      <c r="S33" s="122">
        <v>58.994380360000001</v>
      </c>
      <c r="T33" s="217">
        <v>-392.29262901999999</v>
      </c>
      <c r="U33" s="64">
        <v>-73.754955010000003</v>
      </c>
      <c r="V33" s="64">
        <v>-297.91686526000001</v>
      </c>
      <c r="W33" s="64">
        <v>-181.95081513999997</v>
      </c>
      <c r="X33" s="64">
        <v>182.450503859999</v>
      </c>
      <c r="Y33" s="64">
        <v>-79.513809969999997</v>
      </c>
      <c r="Z33" s="64">
        <v>50.921322140000001</v>
      </c>
      <c r="AA33" s="226">
        <v>-53.377699650000125</v>
      </c>
      <c r="AB33" s="226">
        <v>-39.634252099999948</v>
      </c>
      <c r="AC33" s="226">
        <v>-583.6</v>
      </c>
      <c r="AD33" s="226">
        <v>-47</v>
      </c>
      <c r="AE33" s="226">
        <v>-258.53859161000031</v>
      </c>
    </row>
    <row r="34" spans="1:31" s="25" customFormat="1">
      <c r="A34" s="24" t="s">
        <v>39</v>
      </c>
      <c r="B34" s="226">
        <v>-0.6341445</v>
      </c>
      <c r="C34" s="226">
        <v>-0.51919373000000002</v>
      </c>
      <c r="D34" s="226">
        <v>-0.68683331000000003</v>
      </c>
      <c r="E34" s="226">
        <v>-0.73556608000000001</v>
      </c>
      <c r="F34" s="226">
        <v>-0.87190993999999999</v>
      </c>
      <c r="G34" s="122">
        <v>0.89100000000000001</v>
      </c>
      <c r="H34" s="226">
        <v>-0.42540278000000004</v>
      </c>
      <c r="I34" s="226">
        <v>-0.97433934</v>
      </c>
      <c r="J34" s="226">
        <v>-1.0586578400000002</v>
      </c>
      <c r="K34" s="226">
        <v>-1.1467409499999999</v>
      </c>
      <c r="L34" s="226">
        <v>-1.4977945400000001</v>
      </c>
      <c r="M34" s="226">
        <v>-2.9627923799999998</v>
      </c>
      <c r="N34" s="226">
        <v>-4.5278691699999998</v>
      </c>
      <c r="O34" s="226">
        <v>-3.4232094200000001</v>
      </c>
      <c r="P34" s="226">
        <v>-5.0932600499999996</v>
      </c>
      <c r="Q34" s="226">
        <v>-4.1902926600000008</v>
      </c>
      <c r="R34" s="226">
        <v>-4.0944603100000005</v>
      </c>
      <c r="S34" s="226">
        <v>-3.8909735400000001</v>
      </c>
      <c r="T34" s="226">
        <v>-4.8588291099999994</v>
      </c>
      <c r="U34" s="64">
        <v>-1.34244549</v>
      </c>
      <c r="V34" s="217">
        <v>-1.3193286200000001</v>
      </c>
      <c r="W34" s="217">
        <v>-1.30151818</v>
      </c>
      <c r="X34" s="226">
        <v>0.26223516999999985</v>
      </c>
      <c r="Y34" s="226">
        <v>-3.3107558900000003</v>
      </c>
      <c r="Z34" s="226">
        <v>-3.0218696400000002</v>
      </c>
      <c r="AA34" s="226">
        <v>-2.7673898200000009</v>
      </c>
      <c r="AB34" s="226">
        <v>-3.7893732299999998</v>
      </c>
      <c r="AC34" s="226">
        <v>-3.3</v>
      </c>
      <c r="AD34" s="226">
        <v>-3.4</v>
      </c>
      <c r="AE34" s="226">
        <v>-3.4538783599999996</v>
      </c>
    </row>
    <row r="35" spans="1:31" s="27" customFormat="1">
      <c r="A35" s="24" t="s">
        <v>41</v>
      </c>
      <c r="B35" s="226">
        <v>46.746181369999995</v>
      </c>
      <c r="C35" s="226">
        <v>304.13307567999999</v>
      </c>
      <c r="D35" s="226">
        <v>220.64087262999999</v>
      </c>
      <c r="E35" s="226">
        <v>322.67229066935988</v>
      </c>
      <c r="F35" s="226">
        <v>118.21825534612182</v>
      </c>
      <c r="G35" s="226">
        <v>124.97503535188757</v>
      </c>
      <c r="H35" s="226">
        <v>117.71004031748809</v>
      </c>
      <c r="I35" s="226">
        <v>51.00303843066181</v>
      </c>
      <c r="J35" s="226">
        <v>133.35200039206148</v>
      </c>
      <c r="K35" s="226">
        <v>88.177210289168158</v>
      </c>
      <c r="L35" s="226">
        <v>808.57666801000096</v>
      </c>
      <c r="M35" s="226">
        <v>468.36207483999999</v>
      </c>
      <c r="N35" s="226">
        <v>359.71006234999902</v>
      </c>
      <c r="O35" s="226">
        <v>472.25117518999997</v>
      </c>
      <c r="P35" s="226">
        <v>485.18544188999999</v>
      </c>
      <c r="Q35" s="226">
        <v>262.21008488999996</v>
      </c>
      <c r="R35" s="226">
        <v>70.051880729998999</v>
      </c>
      <c r="S35" s="226">
        <v>487.63660327999997</v>
      </c>
      <c r="T35" s="226">
        <v>1332.5564678500011</v>
      </c>
      <c r="U35" s="226">
        <v>397.70202412000003</v>
      </c>
      <c r="V35" s="217">
        <v>126.63934168</v>
      </c>
      <c r="W35" s="226">
        <v>176.86721459999998</v>
      </c>
      <c r="X35" s="226">
        <v>1280.903595209998</v>
      </c>
      <c r="Y35" s="226">
        <v>440.46596219999998</v>
      </c>
      <c r="Z35" s="226">
        <v>385.02172368999999</v>
      </c>
      <c r="AA35" s="226">
        <v>1001.9491424800009</v>
      </c>
      <c r="AB35" s="226">
        <v>796.9841858599998</v>
      </c>
      <c r="AC35" s="226">
        <v>476.9</v>
      </c>
      <c r="AD35" s="226">
        <v>-160.73474836000003</v>
      </c>
      <c r="AE35" s="226">
        <v>465.13305409000003</v>
      </c>
    </row>
    <row r="36" spans="1:31" s="6" customFormat="1">
      <c r="A36" s="24" t="s">
        <v>369</v>
      </c>
      <c r="B36" s="230"/>
      <c r="C36" s="230"/>
      <c r="D36" s="230"/>
      <c r="E36" s="122">
        <v>-41.21851864000007</v>
      </c>
      <c r="F36" s="122">
        <v>-156.12749864000003</v>
      </c>
      <c r="G36" s="122">
        <v>-54.571603950000039</v>
      </c>
      <c r="H36" s="122">
        <v>-14.563540090000018</v>
      </c>
      <c r="I36" s="122">
        <v>-141.2215411</v>
      </c>
      <c r="J36" s="122">
        <v>-50.102501679999989</v>
      </c>
      <c r="K36" s="122">
        <v>-50.010426510000997</v>
      </c>
      <c r="L36" s="226">
        <v>286.68883218000099</v>
      </c>
      <c r="M36" s="122">
        <v>-78.825096160000044</v>
      </c>
      <c r="N36" s="122">
        <v>-63.179721580001001</v>
      </c>
      <c r="O36" s="122">
        <v>-58.953821210000058</v>
      </c>
      <c r="P36" s="122">
        <v>-57.732728780001025</v>
      </c>
      <c r="Q36" s="122">
        <v>-49.748010810000039</v>
      </c>
      <c r="R36" s="122">
        <v>-67.116240600001021</v>
      </c>
      <c r="S36" s="122">
        <v>-51.584568980000029</v>
      </c>
      <c r="T36" s="226">
        <v>933.46471252000117</v>
      </c>
      <c r="U36" s="226">
        <v>-39.228251499999999</v>
      </c>
      <c r="V36" s="226">
        <v>-37.15413356000002</v>
      </c>
      <c r="W36" s="226">
        <v>-60.072615320000011</v>
      </c>
      <c r="X36" s="226">
        <v>60.981356219997906</v>
      </c>
      <c r="Y36" s="226">
        <v>-17.996470460000069</v>
      </c>
      <c r="Z36" s="226">
        <v>-48.541337959999964</v>
      </c>
      <c r="AA36" s="226">
        <v>443.77051635000066</v>
      </c>
      <c r="AB36" s="226">
        <v>-163.33027909999987</v>
      </c>
      <c r="AC36" s="226">
        <v>-112.7</v>
      </c>
      <c r="AD36" s="226">
        <v>-60.934748360000029</v>
      </c>
      <c r="AE36" s="226">
        <v>-62.050413709999987</v>
      </c>
    </row>
    <row r="37" spans="1:31" s="6" customFormat="1">
      <c r="A37" s="91" t="s">
        <v>677</v>
      </c>
      <c r="B37" s="230" t="s">
        <v>137</v>
      </c>
      <c r="C37" s="230" t="s">
        <v>137</v>
      </c>
      <c r="D37" s="230" t="s">
        <v>137</v>
      </c>
      <c r="E37" s="230" t="s">
        <v>137</v>
      </c>
      <c r="F37" s="230" t="s">
        <v>137</v>
      </c>
      <c r="G37" s="230" t="s">
        <v>137</v>
      </c>
      <c r="H37" s="230" t="s">
        <v>137</v>
      </c>
      <c r="I37" s="65">
        <v>101.3</v>
      </c>
      <c r="J37" s="65"/>
      <c r="K37" s="65"/>
      <c r="L37" s="230">
        <v>-290.89999999999998</v>
      </c>
      <c r="M37" s="65"/>
      <c r="N37" s="65"/>
      <c r="O37" s="65"/>
      <c r="P37" s="65"/>
      <c r="Q37" s="65"/>
      <c r="R37" s="65"/>
      <c r="S37" s="65"/>
      <c r="T37" s="230">
        <v>-1039.96557136</v>
      </c>
      <c r="U37" s="65"/>
      <c r="V37" s="230"/>
      <c r="W37" s="230"/>
      <c r="X37" s="230"/>
      <c r="Y37" s="230"/>
      <c r="Z37" s="230"/>
      <c r="AA37" s="398">
        <v>-326.5</v>
      </c>
      <c r="AB37" s="398">
        <v>-9.1</v>
      </c>
      <c r="AC37" s="398">
        <v>74.3</v>
      </c>
      <c r="AD37" s="398"/>
      <c r="AE37" s="398"/>
    </row>
    <row r="38" spans="1:31" s="6" customFormat="1">
      <c r="A38" s="91" t="s">
        <v>663</v>
      </c>
      <c r="B38" s="230"/>
      <c r="C38" s="230"/>
      <c r="D38" s="230"/>
      <c r="E38" s="230"/>
      <c r="F38" s="230"/>
      <c r="G38" s="230"/>
      <c r="H38" s="230"/>
      <c r="I38" s="65"/>
      <c r="J38" s="65"/>
      <c r="K38" s="65"/>
      <c r="L38" s="230"/>
      <c r="M38" s="65"/>
      <c r="N38" s="65"/>
      <c r="O38" s="65"/>
      <c r="P38" s="65"/>
      <c r="Q38" s="65"/>
      <c r="R38" s="65"/>
      <c r="S38" s="65"/>
      <c r="T38" s="230"/>
      <c r="U38" s="65"/>
      <c r="V38" s="230"/>
      <c r="W38" s="230"/>
      <c r="X38" s="230"/>
      <c r="Y38" s="230"/>
      <c r="Z38" s="398"/>
      <c r="AA38" s="398"/>
      <c r="AB38" s="398"/>
      <c r="AC38" s="398"/>
      <c r="AD38" s="398"/>
      <c r="AE38" s="398"/>
    </row>
    <row r="39" spans="1:31" s="6" customFormat="1">
      <c r="A39" s="24" t="s">
        <v>207</v>
      </c>
      <c r="B39" s="226">
        <v>0</v>
      </c>
      <c r="C39" s="226">
        <v>0</v>
      </c>
      <c r="D39" s="226">
        <v>0</v>
      </c>
      <c r="E39" s="226">
        <v>-41.21851864000007</v>
      </c>
      <c r="F39" s="226">
        <v>-156.12749864000003</v>
      </c>
      <c r="G39" s="226">
        <v>-54.571603950000039</v>
      </c>
      <c r="H39" s="226">
        <v>-14.563540090000018</v>
      </c>
      <c r="I39" s="226">
        <v>-39.921541099999999</v>
      </c>
      <c r="J39" s="226">
        <v>-50.102501679999989</v>
      </c>
      <c r="K39" s="226">
        <v>-50.010426510000997</v>
      </c>
      <c r="L39" s="226">
        <v>-4.211167819998991</v>
      </c>
      <c r="M39" s="226">
        <v>-78.825096160000044</v>
      </c>
      <c r="N39" s="226">
        <v>-63.179721580001001</v>
      </c>
      <c r="O39" s="226">
        <v>-58.953821210000058</v>
      </c>
      <c r="P39" s="226">
        <v>-57.732728780001025</v>
      </c>
      <c r="Q39" s="226">
        <v>-49.748010810000039</v>
      </c>
      <c r="R39" s="226">
        <v>-67.116240600001021</v>
      </c>
      <c r="S39" s="226">
        <v>-51.584568980000029</v>
      </c>
      <c r="T39" s="226">
        <v>-106.50085883999884</v>
      </c>
      <c r="U39" s="226">
        <v>-39.228251499999999</v>
      </c>
      <c r="V39" s="226">
        <v>-37.15413356000002</v>
      </c>
      <c r="W39" s="226">
        <v>-60.072615320000011</v>
      </c>
      <c r="X39" s="226">
        <v>60.981356219997906</v>
      </c>
      <c r="Y39" s="226">
        <v>-17.996470460000069</v>
      </c>
      <c r="Z39" s="226">
        <v>-48.541337959999964</v>
      </c>
      <c r="AA39" s="226">
        <v>117.27051635000066</v>
      </c>
      <c r="AB39" s="226">
        <v>-172.43027909999986</v>
      </c>
      <c r="AC39" s="226">
        <v>-38.400000000000006</v>
      </c>
      <c r="AD39" s="226">
        <v>-60.934748360000029</v>
      </c>
      <c r="AE39" s="226">
        <v>-62.050413709999987</v>
      </c>
    </row>
    <row r="40" spans="1:31">
      <c r="A40" s="62" t="s">
        <v>43</v>
      </c>
      <c r="B40" s="366" t="s">
        <v>389</v>
      </c>
      <c r="C40" s="366" t="s">
        <v>390</v>
      </c>
      <c r="D40" s="366" t="s">
        <v>391</v>
      </c>
      <c r="E40" s="366" t="s">
        <v>2</v>
      </c>
      <c r="F40" s="366" t="s">
        <v>3</v>
      </c>
      <c r="G40" s="366" t="s">
        <v>4</v>
      </c>
      <c r="H40" s="366" t="s">
        <v>5</v>
      </c>
      <c r="I40" s="366" t="s">
        <v>6</v>
      </c>
      <c r="J40" s="366" t="s">
        <v>7</v>
      </c>
      <c r="K40" s="366" t="s">
        <v>8</v>
      </c>
      <c r="L40" s="366" t="s">
        <v>9</v>
      </c>
      <c r="M40" s="366" t="s">
        <v>354</v>
      </c>
      <c r="N40" s="366" t="s">
        <v>359</v>
      </c>
      <c r="O40" s="366" t="s">
        <v>366</v>
      </c>
      <c r="P40" s="366" t="s">
        <v>403</v>
      </c>
      <c r="Q40" s="366" t="s">
        <v>406</v>
      </c>
      <c r="R40" s="366" t="s">
        <v>418</v>
      </c>
      <c r="S40" s="366" t="s">
        <v>423</v>
      </c>
      <c r="T40" s="366" t="s">
        <v>429</v>
      </c>
      <c r="U40" s="366" t="s">
        <v>432</v>
      </c>
      <c r="V40" s="366" t="s">
        <v>435</v>
      </c>
      <c r="W40" s="366" t="s">
        <v>517</v>
      </c>
      <c r="X40" s="366" t="s">
        <v>633</v>
      </c>
      <c r="Y40" s="366" t="s">
        <v>637</v>
      </c>
      <c r="Z40" s="366" t="s">
        <v>648</v>
      </c>
      <c r="AA40" s="366" t="s">
        <v>700</v>
      </c>
      <c r="AB40" s="366" t="s">
        <v>714</v>
      </c>
      <c r="AC40" s="366" t="s">
        <v>717</v>
      </c>
      <c r="AD40" s="366" t="s">
        <v>727</v>
      </c>
      <c r="AE40" s="366" t="s">
        <v>728</v>
      </c>
    </row>
    <row r="41" spans="1:31" ht="15" customHeight="1">
      <c r="A41" s="62" t="s">
        <v>10</v>
      </c>
      <c r="B41" s="67" t="s">
        <v>12</v>
      </c>
      <c r="C41" s="67" t="s">
        <v>13</v>
      </c>
      <c r="D41" s="67" t="s">
        <v>14</v>
      </c>
      <c r="E41" s="67" t="s">
        <v>11</v>
      </c>
      <c r="F41" s="67" t="s">
        <v>12</v>
      </c>
      <c r="G41" s="67" t="s">
        <v>13</v>
      </c>
      <c r="H41" s="67" t="s">
        <v>14</v>
      </c>
      <c r="I41" s="67" t="s">
        <v>11</v>
      </c>
      <c r="J41" s="67" t="s">
        <v>12</v>
      </c>
      <c r="K41" s="67" t="s">
        <v>13</v>
      </c>
      <c r="L41" s="67" t="s">
        <v>14</v>
      </c>
      <c r="M41" s="67" t="s">
        <v>11</v>
      </c>
      <c r="N41" s="67" t="s">
        <v>12</v>
      </c>
      <c r="O41" s="67" t="s">
        <v>13</v>
      </c>
      <c r="P41" s="67" t="s">
        <v>14</v>
      </c>
      <c r="Q41" s="67" t="s">
        <v>11</v>
      </c>
      <c r="R41" s="67" t="s">
        <v>12</v>
      </c>
      <c r="S41" s="67" t="s">
        <v>13</v>
      </c>
      <c r="T41" s="67" t="s">
        <v>14</v>
      </c>
      <c r="U41" s="67" t="s">
        <v>11</v>
      </c>
      <c r="V41" s="67" t="s">
        <v>12</v>
      </c>
      <c r="W41" s="67" t="s">
        <v>13</v>
      </c>
      <c r="X41" s="67" t="s">
        <v>14</v>
      </c>
      <c r="Y41" s="67" t="s">
        <v>11</v>
      </c>
      <c r="Z41" s="67" t="s">
        <v>12</v>
      </c>
      <c r="AA41" s="67" t="s">
        <v>13</v>
      </c>
      <c r="AB41" s="67" t="s">
        <v>14</v>
      </c>
      <c r="AC41" s="67" t="s">
        <v>11</v>
      </c>
      <c r="AD41" s="67" t="s">
        <v>12</v>
      </c>
      <c r="AE41" s="67" t="s">
        <v>13</v>
      </c>
    </row>
    <row r="42" spans="1:31">
      <c r="A42" s="35" t="s">
        <v>142</v>
      </c>
      <c r="B42" s="68">
        <v>18428.291781790002</v>
      </c>
      <c r="C42" s="68">
        <v>18269.69061012</v>
      </c>
      <c r="D42" s="68">
        <v>18630.030688130002</v>
      </c>
      <c r="E42" s="68">
        <v>18517.088668414763</v>
      </c>
      <c r="F42" s="68">
        <v>18672.121813014805</v>
      </c>
      <c r="G42" s="68">
        <v>18543.629707421627</v>
      </c>
      <c r="H42" s="68">
        <v>17559.762282690575</v>
      </c>
      <c r="I42" s="68">
        <v>18274.845562739996</v>
      </c>
      <c r="J42" s="68">
        <v>18198.688671569998</v>
      </c>
      <c r="K42" s="68">
        <v>18519.279075760001</v>
      </c>
      <c r="L42" s="68">
        <v>18924.181551049995</v>
      </c>
      <c r="M42" s="68">
        <v>18644.388844820001</v>
      </c>
      <c r="N42" s="68">
        <v>17297.864203659999</v>
      </c>
      <c r="O42" s="68">
        <v>18159.867553880002</v>
      </c>
      <c r="P42" s="68">
        <v>17368.003286299994</v>
      </c>
      <c r="Q42" s="68">
        <v>17472.118771720001</v>
      </c>
      <c r="R42" s="68">
        <v>17076.13716092</v>
      </c>
      <c r="S42" s="68">
        <v>17496.820845509999</v>
      </c>
      <c r="T42" s="68">
        <v>18602.910207680005</v>
      </c>
      <c r="U42" s="68">
        <v>18449.604241509995</v>
      </c>
      <c r="V42" s="68">
        <v>17565.404401779997</v>
      </c>
      <c r="W42" s="68">
        <v>17780.570106860003</v>
      </c>
      <c r="X42" s="68">
        <v>19721.85419093999</v>
      </c>
      <c r="Y42" s="68">
        <v>21022.346423929994</v>
      </c>
      <c r="Z42" s="68">
        <v>20800.269073000003</v>
      </c>
      <c r="AA42" s="68">
        <v>22052.90007018</v>
      </c>
      <c r="AB42" s="68">
        <v>22142.469195820009</v>
      </c>
      <c r="AC42" s="68">
        <v>22057</v>
      </c>
      <c r="AD42" s="68">
        <v>21545.893489130001</v>
      </c>
      <c r="AE42" s="68">
        <v>21896.523962899992</v>
      </c>
    </row>
    <row r="43" spans="1:31">
      <c r="A43" s="57" t="s">
        <v>46</v>
      </c>
      <c r="B43" s="54">
        <v>411</v>
      </c>
      <c r="C43" s="54">
        <v>112.91500000000001</v>
      </c>
      <c r="D43" s="54">
        <v>369.54300000000001</v>
      </c>
      <c r="E43" s="54">
        <v>145.846</v>
      </c>
      <c r="F43" s="54">
        <v>210.12200000000001</v>
      </c>
      <c r="G43" s="54">
        <v>254.99751898</v>
      </c>
      <c r="H43" s="54">
        <v>520.66273975000001</v>
      </c>
      <c r="I43" s="54">
        <v>469.79228669000003</v>
      </c>
      <c r="J43" s="54">
        <v>619.49885553999991</v>
      </c>
      <c r="K43" s="54">
        <v>296.92935535999999</v>
      </c>
      <c r="L43" s="54">
        <v>1063.9638422400001</v>
      </c>
      <c r="M43" s="54">
        <v>1586.64892448</v>
      </c>
      <c r="N43" s="54">
        <v>796.91945700999997</v>
      </c>
      <c r="O43" s="54">
        <v>1185.7842464</v>
      </c>
      <c r="P43" s="54">
        <v>1678.8220085999999</v>
      </c>
      <c r="Q43" s="54">
        <v>1818.26858139</v>
      </c>
      <c r="R43" s="54">
        <v>1379.98699977</v>
      </c>
      <c r="S43" s="54">
        <v>1447.26508973</v>
      </c>
      <c r="T43" s="54">
        <v>1230.6922130799999</v>
      </c>
      <c r="U43" s="54">
        <v>2288.8161796500003</v>
      </c>
      <c r="V43" s="54">
        <v>1621.4205121199998</v>
      </c>
      <c r="W43" s="54">
        <v>1677.50814107</v>
      </c>
      <c r="X43" s="54">
        <v>1887.6269984800001</v>
      </c>
      <c r="Y43" s="54">
        <v>2021.6416607200001</v>
      </c>
      <c r="Z43" s="54">
        <v>1407.01787468</v>
      </c>
      <c r="AA43" s="54">
        <v>1135.5216379000001</v>
      </c>
      <c r="AB43" s="54">
        <v>4382.6253234099995</v>
      </c>
      <c r="AC43" s="54">
        <v>1768</v>
      </c>
      <c r="AD43" s="54">
        <v>1443.28004177</v>
      </c>
      <c r="AE43" s="54">
        <v>1126.09625456</v>
      </c>
    </row>
    <row r="44" spans="1:31">
      <c r="A44" s="57" t="s">
        <v>143</v>
      </c>
      <c r="B44" s="54">
        <v>8</v>
      </c>
      <c r="C44" s="54">
        <v>1.5289999999999999</v>
      </c>
      <c r="D44" s="54">
        <v>0</v>
      </c>
      <c r="E44" s="54">
        <v>0</v>
      </c>
      <c r="F44" s="54">
        <v>65</v>
      </c>
      <c r="G44" s="54">
        <v>65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157.641267</v>
      </c>
      <c r="Q44" s="54">
        <v>192.58041266000001</v>
      </c>
      <c r="R44" s="54">
        <v>157.10614107000001</v>
      </c>
      <c r="S44" s="54">
        <v>212.32718144999998</v>
      </c>
      <c r="T44" s="54">
        <v>185.05141828000001</v>
      </c>
      <c r="U44" s="54">
        <v>533.77120924999997</v>
      </c>
      <c r="V44" s="54">
        <v>216.75637247999998</v>
      </c>
      <c r="W44" s="54">
        <v>221.72728512999998</v>
      </c>
      <c r="X44" s="54">
        <v>221.47559744999998</v>
      </c>
      <c r="Y44" s="54">
        <v>225.72646515</v>
      </c>
      <c r="Z44" s="54">
        <v>103.85074672</v>
      </c>
      <c r="AA44" s="54">
        <v>188.23188181999998</v>
      </c>
      <c r="AB44" s="54">
        <v>1118.9595920499999</v>
      </c>
      <c r="AC44" s="54">
        <v>1460</v>
      </c>
      <c r="AD44" s="54">
        <v>1106.4600116700001</v>
      </c>
      <c r="AE44" s="54">
        <v>973.36653144000002</v>
      </c>
    </row>
    <row r="45" spans="1:31">
      <c r="A45" s="57" t="s">
        <v>49</v>
      </c>
      <c r="B45" s="54">
        <v>0</v>
      </c>
      <c r="C45" s="54">
        <v>0.24099999999999999</v>
      </c>
      <c r="D45" s="54">
        <v>0.24099999999999999</v>
      </c>
      <c r="E45" s="54">
        <v>1.288</v>
      </c>
      <c r="F45" s="54">
        <v>0.24299999999999999</v>
      </c>
      <c r="G45" s="54">
        <v>0.24127232999999823</v>
      </c>
      <c r="H45" s="54">
        <v>0.24127232999999748</v>
      </c>
      <c r="I45" s="54">
        <v>0.24127233000000103</v>
      </c>
      <c r="J45" s="54">
        <v>0.24121753000000368</v>
      </c>
      <c r="K45" s="54">
        <v>0.24127233000000103</v>
      </c>
      <c r="L45" s="54">
        <v>0.24824850999999626</v>
      </c>
      <c r="M45" s="54">
        <v>2.5554499999955738E-3</v>
      </c>
      <c r="N45" s="54">
        <v>4.4357380000001001E-2</v>
      </c>
      <c r="O45" s="54">
        <v>2.558000000004057E-3</v>
      </c>
      <c r="P45" s="54">
        <v>0.48699134999999671</v>
      </c>
      <c r="Q45" s="54">
        <v>9.667079999999828E-3</v>
      </c>
      <c r="R45" s="54">
        <v>1.7571389999986309E-2</v>
      </c>
      <c r="S45" s="54">
        <v>0.7291448500000044</v>
      </c>
      <c r="T45" s="54">
        <v>1.3097470000005274E-2</v>
      </c>
      <c r="U45" s="54">
        <v>1.176615999999342E-2</v>
      </c>
      <c r="V45" s="54">
        <v>6.3877999999917279E-3</v>
      </c>
      <c r="W45" s="54">
        <v>7.770159999992643E-3</v>
      </c>
      <c r="X45" s="54">
        <v>8.3387422399999984</v>
      </c>
      <c r="Y45" s="54">
        <v>7.7701900000001767E-3</v>
      </c>
      <c r="Z45" s="54">
        <v>7.7701900000001767E-3</v>
      </c>
      <c r="AA45" s="54">
        <v>-7.0386290000000032E-2</v>
      </c>
      <c r="AB45" s="54">
        <v>-4.5999999996274711E-7</v>
      </c>
      <c r="AC45" s="54">
        <v>0</v>
      </c>
      <c r="AD45" s="54">
        <v>-7.1999999997206029E-7</v>
      </c>
      <c r="AE45" s="54">
        <v>-7.8156480000000209E-2</v>
      </c>
    </row>
    <row r="46" spans="1:31">
      <c r="A46" s="57" t="s">
        <v>51</v>
      </c>
      <c r="B46" s="54">
        <v>1</v>
      </c>
      <c r="C46" s="54">
        <v>2E-3</v>
      </c>
      <c r="D46" s="54">
        <v>0</v>
      </c>
      <c r="E46" s="54">
        <v>1E-3</v>
      </c>
      <c r="F46" s="54">
        <v>0</v>
      </c>
      <c r="G46" s="54">
        <v>3.5915000000000002E-2</v>
      </c>
      <c r="H46" s="54">
        <v>1.082202E-2</v>
      </c>
      <c r="I46" s="54">
        <v>1.7629100000000001E-3</v>
      </c>
      <c r="J46" s="54">
        <v>6.0795969999999998E-2</v>
      </c>
      <c r="K46" s="54">
        <v>2.2131852200000002</v>
      </c>
      <c r="L46" s="54">
        <v>2.85388682</v>
      </c>
      <c r="M46" s="54">
        <v>3.3619957899999999</v>
      </c>
      <c r="N46" s="54">
        <v>3.2230540599999999</v>
      </c>
      <c r="O46" s="54">
        <v>1.31837154</v>
      </c>
      <c r="P46" s="54">
        <v>2.4875683500000001</v>
      </c>
      <c r="Q46" s="54">
        <v>2.4955394399999999</v>
      </c>
      <c r="R46" s="54">
        <v>2.56044684</v>
      </c>
      <c r="S46" s="54">
        <v>2.6519861099999997</v>
      </c>
      <c r="T46" s="54">
        <v>2.3718023700000002</v>
      </c>
      <c r="U46" s="54">
        <v>2.3444577099999999</v>
      </c>
      <c r="V46" s="54">
        <v>2.2768030000000001</v>
      </c>
      <c r="W46" s="54">
        <v>3.8866190499999997</v>
      </c>
      <c r="X46" s="54">
        <v>1.7445596300000001</v>
      </c>
      <c r="Y46" s="54">
        <v>2.2523513199999998</v>
      </c>
      <c r="Z46" s="54">
        <v>4.3698646899999991</v>
      </c>
      <c r="AA46" s="54">
        <v>12.46938241</v>
      </c>
      <c r="AB46" s="54">
        <v>-4.5000000000000003E-7</v>
      </c>
      <c r="AC46" s="54">
        <v>0</v>
      </c>
      <c r="AD46" s="54">
        <v>-4.5000000000000003E-7</v>
      </c>
      <c r="AE46" s="54">
        <v>-4.5000000000000003E-7</v>
      </c>
    </row>
    <row r="47" spans="1:31">
      <c r="A47" s="57" t="s">
        <v>646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>
        <v>311.91899999999998</v>
      </c>
      <c r="R47" s="54">
        <v>314.50099999999998</v>
      </c>
      <c r="S47" s="54">
        <v>424.53</v>
      </c>
      <c r="T47" s="54">
        <v>459.30500000000001</v>
      </c>
      <c r="U47" s="54">
        <v>499.721</v>
      </c>
      <c r="V47" s="54">
        <v>791.798</v>
      </c>
      <c r="W47" s="54">
        <v>872.97799999999995</v>
      </c>
      <c r="X47" s="54">
        <v>986.05799999999999</v>
      </c>
      <c r="Y47" s="54">
        <v>1043.9242667599999</v>
      </c>
      <c r="Z47" s="54">
        <v>1195.27630428</v>
      </c>
      <c r="AA47" s="54">
        <v>1531.5234294099998</v>
      </c>
      <c r="AB47" s="54">
        <v>1359.82106389</v>
      </c>
      <c r="AC47" s="54">
        <v>2665</v>
      </c>
      <c r="AD47" s="54">
        <v>3055.4234855800005</v>
      </c>
      <c r="AE47" s="54">
        <v>3115.4821818200003</v>
      </c>
    </row>
    <row r="48" spans="1:31">
      <c r="A48" s="57" t="s">
        <v>144</v>
      </c>
      <c r="B48" s="54">
        <v>394</v>
      </c>
      <c r="C48" s="54">
        <v>413.25900000000001</v>
      </c>
      <c r="D48" s="54">
        <v>332.01400000000001</v>
      </c>
      <c r="E48" s="54">
        <v>625.73</v>
      </c>
      <c r="F48" s="54">
        <v>384.86799999999999</v>
      </c>
      <c r="G48" s="54">
        <v>342.52359796000007</v>
      </c>
      <c r="H48" s="54">
        <v>367.64001545999997</v>
      </c>
      <c r="I48" s="54">
        <v>324.41212055</v>
      </c>
      <c r="J48" s="54">
        <v>296.69644296000013</v>
      </c>
      <c r="K48" s="54">
        <v>840.12668592999989</v>
      </c>
      <c r="L48" s="54">
        <v>1544.1777412599999</v>
      </c>
      <c r="M48" s="54">
        <v>1576.8148363599987</v>
      </c>
      <c r="N48" s="54">
        <v>1545.5903322400009</v>
      </c>
      <c r="O48" s="54">
        <v>1555.5316757100002</v>
      </c>
      <c r="P48" s="54">
        <v>721.46928148999905</v>
      </c>
      <c r="Q48" s="54">
        <v>570.37599999999998</v>
      </c>
      <c r="R48" s="54">
        <v>623.35599999999999</v>
      </c>
      <c r="S48" s="54">
        <v>619.26499999999999</v>
      </c>
      <c r="T48" s="54">
        <v>2290.817</v>
      </c>
      <c r="U48" s="54">
        <v>654.09699999999998</v>
      </c>
      <c r="V48" s="54">
        <v>706.54</v>
      </c>
      <c r="W48" s="54">
        <v>713.32299999999998</v>
      </c>
      <c r="X48" s="54">
        <v>1224.4590000000001</v>
      </c>
      <c r="Y48" s="54">
        <v>1249.8662788299998</v>
      </c>
      <c r="Z48" s="54">
        <v>1410.7296088400001</v>
      </c>
      <c r="AA48" s="54">
        <v>1984.7791233300004</v>
      </c>
      <c r="AB48" s="54">
        <v>1626.5653582900022</v>
      </c>
      <c r="AC48" s="54">
        <v>1793</v>
      </c>
      <c r="AD48" s="54">
        <v>1738.0719763499978</v>
      </c>
      <c r="AE48" s="54">
        <v>1901.4103689299991</v>
      </c>
    </row>
    <row r="49" spans="1:31" s="130" customFormat="1">
      <c r="A49" s="159" t="s">
        <v>63</v>
      </c>
      <c r="B49" s="54">
        <v>6486.2917817899997</v>
      </c>
      <c r="C49" s="54">
        <v>6589.9956101200005</v>
      </c>
      <c r="D49" s="54">
        <v>6620.2226881300012</v>
      </c>
      <c r="E49" s="54">
        <v>6613.2516684147595</v>
      </c>
      <c r="F49" s="54">
        <v>6732.1978130148018</v>
      </c>
      <c r="G49" s="54">
        <v>6807.9759829916302</v>
      </c>
      <c r="H49" s="53">
        <v>5770.4763185612483</v>
      </c>
      <c r="I49" s="53">
        <v>5749.5871351499973</v>
      </c>
      <c r="J49" s="53">
        <v>5679.9677314500022</v>
      </c>
      <c r="K49" s="53">
        <v>5814.1821640899998</v>
      </c>
      <c r="L49" s="53">
        <v>4378.4985339100003</v>
      </c>
      <c r="M49" s="53">
        <v>3933.6250746800051</v>
      </c>
      <c r="N49" s="53">
        <v>4127.0999819100016</v>
      </c>
      <c r="O49" s="53">
        <v>4300.7943877599992</v>
      </c>
      <c r="P49" s="53">
        <v>4287.2725366300001</v>
      </c>
      <c r="Q49" s="53">
        <v>4139.3692786700049</v>
      </c>
      <c r="R49" s="53">
        <v>4200.3756079400009</v>
      </c>
      <c r="S49" s="53">
        <v>4387.2267399999982</v>
      </c>
      <c r="T49" s="53">
        <v>4716.9001157099956</v>
      </c>
      <c r="U49" s="53">
        <v>4850.7459820699987</v>
      </c>
      <c r="V49" s="53">
        <v>4980.9325120999947</v>
      </c>
      <c r="W49" s="53">
        <v>5139.5677982199977</v>
      </c>
      <c r="X49" s="53">
        <v>5462.6894316199996</v>
      </c>
      <c r="Y49" s="53">
        <v>6542.3304806700007</v>
      </c>
      <c r="Z49" s="53">
        <v>7212.4852480999989</v>
      </c>
      <c r="AA49" s="53">
        <v>7606.6092782000014</v>
      </c>
      <c r="AB49" s="53">
        <v>4292.8012588400006</v>
      </c>
      <c r="AC49" s="53">
        <v>4842</v>
      </c>
      <c r="AD49" s="53">
        <v>5003.9858948599986</v>
      </c>
      <c r="AE49" s="53">
        <v>5329.0912224399999</v>
      </c>
    </row>
    <row r="50" spans="1:31" s="130" customFormat="1">
      <c r="A50" s="159" t="s">
        <v>244</v>
      </c>
      <c r="B50" s="54">
        <v>8551</v>
      </c>
      <c r="C50" s="54">
        <v>8468.4390000000003</v>
      </c>
      <c r="D50" s="54">
        <v>8498.259</v>
      </c>
      <c r="E50" s="54">
        <v>8471.0679999999993</v>
      </c>
      <c r="F50" s="54">
        <v>8646.9590000000007</v>
      </c>
      <c r="G50" s="54">
        <v>8576.6810000000005</v>
      </c>
      <c r="H50" s="53">
        <v>8412.9982240699992</v>
      </c>
      <c r="I50" s="53">
        <v>8515.2544717500004</v>
      </c>
      <c r="J50" s="53">
        <v>8526.2165837499997</v>
      </c>
      <c r="K50" s="53">
        <v>8287.69288142</v>
      </c>
      <c r="L50" s="53">
        <v>8245.68496891</v>
      </c>
      <c r="M50" s="53">
        <v>8275.069329779999</v>
      </c>
      <c r="N50" s="53">
        <v>8356.216631629999</v>
      </c>
      <c r="O50" s="53">
        <v>8510.09873315</v>
      </c>
      <c r="P50" s="53">
        <v>8514.8913613900004</v>
      </c>
      <c r="Q50" s="53">
        <v>8747.0642679600005</v>
      </c>
      <c r="R50" s="53">
        <v>8637.3471509599985</v>
      </c>
      <c r="S50" s="53">
        <v>8703.5032398500007</v>
      </c>
      <c r="T50" s="53">
        <v>8447.7980733900004</v>
      </c>
      <c r="U50" s="53">
        <v>8381.7747551100001</v>
      </c>
      <c r="V50" s="53">
        <v>8022.0460701100001</v>
      </c>
      <c r="W50" s="53">
        <v>7751.6612460899996</v>
      </c>
      <c r="X50" s="53">
        <v>8077.9070207300001</v>
      </c>
      <c r="Y50" s="53">
        <v>7987.1270201699999</v>
      </c>
      <c r="Z50" s="53">
        <v>7580.4060581300009</v>
      </c>
      <c r="AA50" s="53">
        <v>7558.2910391300011</v>
      </c>
      <c r="AB50" s="53">
        <v>7548.9593856300007</v>
      </c>
      <c r="AC50" s="53">
        <v>8013</v>
      </c>
      <c r="AD50" s="53">
        <v>7598.4394973999997</v>
      </c>
      <c r="AE50" s="53">
        <v>7658.2366500200005</v>
      </c>
    </row>
    <row r="51" spans="1:31">
      <c r="A51" s="57" t="s">
        <v>66</v>
      </c>
      <c r="B51" s="54">
        <v>37</v>
      </c>
      <c r="C51" s="54">
        <v>42.646000000000001</v>
      </c>
      <c r="D51" s="54">
        <v>50.429000000000002</v>
      </c>
      <c r="E51" s="54">
        <v>65.840999999999994</v>
      </c>
      <c r="F51" s="54">
        <v>70.793999999999997</v>
      </c>
      <c r="G51" s="54">
        <v>94.15444509000001</v>
      </c>
      <c r="H51" s="54">
        <v>118.68069077</v>
      </c>
      <c r="I51" s="54">
        <v>135.01263033000001</v>
      </c>
      <c r="J51" s="54">
        <v>148.98407568000002</v>
      </c>
      <c r="K51" s="54">
        <v>154.71156671</v>
      </c>
      <c r="L51" s="54">
        <v>156.69077227000002</v>
      </c>
      <c r="M51" s="54">
        <v>152.09308869999998</v>
      </c>
      <c r="N51" s="54">
        <v>150.75913671000001</v>
      </c>
      <c r="O51" s="54">
        <v>152.79227843999999</v>
      </c>
      <c r="P51" s="54">
        <v>150.98388091000001</v>
      </c>
      <c r="Q51" s="54">
        <v>147.60229864999999</v>
      </c>
      <c r="R51" s="54">
        <v>145.24100766999999</v>
      </c>
      <c r="S51" s="54">
        <v>145.20038084000001</v>
      </c>
      <c r="T51" s="54">
        <v>142.09596834000001</v>
      </c>
      <c r="U51" s="54">
        <v>138.63619546999999</v>
      </c>
      <c r="V51" s="54">
        <v>136.18597549</v>
      </c>
      <c r="W51" s="54">
        <v>133.32039404</v>
      </c>
      <c r="X51" s="54">
        <v>176.66737850999999</v>
      </c>
      <c r="Y51" s="54">
        <v>170.65929037000001</v>
      </c>
      <c r="Z51" s="54">
        <v>162.32394047</v>
      </c>
      <c r="AA51" s="54">
        <v>158.69372218000001</v>
      </c>
      <c r="AB51" s="54">
        <v>70.030346780000002</v>
      </c>
      <c r="AC51" s="54">
        <v>72</v>
      </c>
      <c r="AD51" s="54">
        <v>74.540566120000022</v>
      </c>
      <c r="AE51" s="54">
        <v>75.444239409999994</v>
      </c>
    </row>
    <row r="52" spans="1:31">
      <c r="A52" s="57" t="s">
        <v>67</v>
      </c>
      <c r="B52" s="54">
        <v>3</v>
      </c>
      <c r="C52" s="54">
        <v>2.5670000000000002</v>
      </c>
      <c r="D52" s="54">
        <v>3.9489999999999998</v>
      </c>
      <c r="E52" s="54">
        <v>3.1869999999999998</v>
      </c>
      <c r="F52" s="54">
        <v>6.7469999999999999</v>
      </c>
      <c r="G52" s="54">
        <v>6.7556366299999997</v>
      </c>
      <c r="H52" s="54">
        <v>6.4184094199989996</v>
      </c>
      <c r="I52" s="54">
        <v>7.2736999999999998</v>
      </c>
      <c r="J52" s="54">
        <v>7.2008389799990002</v>
      </c>
      <c r="K52" s="54">
        <v>7.17499646</v>
      </c>
      <c r="L52" s="54">
        <v>6.8026692600000001</v>
      </c>
      <c r="M52" s="54">
        <v>8.68374399</v>
      </c>
      <c r="N52" s="54">
        <v>8.226774709998999</v>
      </c>
      <c r="O52" s="54">
        <v>7.6542825300000006</v>
      </c>
      <c r="P52" s="54">
        <v>7.0479534900000003</v>
      </c>
      <c r="Q52" s="54">
        <v>6.5112766200000003</v>
      </c>
      <c r="R52" s="54">
        <v>6.2928504299999997</v>
      </c>
      <c r="S52" s="54">
        <v>5.9608340599999998</v>
      </c>
      <c r="T52" s="54">
        <v>5.5870181199999998</v>
      </c>
      <c r="U52" s="54">
        <v>4.9395497699999993</v>
      </c>
      <c r="V52" s="54">
        <v>4.4042707300000004</v>
      </c>
      <c r="W52" s="54">
        <v>5.3566597300000005</v>
      </c>
      <c r="X52" s="54">
        <v>7.4003250600002426</v>
      </c>
      <c r="Y52" s="54">
        <v>7.8463467900004131</v>
      </c>
      <c r="Z52" s="54">
        <v>9.7614319100000522</v>
      </c>
      <c r="AA52" s="54">
        <v>11.122044450000109</v>
      </c>
      <c r="AB52" s="54">
        <v>12.6467006700003</v>
      </c>
      <c r="AC52" s="54">
        <v>14</v>
      </c>
      <c r="AD52" s="54">
        <v>14.612334640000185</v>
      </c>
      <c r="AE52" s="54">
        <v>15.022496519999994</v>
      </c>
    </row>
    <row r="53" spans="1:31">
      <c r="A53" s="57" t="s">
        <v>146</v>
      </c>
      <c r="B53" s="54">
        <v>2537</v>
      </c>
      <c r="C53" s="54">
        <v>2638.0970000000002</v>
      </c>
      <c r="D53" s="54">
        <v>2755.373</v>
      </c>
      <c r="E53" s="54">
        <v>2590.8760000000002</v>
      </c>
      <c r="F53" s="54">
        <v>2555.1909999999998</v>
      </c>
      <c r="G53" s="54">
        <v>2395.2643384399994</v>
      </c>
      <c r="H53" s="54">
        <v>2362.6337903093327</v>
      </c>
      <c r="I53" s="54">
        <v>3073.2701830299993</v>
      </c>
      <c r="J53" s="54">
        <v>2919.8221297099972</v>
      </c>
      <c r="K53" s="54">
        <v>3116.0069682400026</v>
      </c>
      <c r="L53" s="54">
        <v>3525.2608878699957</v>
      </c>
      <c r="M53" s="54">
        <v>3108.0892955900017</v>
      </c>
      <c r="N53" s="54">
        <v>2309.7844780099967</v>
      </c>
      <c r="O53" s="54">
        <v>2445.89102035</v>
      </c>
      <c r="P53" s="54">
        <v>1846.9004370899947</v>
      </c>
      <c r="Q53" s="54">
        <v>1535.923</v>
      </c>
      <c r="R53" s="54">
        <v>1609.3530000000001</v>
      </c>
      <c r="S53" s="54">
        <v>1548.1610000000001</v>
      </c>
      <c r="T53" s="54">
        <v>1122.279</v>
      </c>
      <c r="U53" s="54">
        <v>1094.7460000000001</v>
      </c>
      <c r="V53" s="54">
        <v>1083.038</v>
      </c>
      <c r="W53" s="54">
        <v>1261.2329999999999</v>
      </c>
      <c r="X53" s="54">
        <v>1667.4870000000001</v>
      </c>
      <c r="Y53" s="54">
        <v>1770.9644929600017</v>
      </c>
      <c r="Z53" s="54">
        <v>1714.0402249900017</v>
      </c>
      <c r="AA53" s="54">
        <v>1865.7289176399918</v>
      </c>
      <c r="AB53" s="54">
        <v>1730.0601671700013</v>
      </c>
      <c r="AC53" s="54">
        <v>1432</v>
      </c>
      <c r="AD53" s="54">
        <v>1511.0796819100015</v>
      </c>
      <c r="AE53" s="54">
        <v>1702.4521746899918</v>
      </c>
    </row>
    <row r="54" spans="1:31" s="71" customFormat="1">
      <c r="A54" s="21" t="s">
        <v>68</v>
      </c>
      <c r="B54" s="70">
        <v>18428.291781790002</v>
      </c>
      <c r="C54" s="70">
        <v>18269.69061012</v>
      </c>
      <c r="D54" s="70">
        <v>18630.030688130002</v>
      </c>
      <c r="E54" s="70">
        <v>18517.088668414763</v>
      </c>
      <c r="F54" s="70">
        <v>18672.121813014805</v>
      </c>
      <c r="G54" s="70">
        <v>18543.629707421627</v>
      </c>
      <c r="H54" s="70">
        <v>17559.762282690575</v>
      </c>
      <c r="I54" s="70">
        <v>18274.845562739996</v>
      </c>
      <c r="J54" s="70">
        <v>18198.688671569998</v>
      </c>
      <c r="K54" s="70">
        <v>18519.279075760001</v>
      </c>
      <c r="L54" s="70">
        <v>18924.181551049995</v>
      </c>
      <c r="M54" s="70">
        <v>18644.388844820001</v>
      </c>
      <c r="N54" s="70">
        <v>17297.864203659999</v>
      </c>
      <c r="O54" s="70">
        <v>18159.867553880002</v>
      </c>
      <c r="P54" s="70">
        <v>17368.003286299994</v>
      </c>
      <c r="Q54" s="70">
        <v>17472.118771720001</v>
      </c>
      <c r="R54" s="70">
        <v>17076.13716092</v>
      </c>
      <c r="S54" s="70">
        <v>17496.820845509999</v>
      </c>
      <c r="T54" s="70">
        <v>18602.910207680005</v>
      </c>
      <c r="U54" s="70">
        <v>18449.604241509995</v>
      </c>
      <c r="V54" s="70">
        <v>17565.404401779997</v>
      </c>
      <c r="W54" s="70">
        <v>17780.570106860003</v>
      </c>
      <c r="X54" s="70">
        <v>19721.85419093999</v>
      </c>
      <c r="Y54" s="70">
        <v>21022.346423929994</v>
      </c>
      <c r="Z54" s="70">
        <v>20800.269073000003</v>
      </c>
      <c r="AA54" s="70">
        <v>22052.90007018</v>
      </c>
      <c r="AB54" s="70">
        <v>22142.469195820009</v>
      </c>
      <c r="AC54" s="70">
        <v>22057</v>
      </c>
      <c r="AD54" s="70">
        <v>21545.893489130001</v>
      </c>
      <c r="AE54" s="70">
        <v>21896.523962899992</v>
      </c>
    </row>
    <row r="55" spans="1:31">
      <c r="A55" s="2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</row>
    <row r="56" spans="1:31">
      <c r="A56" s="35" t="s">
        <v>147</v>
      </c>
      <c r="B56" s="68">
        <v>-9026</v>
      </c>
      <c r="C56" s="68">
        <v>-8765.125</v>
      </c>
      <c r="D56" s="68">
        <v>-8893.1739999999991</v>
      </c>
      <c r="E56" s="68">
        <v>-8576.4169999999976</v>
      </c>
      <c r="F56" s="68">
        <v>-8744.3770000000004</v>
      </c>
      <c r="G56" s="68">
        <v>-8591.0304316599977</v>
      </c>
      <c r="H56" s="68">
        <v>-8813.2045515584414</v>
      </c>
      <c r="I56" s="68">
        <v>-9497.4174699499999</v>
      </c>
      <c r="J56" s="68">
        <v>-9467.1559318599975</v>
      </c>
      <c r="K56" s="68">
        <v>-10083.943610350001</v>
      </c>
      <c r="L56" s="68">
        <v>-10243.413519030004</v>
      </c>
      <c r="M56" s="68">
        <v>-9929.1912502299965</v>
      </c>
      <c r="N56" s="68">
        <v>-8653.78573865</v>
      </c>
      <c r="O56" s="68">
        <v>-9215.6973862600025</v>
      </c>
      <c r="P56" s="68">
        <v>-8402.3953080699976</v>
      </c>
      <c r="Q56" s="68">
        <v>-8107.223</v>
      </c>
      <c r="R56" s="68">
        <v>-8056.39</v>
      </c>
      <c r="S56" s="68">
        <v>-8060.21</v>
      </c>
      <c r="T56" s="68">
        <v>-9156.241</v>
      </c>
      <c r="U56" s="68">
        <v>-8672.0460000000003</v>
      </c>
      <c r="V56" s="68">
        <v>-8720.8960000000006</v>
      </c>
      <c r="W56" s="68">
        <v>-8934.2620000000006</v>
      </c>
      <c r="X56" s="68">
        <v>-9793.0390000000007</v>
      </c>
      <c r="Y56" s="68">
        <v>-11577.499250959991</v>
      </c>
      <c r="Z56" s="68">
        <v>-11212.40297585999</v>
      </c>
      <c r="AA56" s="68">
        <v>-11612.509510360002</v>
      </c>
      <c r="AB56" s="68">
        <v>-11586.480067019998</v>
      </c>
      <c r="AC56" s="68">
        <v>-11228</v>
      </c>
      <c r="AD56" s="68">
        <v>-11066.19562642</v>
      </c>
      <c r="AE56" s="68">
        <v>-11231.81967571</v>
      </c>
    </row>
    <row r="57" spans="1:31">
      <c r="A57" s="57" t="s">
        <v>148</v>
      </c>
      <c r="B57" s="54">
        <v>-4988</v>
      </c>
      <c r="C57" s="54">
        <v>-4901.7830000000004</v>
      </c>
      <c r="D57" s="54">
        <v>-5073.2190000000001</v>
      </c>
      <c r="E57" s="54">
        <v>-4862.8059999999996</v>
      </c>
      <c r="F57" s="54">
        <v>-3161.683</v>
      </c>
      <c r="G57" s="54">
        <v>-3396.0323203200001</v>
      </c>
      <c r="H57" s="54">
        <v>-4003.0880187100001</v>
      </c>
      <c r="I57" s="54">
        <v>-4614.1580992399995</v>
      </c>
      <c r="J57" s="54">
        <v>-4516.4932441299998</v>
      </c>
      <c r="K57" s="54">
        <v>-5286.2104154499993</v>
      </c>
      <c r="L57" s="54">
        <v>-5419.8787004399992</v>
      </c>
      <c r="M57" s="54">
        <v>-4987.4517687600019</v>
      </c>
      <c r="N57" s="54">
        <v>-4220.5408060499994</v>
      </c>
      <c r="O57" s="54">
        <v>-4985.3677855099995</v>
      </c>
      <c r="P57" s="54">
        <v>-4596.3931051</v>
      </c>
      <c r="Q57" s="54">
        <v>-4454.1090000000004</v>
      </c>
      <c r="R57" s="54">
        <v>-4754.4369999999999</v>
      </c>
      <c r="S57" s="54">
        <v>-4612.0469999999996</v>
      </c>
      <c r="T57" s="54">
        <v>-4873.1989999999996</v>
      </c>
      <c r="U57" s="54">
        <v>-4582.7579999999998</v>
      </c>
      <c r="V57" s="54">
        <v>-5264.2179999999998</v>
      </c>
      <c r="W57" s="54">
        <v>-5504.2309999999998</v>
      </c>
      <c r="X57" s="54">
        <v>-5546.4250000000002</v>
      </c>
      <c r="Y57" s="54">
        <v>-7264.2479151599991</v>
      </c>
      <c r="Z57" s="54">
        <v>-7398.2999598800006</v>
      </c>
      <c r="AA57" s="54">
        <v>-7816.8791986699998</v>
      </c>
      <c r="AB57" s="54">
        <v>-7441.8443410900009</v>
      </c>
      <c r="AC57" s="54">
        <v>-7419</v>
      </c>
      <c r="AD57" s="54">
        <v>-7940.7319778799992</v>
      </c>
      <c r="AE57" s="54">
        <v>-8100.0957498799999</v>
      </c>
    </row>
    <row r="58" spans="1:31">
      <c r="A58" s="57" t="s">
        <v>72</v>
      </c>
      <c r="B58" s="54">
        <v>-2</v>
      </c>
      <c r="C58" s="54">
        <v>-1.5369999999999999</v>
      </c>
      <c r="D58" s="54">
        <v>-1.5620000000000001</v>
      </c>
      <c r="E58" s="54">
        <v>-1.3149999999999999</v>
      </c>
      <c r="F58" s="54">
        <v>-3.1930000000000001</v>
      </c>
      <c r="G58" s="54">
        <v>-1.3163366700000168</v>
      </c>
      <c r="H58" s="54">
        <v>-2.8270866600000062</v>
      </c>
      <c r="I58" s="54">
        <v>-3.9526912799999963</v>
      </c>
      <c r="J58" s="54">
        <v>-3.9904141600000003</v>
      </c>
      <c r="K58" s="54">
        <v>-4.9582270600000129</v>
      </c>
      <c r="L58" s="54">
        <v>-4.2515432699999849</v>
      </c>
      <c r="M58" s="54">
        <v>-4.3360518199999944</v>
      </c>
      <c r="N58" s="54">
        <v>-4.8484570600000012</v>
      </c>
      <c r="O58" s="54">
        <v>-5.2126407399999977</v>
      </c>
      <c r="P58" s="54">
        <v>-8.2466979600000059</v>
      </c>
      <c r="Q58" s="54">
        <v>-4.8570000000000002</v>
      </c>
      <c r="R58" s="54">
        <v>-4.3120000000000003</v>
      </c>
      <c r="S58" s="54">
        <v>-5.109</v>
      </c>
      <c r="T58" s="54">
        <v>-7.0759999999999996</v>
      </c>
      <c r="U58" s="54">
        <v>-4.4550000000000001</v>
      </c>
      <c r="V58" s="54">
        <v>-4.5990000000000002</v>
      </c>
      <c r="W58" s="54">
        <v>-5.59</v>
      </c>
      <c r="X58" s="54">
        <v>-7.0069999999999997</v>
      </c>
      <c r="Y58" s="54">
        <v>-2.7861203399999996</v>
      </c>
      <c r="Z58" s="54">
        <v>-3.7702082000000003</v>
      </c>
      <c r="AA58" s="54">
        <v>-5.6840234699999996</v>
      </c>
      <c r="AB58" s="54">
        <v>-6.7588135699999992</v>
      </c>
      <c r="AC58" s="54">
        <v>-3</v>
      </c>
      <c r="AD58" s="54">
        <v>-3.3887476599999999</v>
      </c>
      <c r="AE58" s="54">
        <v>-3.2562632800000002</v>
      </c>
    </row>
    <row r="59" spans="1:31" ht="15.75" customHeight="1">
      <c r="A59" s="57" t="s">
        <v>73</v>
      </c>
      <c r="B59" s="54">
        <v>-20</v>
      </c>
      <c r="C59" s="54">
        <v>-12.798999999999999</v>
      </c>
      <c r="D59" s="54">
        <v>-14.07</v>
      </c>
      <c r="E59" s="54">
        <v>-8.2210000000000001</v>
      </c>
      <c r="F59" s="54">
        <v>-12.62</v>
      </c>
      <c r="G59" s="54">
        <v>-17.184634409999997</v>
      </c>
      <c r="H59" s="54">
        <v>-21.38694066</v>
      </c>
      <c r="I59" s="54">
        <v>-11.314527140000001</v>
      </c>
      <c r="J59" s="54">
        <v>-16.344081989999999</v>
      </c>
      <c r="K59" s="54">
        <v>-21.66215433</v>
      </c>
      <c r="L59" s="54">
        <v>-20.14012164</v>
      </c>
      <c r="M59" s="54">
        <v>-10.1030199</v>
      </c>
      <c r="N59" s="54">
        <v>-13.32384119</v>
      </c>
      <c r="O59" s="54">
        <v>-17.512368899999998</v>
      </c>
      <c r="P59" s="54">
        <v>-26.919038019999999</v>
      </c>
      <c r="Q59" s="54">
        <v>-10.513</v>
      </c>
      <c r="R59" s="54">
        <v>-15.837999999999999</v>
      </c>
      <c r="S59" s="54">
        <v>-23.654</v>
      </c>
      <c r="T59" s="54">
        <v>-30.832999999999998</v>
      </c>
      <c r="U59" s="54">
        <v>-17.295999999999999</v>
      </c>
      <c r="V59" s="54">
        <v>-22.1</v>
      </c>
      <c r="W59" s="54">
        <v>-23.448</v>
      </c>
      <c r="X59" s="54">
        <v>-30.951000000000001</v>
      </c>
      <c r="Y59" s="54">
        <v>-18.839382720000003</v>
      </c>
      <c r="Z59" s="54">
        <v>-21.657757919999998</v>
      </c>
      <c r="AA59" s="54">
        <v>-23.099386769999999</v>
      </c>
      <c r="AB59" s="54">
        <v>-34.119517009999996</v>
      </c>
      <c r="AC59" s="54">
        <v>-20</v>
      </c>
      <c r="AD59" s="54">
        <v>-23.796996249999999</v>
      </c>
      <c r="AE59" s="54">
        <v>-21.010709800000001</v>
      </c>
    </row>
    <row r="60" spans="1:31" ht="15.75" customHeight="1">
      <c r="A60" s="57" t="s">
        <v>647</v>
      </c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>
        <v>-156.72300000000001</v>
      </c>
      <c r="R60" s="54">
        <v>-15.195</v>
      </c>
      <c r="S60" s="54">
        <v>-74.722999999999999</v>
      </c>
      <c r="T60" s="54">
        <v>41.670999999999999</v>
      </c>
      <c r="U60" s="54">
        <v>-66.802999999999997</v>
      </c>
      <c r="V60" s="54">
        <v>0</v>
      </c>
      <c r="W60" s="54">
        <v>0</v>
      </c>
      <c r="X60" s="54">
        <v>-0.12</v>
      </c>
      <c r="Y60" s="54">
        <v>-4.8499109999999998E-2</v>
      </c>
      <c r="Z60" s="54">
        <v>-0.11965789</v>
      </c>
      <c r="AA60" s="54">
        <v>-3.4999999999999998E-7</v>
      </c>
      <c r="AB60" s="54">
        <v>-4.9999999999999998E-8</v>
      </c>
      <c r="AC60" s="54">
        <v>0</v>
      </c>
      <c r="AD60" s="54">
        <v>-4.9999999999999998E-8</v>
      </c>
      <c r="AE60" s="54">
        <v>-4.9999999999999998E-8</v>
      </c>
    </row>
    <row r="61" spans="1:31">
      <c r="A61" s="57" t="s">
        <v>149</v>
      </c>
      <c r="B61" s="54">
        <v>-502</v>
      </c>
      <c r="C61" s="54">
        <v>-243.65600000000001</v>
      </c>
      <c r="D61" s="54">
        <v>-260.97699999999998</v>
      </c>
      <c r="E61" s="54">
        <v>-227.28899999999999</v>
      </c>
      <c r="F61" s="54">
        <v>-231.7</v>
      </c>
      <c r="G61" s="54">
        <v>-237.28905918000004</v>
      </c>
      <c r="H61" s="54">
        <v>-398.33244097000005</v>
      </c>
      <c r="I61" s="54">
        <v>-176.15135900000001</v>
      </c>
      <c r="J61" s="54">
        <v>-273.41861037000012</v>
      </c>
      <c r="K61" s="54">
        <v>-185.49280711000006</v>
      </c>
      <c r="L61" s="54">
        <v>-209.51552925999999</v>
      </c>
      <c r="M61" s="54">
        <v>-456.66882660000005</v>
      </c>
      <c r="N61" s="54">
        <v>-439.35280315</v>
      </c>
      <c r="O61" s="54">
        <v>-322.14837236000017</v>
      </c>
      <c r="P61" s="54">
        <v>-380.12253135999998</v>
      </c>
      <c r="Q61" s="54">
        <v>-304.83</v>
      </c>
      <c r="R61" s="54">
        <v>-292.988</v>
      </c>
      <c r="S61" s="54">
        <v>-328.43799999999999</v>
      </c>
      <c r="T61" s="54">
        <v>-981.14700000000005</v>
      </c>
      <c r="U61" s="54">
        <v>-869.73599999999999</v>
      </c>
      <c r="V61" s="54">
        <v>-606.29999999999995</v>
      </c>
      <c r="W61" s="54">
        <v>-653.65800000000002</v>
      </c>
      <c r="X61" s="54">
        <v>-820.10199999999998</v>
      </c>
      <c r="Y61" s="54">
        <v>-835.12425464000012</v>
      </c>
      <c r="Z61" s="54">
        <v>-462.98467483000064</v>
      </c>
      <c r="AA61" s="54">
        <v>-544.00063171000011</v>
      </c>
      <c r="AB61" s="54">
        <v>-1120.5080879199986</v>
      </c>
      <c r="AC61" s="54">
        <v>-1113</v>
      </c>
      <c r="AD61" s="54">
        <v>-524.53423005000002</v>
      </c>
      <c r="AE61" s="54">
        <v>-503.16716064999986</v>
      </c>
    </row>
    <row r="62" spans="1:31">
      <c r="A62" s="57" t="s">
        <v>150</v>
      </c>
      <c r="B62" s="54">
        <v>-3514</v>
      </c>
      <c r="C62" s="54">
        <v>-3605.35</v>
      </c>
      <c r="D62" s="54">
        <v>-3543.346</v>
      </c>
      <c r="E62" s="54">
        <v>-3476.7860000000001</v>
      </c>
      <c r="F62" s="54">
        <v>-5335.1809999999996</v>
      </c>
      <c r="G62" s="54">
        <v>-4939.2080810799989</v>
      </c>
      <c r="H62" s="54">
        <v>-4387.5700645584411</v>
      </c>
      <c r="I62" s="54">
        <v>-4691.84079329</v>
      </c>
      <c r="J62" s="54">
        <v>-4656.9095812099977</v>
      </c>
      <c r="K62" s="54">
        <v>-4585.6200064000004</v>
      </c>
      <c r="L62" s="54">
        <v>-4589.6276244200035</v>
      </c>
      <c r="M62" s="54">
        <v>-4470.631583149996</v>
      </c>
      <c r="N62" s="54">
        <v>-3975.7198312000005</v>
      </c>
      <c r="O62" s="54">
        <v>-3885.4562187500014</v>
      </c>
      <c r="P62" s="54">
        <v>-3390.7139356299986</v>
      </c>
      <c r="Q62" s="54">
        <v>-3176.1909999999998</v>
      </c>
      <c r="R62" s="54">
        <v>-2973.62</v>
      </c>
      <c r="S62" s="54">
        <v>-3016.2370000000001</v>
      </c>
      <c r="T62" s="54">
        <v>-3305.6570000000002</v>
      </c>
      <c r="U62" s="54">
        <v>-3130.998</v>
      </c>
      <c r="V62" s="54">
        <v>-2823.6790000000001</v>
      </c>
      <c r="W62" s="54">
        <v>-2747.335</v>
      </c>
      <c r="X62" s="54">
        <v>-3388.433</v>
      </c>
      <c r="Y62" s="54">
        <v>-3456.4530789900018</v>
      </c>
      <c r="Z62" s="54">
        <v>-3325.5707171400013</v>
      </c>
      <c r="AA62" s="54">
        <v>-3222.8462693900024</v>
      </c>
      <c r="AB62" s="54">
        <v>-2983</v>
      </c>
      <c r="AC62" s="54">
        <v>-2672</v>
      </c>
      <c r="AD62" s="54">
        <v>-2573.7436745299997</v>
      </c>
      <c r="AE62" s="54">
        <v>-2604.2897920500004</v>
      </c>
    </row>
    <row r="63" spans="1:31">
      <c r="A63" s="35" t="s">
        <v>81</v>
      </c>
      <c r="B63" s="68">
        <v>-9402.2917817900016</v>
      </c>
      <c r="C63" s="68">
        <v>-9504.5656101199984</v>
      </c>
      <c r="D63" s="68">
        <v>-9736.8566881300012</v>
      </c>
      <c r="E63" s="68">
        <v>-9940.6716684147632</v>
      </c>
      <c r="F63" s="68">
        <v>-9927.7448130148041</v>
      </c>
      <c r="G63" s="68">
        <v>-9952.5992746416268</v>
      </c>
      <c r="H63" s="68">
        <v>-8746.5577324621318</v>
      </c>
      <c r="I63" s="68">
        <v>-8777.428093399998</v>
      </c>
      <c r="J63" s="68">
        <v>-8731.5327408400044</v>
      </c>
      <c r="K63" s="68">
        <v>-8435.3354652699982</v>
      </c>
      <c r="L63" s="68">
        <v>-8680.7680315500038</v>
      </c>
      <c r="M63" s="68">
        <v>-8715.1975970700023</v>
      </c>
      <c r="N63" s="68">
        <v>-8644.078470360002</v>
      </c>
      <c r="O63" s="68">
        <v>-8944.1698352700005</v>
      </c>
      <c r="P63" s="68">
        <v>-8965.6079788900024</v>
      </c>
      <c r="Q63" s="68">
        <v>-9364.8960000000006</v>
      </c>
      <c r="R63" s="68">
        <v>-9019.7469999999994</v>
      </c>
      <c r="S63" s="68">
        <v>-9436.6110000000008</v>
      </c>
      <c r="T63" s="68">
        <v>-9446.6689999999999</v>
      </c>
      <c r="U63" s="68">
        <v>-9777.4689999999991</v>
      </c>
      <c r="V63" s="68">
        <v>-8844.5079999999998</v>
      </c>
      <c r="W63" s="68">
        <v>-8846.3070000000007</v>
      </c>
      <c r="X63" s="68">
        <v>-9928.7199999999993</v>
      </c>
      <c r="Y63" s="68">
        <v>-9444.8471713700019</v>
      </c>
      <c r="Z63" s="68">
        <v>-9587.8660963200018</v>
      </c>
      <c r="AA63" s="68">
        <v>-10440.390558369994</v>
      </c>
      <c r="AB63" s="68">
        <v>-10556.093129180001</v>
      </c>
      <c r="AC63" s="68">
        <v>-10828</v>
      </c>
      <c r="AD63" s="68">
        <v>-10479.697862039997</v>
      </c>
      <c r="AE63" s="68">
        <v>-10664.704289320001</v>
      </c>
    </row>
    <row r="64" spans="1:31" s="71" customFormat="1">
      <c r="A64" s="21" t="s">
        <v>90</v>
      </c>
      <c r="B64" s="70">
        <v>18428.291781790002</v>
      </c>
      <c r="C64" s="70">
        <v>18269.69061012</v>
      </c>
      <c r="D64" s="70">
        <v>18630.030688130002</v>
      </c>
      <c r="E64" s="70">
        <v>-18517.088668414759</v>
      </c>
      <c r="F64" s="70">
        <v>-18672.121813014812</v>
      </c>
      <c r="G64" s="70">
        <v>-18543.629707421631</v>
      </c>
      <c r="H64" s="70">
        <v>-17559.762284020573</v>
      </c>
      <c r="I64" s="70">
        <v>-18274.845563349998</v>
      </c>
      <c r="J64" s="70">
        <v>-18198.688672700002</v>
      </c>
      <c r="K64" s="70">
        <v>-18519.279075619997</v>
      </c>
      <c r="L64" s="70">
        <v>-18924.181550580008</v>
      </c>
      <c r="M64" s="70">
        <v>-18644.388847299997</v>
      </c>
      <c r="N64" s="70">
        <v>-17297.864209010004</v>
      </c>
      <c r="O64" s="70">
        <v>-18159.867221530003</v>
      </c>
      <c r="P64" s="70">
        <v>-17368.00328696</v>
      </c>
      <c r="Q64" s="70">
        <v>-17472.118999999999</v>
      </c>
      <c r="R64" s="70">
        <v>-17076.136999999999</v>
      </c>
      <c r="S64" s="70">
        <v>-17496.821</v>
      </c>
      <c r="T64" s="70">
        <v>-18602.91</v>
      </c>
      <c r="U64" s="70">
        <v>-18449.514999999999</v>
      </c>
      <c r="V64" s="70">
        <v>-17565.403999999999</v>
      </c>
      <c r="W64" s="70">
        <v>-17780.57</v>
      </c>
      <c r="X64" s="70">
        <v>-19721.758000000002</v>
      </c>
      <c r="Y64" s="70">
        <v>-21022.346422329992</v>
      </c>
      <c r="Z64" s="70">
        <v>-20800.269072179992</v>
      </c>
      <c r="AA64" s="70">
        <v>-22052.900068729996</v>
      </c>
      <c r="AB64" s="70">
        <v>-22142</v>
      </c>
      <c r="AC64" s="70">
        <v>-22057</v>
      </c>
      <c r="AD64" s="70">
        <v>-21545.893488459995</v>
      </c>
      <c r="AE64" s="70">
        <v>-21896.523965029999</v>
      </c>
    </row>
    <row r="65" spans="1:31">
      <c r="A65" s="73"/>
      <c r="B65" s="73"/>
      <c r="C65" s="73"/>
      <c r="D65" s="73"/>
      <c r="E65" s="73"/>
      <c r="F65" s="73"/>
      <c r="G65" s="73"/>
      <c r="H65" s="73"/>
      <c r="AB65" s="72"/>
      <c r="AC65" s="72"/>
      <c r="AD65" s="72"/>
      <c r="AE65" s="72"/>
    </row>
    <row r="66" spans="1:31">
      <c r="A66" s="73"/>
      <c r="B66" s="73"/>
      <c r="C66" s="73"/>
      <c r="D66" s="73"/>
      <c r="E66" s="73"/>
      <c r="F66" s="73"/>
      <c r="G66" s="73"/>
      <c r="H66" s="73"/>
    </row>
    <row r="67" spans="1:31" s="6" customFormat="1" ht="30">
      <c r="A67" s="160" t="s">
        <v>678</v>
      </c>
      <c r="B67" s="160"/>
      <c r="C67" s="160"/>
      <c r="D67" s="160"/>
      <c r="E67" s="160"/>
      <c r="F67" s="160"/>
      <c r="G67" s="160"/>
      <c r="H67" s="160"/>
      <c r="J67" s="135"/>
      <c r="K67" s="135"/>
      <c r="L67" s="135"/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4:T68"/>
  <sheetViews>
    <sheetView showGridLines="0" zoomScale="90" zoomScaleNormal="90" workbookViewId="0">
      <pane xSplit="1" ySplit="6" topLeftCell="L7" activePane="bottomRight" state="frozen"/>
      <selection activeCell="F19" sqref="F19"/>
      <selection pane="topRight" activeCell="F19" sqref="F19"/>
      <selection pane="bottomLeft" activeCell="F19" sqref="F19"/>
      <selection pane="bottomRight" activeCell="L18" sqref="L18"/>
    </sheetView>
  </sheetViews>
  <sheetFormatPr defaultColWidth="9.140625" defaultRowHeight="15"/>
  <cols>
    <col min="1" max="1" width="48.7109375" style="5" customWidth="1"/>
    <col min="2" max="11" width="9.5703125" style="5" customWidth="1"/>
    <col min="12" max="12" width="10.7109375" style="5" bestFit="1" customWidth="1"/>
    <col min="13" max="15" width="9.140625" style="5"/>
    <col min="16" max="16" width="10.7109375" style="5" bestFit="1" customWidth="1"/>
    <col min="17" max="16384" width="9.140625" style="5"/>
  </cols>
  <sheetData>
    <row r="4" spans="1:20" ht="15" customHeight="1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</row>
    <row r="5" spans="1:20">
      <c r="A5" s="151" t="s">
        <v>293</v>
      </c>
      <c r="B5" s="10" t="s">
        <v>386</v>
      </c>
      <c r="C5" s="10" t="s">
        <v>387</v>
      </c>
      <c r="D5" s="10" t="s">
        <v>388</v>
      </c>
      <c r="E5" s="10" t="s">
        <v>389</v>
      </c>
      <c r="F5" s="10" t="s">
        <v>390</v>
      </c>
      <c r="G5" s="11" t="s">
        <v>391</v>
      </c>
      <c r="H5" s="11" t="s">
        <v>2</v>
      </c>
      <c r="I5" s="11" t="s">
        <v>3</v>
      </c>
      <c r="J5" s="11" t="s">
        <v>4</v>
      </c>
      <c r="K5" s="11" t="s">
        <v>5</v>
      </c>
      <c r="L5" s="11" t="s">
        <v>6</v>
      </c>
      <c r="M5" s="11" t="s">
        <v>7</v>
      </c>
      <c r="N5" s="11" t="s">
        <v>8</v>
      </c>
      <c r="O5" s="11" t="s">
        <v>9</v>
      </c>
      <c r="P5" s="11" t="s">
        <v>354</v>
      </c>
      <c r="Q5" s="11" t="s">
        <v>359</v>
      </c>
      <c r="R5" s="11" t="s">
        <v>366</v>
      </c>
      <c r="S5" s="11" t="s">
        <v>403</v>
      </c>
    </row>
    <row r="6" spans="1:20" ht="15" customHeight="1">
      <c r="A6" s="151"/>
      <c r="B6" s="10" t="s">
        <v>13</v>
      </c>
      <c r="C6" s="10" t="s">
        <v>14</v>
      </c>
      <c r="D6" s="10" t="s">
        <v>11</v>
      </c>
      <c r="E6" s="10" t="s">
        <v>12</v>
      </c>
      <c r="F6" s="10" t="s">
        <v>13</v>
      </c>
      <c r="G6" s="11" t="s">
        <v>14</v>
      </c>
      <c r="H6" s="10" t="s">
        <v>11</v>
      </c>
      <c r="I6" s="10" t="s">
        <v>12</v>
      </c>
      <c r="J6" s="10" t="s">
        <v>13</v>
      </c>
      <c r="K6" s="10" t="s">
        <v>14</v>
      </c>
      <c r="L6" s="10" t="s">
        <v>11</v>
      </c>
      <c r="M6" s="10" t="s">
        <v>12</v>
      </c>
      <c r="N6" s="10" t="s">
        <v>13</v>
      </c>
      <c r="O6" s="10" t="s">
        <v>14</v>
      </c>
      <c r="P6" s="10" t="s">
        <v>11</v>
      </c>
      <c r="Q6" s="10" t="s">
        <v>12</v>
      </c>
      <c r="R6" s="10" t="s">
        <v>13</v>
      </c>
      <c r="S6" s="10" t="s">
        <v>14</v>
      </c>
    </row>
    <row r="7" spans="1:20" s="6" customFormat="1">
      <c r="A7" s="24" t="s">
        <v>294</v>
      </c>
      <c r="B7" s="217">
        <v>311.84776929154009</v>
      </c>
      <c r="C7" s="217">
        <v>681.87479999999994</v>
      </c>
      <c r="D7" s="217">
        <v>767.38509799999997</v>
      </c>
      <c r="E7" s="217">
        <v>1166.1761179999999</v>
      </c>
      <c r="F7" s="217">
        <v>1217.1417179999999</v>
      </c>
      <c r="G7" s="292">
        <v>1541</v>
      </c>
      <c r="H7" s="217">
        <v>1617</v>
      </c>
      <c r="I7" s="217">
        <v>1707</v>
      </c>
      <c r="J7" s="217">
        <v>1739.27</v>
      </c>
      <c r="K7" s="217">
        <v>1967.9599999999998</v>
      </c>
      <c r="L7" s="63">
        <v>2332.17</v>
      </c>
      <c r="M7" s="63">
        <v>2429.7299999999996</v>
      </c>
      <c r="N7" s="64">
        <v>2614.2799999999997</v>
      </c>
      <c r="O7" s="63">
        <v>2940.77</v>
      </c>
      <c r="P7" s="63">
        <v>2939.2899999999995</v>
      </c>
      <c r="Q7" s="63">
        <v>2946.78</v>
      </c>
      <c r="R7" s="64">
        <v>3164.57</v>
      </c>
      <c r="S7" s="64">
        <v>3066.76</v>
      </c>
    </row>
    <row r="8" spans="1:20" s="6" customFormat="1">
      <c r="A8" s="91" t="s">
        <v>295</v>
      </c>
      <c r="B8" s="217">
        <v>43368</v>
      </c>
      <c r="C8" s="217">
        <v>63598</v>
      </c>
      <c r="D8" s="217">
        <v>66821</v>
      </c>
      <c r="E8" s="217">
        <v>108129</v>
      </c>
      <c r="F8" s="217">
        <v>112721</v>
      </c>
      <c r="G8" s="292">
        <v>124726</v>
      </c>
      <c r="H8" s="217">
        <v>129041</v>
      </c>
      <c r="I8" s="217">
        <v>131586</v>
      </c>
      <c r="J8" s="217">
        <v>138789.29</v>
      </c>
      <c r="K8" s="217">
        <v>141596.63999999998</v>
      </c>
      <c r="L8" s="63">
        <v>158234.62</v>
      </c>
      <c r="M8" s="63">
        <v>158585.18</v>
      </c>
      <c r="N8" s="64">
        <v>173703.32</v>
      </c>
      <c r="O8" s="63">
        <v>173703.32</v>
      </c>
      <c r="P8" s="63">
        <v>173703.32</v>
      </c>
      <c r="Q8" s="63">
        <v>173442.97</v>
      </c>
      <c r="R8" s="64">
        <v>191185.59</v>
      </c>
      <c r="S8" s="64">
        <v>184209.61</v>
      </c>
    </row>
    <row r="9" spans="1:20" s="6" customFormat="1">
      <c r="A9" s="24" t="s">
        <v>296</v>
      </c>
      <c r="B9" s="217">
        <v>2346</v>
      </c>
      <c r="C9" s="217">
        <v>2420.9</v>
      </c>
      <c r="D9" s="217">
        <v>2473.4</v>
      </c>
      <c r="E9" s="217">
        <v>2476</v>
      </c>
      <c r="F9" s="292">
        <v>2523</v>
      </c>
      <c r="G9" s="292">
        <v>2596</v>
      </c>
      <c r="H9" s="217">
        <v>2534</v>
      </c>
      <c r="I9" s="217">
        <v>2592</v>
      </c>
      <c r="J9" s="217">
        <v>2604.0200000000004</v>
      </c>
      <c r="K9" s="217">
        <v>2667.08</v>
      </c>
      <c r="L9" s="63">
        <v>2679.6500000000005</v>
      </c>
      <c r="M9" s="63">
        <v>2685.9500000000003</v>
      </c>
      <c r="N9" s="64">
        <v>2675.24</v>
      </c>
      <c r="O9" s="63">
        <v>2706.6800000000003</v>
      </c>
      <c r="P9" s="63">
        <v>2706.38</v>
      </c>
      <c r="Q9" s="63">
        <v>2715.2200000000003</v>
      </c>
      <c r="R9" s="64">
        <v>2716.55</v>
      </c>
      <c r="S9" s="64">
        <v>2656.88</v>
      </c>
    </row>
    <row r="10" spans="1:20" s="6" customFormat="1">
      <c r="A10" s="91" t="s">
        <v>295</v>
      </c>
      <c r="B10" s="217">
        <v>107528</v>
      </c>
      <c r="C10" s="217">
        <v>107528</v>
      </c>
      <c r="D10" s="217">
        <v>107528</v>
      </c>
      <c r="E10" s="217">
        <v>107479</v>
      </c>
      <c r="F10" s="292">
        <v>107478</v>
      </c>
      <c r="G10" s="292">
        <v>107279</v>
      </c>
      <c r="H10" s="217">
        <v>106259</v>
      </c>
      <c r="I10" s="217">
        <v>105383</v>
      </c>
      <c r="J10" s="217">
        <v>105291.12</v>
      </c>
      <c r="K10" s="217">
        <v>105087.49</v>
      </c>
      <c r="L10" s="63">
        <v>105030.16</v>
      </c>
      <c r="M10" s="63">
        <v>105030.16</v>
      </c>
      <c r="N10" s="64">
        <v>104862.79</v>
      </c>
      <c r="O10" s="63">
        <v>104862.79</v>
      </c>
      <c r="P10" s="63">
        <v>104862.79</v>
      </c>
      <c r="Q10" s="63">
        <v>104853.69</v>
      </c>
      <c r="R10" s="64">
        <v>103653.93</v>
      </c>
      <c r="S10" s="64">
        <v>103198.03</v>
      </c>
    </row>
    <row r="11" spans="1:20">
      <c r="A11" s="151" t="s">
        <v>132</v>
      </c>
      <c r="B11" s="10" t="s">
        <v>386</v>
      </c>
      <c r="C11" s="10" t="s">
        <v>387</v>
      </c>
      <c r="D11" s="10" t="s">
        <v>388</v>
      </c>
      <c r="E11" s="10" t="s">
        <v>389</v>
      </c>
      <c r="F11" s="10" t="s">
        <v>390</v>
      </c>
      <c r="G11" s="11" t="s">
        <v>391</v>
      </c>
      <c r="H11" s="11" t="s">
        <v>2</v>
      </c>
      <c r="I11" s="11" t="s">
        <v>3</v>
      </c>
      <c r="J11" s="11" t="s">
        <v>4</v>
      </c>
      <c r="K11" s="11" t="s">
        <v>5</v>
      </c>
      <c r="L11" s="11" t="s">
        <v>6</v>
      </c>
      <c r="M11" s="11" t="s">
        <v>7</v>
      </c>
      <c r="N11" s="11" t="s">
        <v>8</v>
      </c>
      <c r="O11" s="11" t="s">
        <v>9</v>
      </c>
      <c r="P11" s="11" t="s">
        <v>354</v>
      </c>
      <c r="Q11" s="11" t="s">
        <v>359</v>
      </c>
      <c r="R11" s="11" t="s">
        <v>366</v>
      </c>
      <c r="S11" s="11" t="s">
        <v>403</v>
      </c>
    </row>
    <row r="12" spans="1:20" ht="15" customHeight="1">
      <c r="A12" s="62" t="s">
        <v>10</v>
      </c>
      <c r="B12" s="10" t="s">
        <v>13</v>
      </c>
      <c r="C12" s="10" t="s">
        <v>14</v>
      </c>
      <c r="D12" s="10" t="s">
        <v>11</v>
      </c>
      <c r="E12" s="10" t="s">
        <v>12</v>
      </c>
      <c r="F12" s="10" t="s">
        <v>13</v>
      </c>
      <c r="G12" s="11" t="s">
        <v>14</v>
      </c>
      <c r="H12" s="10" t="s">
        <v>11</v>
      </c>
      <c r="I12" s="10" t="s">
        <v>12</v>
      </c>
      <c r="J12" s="10" t="s">
        <v>13</v>
      </c>
      <c r="K12" s="10" t="s">
        <v>14</v>
      </c>
      <c r="L12" s="10" t="s">
        <v>11</v>
      </c>
      <c r="M12" s="10" t="s">
        <v>12</v>
      </c>
      <c r="N12" s="10" t="s">
        <v>13</v>
      </c>
      <c r="O12" s="10" t="s">
        <v>14</v>
      </c>
      <c r="P12" s="10" t="s">
        <v>11</v>
      </c>
      <c r="Q12" s="10" t="s">
        <v>12</v>
      </c>
      <c r="R12" s="10" t="s">
        <v>13</v>
      </c>
      <c r="S12" s="10" t="s">
        <v>14</v>
      </c>
    </row>
    <row r="13" spans="1:20">
      <c r="A13" s="24" t="s">
        <v>133</v>
      </c>
      <c r="B13" s="226">
        <v>20.9</v>
      </c>
      <c r="C13" s="226">
        <v>15.6</v>
      </c>
      <c r="D13" s="226">
        <v>15.382579130000002</v>
      </c>
      <c r="E13" s="226">
        <v>19.880477719999998</v>
      </c>
      <c r="F13" s="226">
        <v>16.147003359999999</v>
      </c>
      <c r="G13" s="226">
        <v>18.704025780000002</v>
      </c>
      <c r="H13" s="226">
        <v>63.551988109999996</v>
      </c>
      <c r="I13" s="226">
        <v>35.192438359999997</v>
      </c>
      <c r="J13" s="226">
        <v>27.34793556</v>
      </c>
      <c r="K13" s="226">
        <v>31.469274429999999</v>
      </c>
      <c r="L13" s="66">
        <v>21.606052120000001</v>
      </c>
      <c r="M13" s="66">
        <v>26.92683808</v>
      </c>
      <c r="N13" s="66">
        <v>31.886309350000001</v>
      </c>
      <c r="O13" s="66">
        <v>22.295624440000001</v>
      </c>
      <c r="P13" s="66">
        <v>22.913304549999999</v>
      </c>
      <c r="Q13" s="66">
        <v>24.014364149999999</v>
      </c>
      <c r="R13" s="122">
        <v>25.31505915</v>
      </c>
      <c r="S13" s="122">
        <v>46.579475020000004</v>
      </c>
      <c r="T13" s="313"/>
    </row>
    <row r="14" spans="1:20">
      <c r="A14" s="91" t="s">
        <v>297</v>
      </c>
      <c r="B14" s="225">
        <v>4.7</v>
      </c>
      <c r="C14" s="225">
        <v>0</v>
      </c>
      <c r="D14" s="225">
        <v>0</v>
      </c>
      <c r="E14" s="225">
        <v>5.6937171600000003</v>
      </c>
      <c r="F14" s="225">
        <v>0</v>
      </c>
      <c r="G14" s="225">
        <v>0</v>
      </c>
      <c r="H14" s="225">
        <v>45.58956337</v>
      </c>
      <c r="I14" s="225">
        <v>17.670590000000001</v>
      </c>
      <c r="J14" s="225">
        <v>11.080249999999999</v>
      </c>
      <c r="K14" s="225">
        <v>10.967287279999999</v>
      </c>
      <c r="L14" s="93">
        <v>1.878825</v>
      </c>
      <c r="M14" s="93">
        <v>6.4364865800000004</v>
      </c>
      <c r="N14" s="93">
        <v>11.829376269999999</v>
      </c>
      <c r="O14" s="93">
        <v>4.1886309999999996E-2</v>
      </c>
      <c r="P14" s="93">
        <v>0</v>
      </c>
      <c r="Q14" s="93">
        <v>0</v>
      </c>
      <c r="R14" s="93">
        <v>0</v>
      </c>
      <c r="S14" s="93">
        <v>24.448209370000001</v>
      </c>
    </row>
    <row r="15" spans="1:20">
      <c r="A15" s="91" t="s">
        <v>298</v>
      </c>
      <c r="B15" s="225">
        <v>16.2</v>
      </c>
      <c r="C15" s="225">
        <v>15.6</v>
      </c>
      <c r="D15" s="225">
        <v>15.382579010000001</v>
      </c>
      <c r="E15" s="225">
        <v>14.18520739</v>
      </c>
      <c r="F15" s="225">
        <v>16.14710753</v>
      </c>
      <c r="G15" s="225">
        <v>18.703921609999998</v>
      </c>
      <c r="H15" s="225">
        <v>16.127446429999999</v>
      </c>
      <c r="I15" s="225">
        <v>15.681145769999999</v>
      </c>
      <c r="J15" s="225">
        <v>14.426982899999999</v>
      </c>
      <c r="K15" s="225">
        <v>14.70805247</v>
      </c>
      <c r="L15" s="93">
        <v>16.986727070000001</v>
      </c>
      <c r="M15" s="93">
        <v>16.518681709999999</v>
      </c>
      <c r="N15" s="93">
        <v>16.730258190000001</v>
      </c>
      <c r="O15" s="93">
        <v>18.927095770000001</v>
      </c>
      <c r="P15" s="93">
        <v>19.189248720000002</v>
      </c>
      <c r="Q15" s="93">
        <v>20.163717370000001</v>
      </c>
      <c r="R15" s="93">
        <v>21.462730190000002</v>
      </c>
      <c r="S15" s="93">
        <v>22.533792089999999</v>
      </c>
    </row>
    <row r="16" spans="1:20">
      <c r="A16" s="91" t="s">
        <v>261</v>
      </c>
      <c r="B16" s="225">
        <v>0</v>
      </c>
      <c r="C16" s="225">
        <v>0</v>
      </c>
      <c r="D16" s="225">
        <v>0</v>
      </c>
      <c r="E16" s="225">
        <v>0</v>
      </c>
      <c r="F16" s="225">
        <v>0</v>
      </c>
      <c r="G16" s="225">
        <v>0</v>
      </c>
      <c r="H16" s="225">
        <v>1.8349783100000001</v>
      </c>
      <c r="I16" s="225">
        <v>1.84070248</v>
      </c>
      <c r="J16" s="225">
        <v>1.8407024299999999</v>
      </c>
      <c r="K16" s="225">
        <v>5.7939347199999993</v>
      </c>
      <c r="L16" s="93">
        <v>2.7404999999999999</v>
      </c>
      <c r="M16" s="93">
        <v>3.9716698199999998</v>
      </c>
      <c r="N16" s="93">
        <v>3.32667483</v>
      </c>
      <c r="O16" s="93">
        <v>3.3266748399999999</v>
      </c>
      <c r="P16" s="93">
        <v>3.7243395000000001</v>
      </c>
      <c r="Q16" s="93">
        <v>3.8527586299999999</v>
      </c>
      <c r="R16" s="93">
        <v>3.8527586400000002</v>
      </c>
      <c r="S16" s="93">
        <v>-0.40173834999999997</v>
      </c>
    </row>
    <row r="17" spans="1:19">
      <c r="A17" s="24" t="s">
        <v>299</v>
      </c>
      <c r="B17" s="226">
        <v>-1.7</v>
      </c>
      <c r="C17" s="226">
        <v>0</v>
      </c>
      <c r="D17" s="226">
        <v>7.0000000000000005E-8</v>
      </c>
      <c r="E17" s="226">
        <v>-6.0573575700000006</v>
      </c>
      <c r="F17" s="226">
        <v>4.0000000000000001E-8</v>
      </c>
      <c r="G17" s="226">
        <v>-2E-8</v>
      </c>
      <c r="H17" s="226">
        <v>-38.30759003</v>
      </c>
      <c r="I17" s="226">
        <v>-10.08452868</v>
      </c>
      <c r="J17" s="226">
        <v>-6.92912894</v>
      </c>
      <c r="K17" s="226">
        <v>-5.3223128399999995</v>
      </c>
      <c r="L17" s="66">
        <v>-1.73859999</v>
      </c>
      <c r="M17" s="66">
        <v>-5.5297859999999996</v>
      </c>
      <c r="N17" s="66">
        <v>-10.71337265</v>
      </c>
      <c r="O17" s="66">
        <v>0</v>
      </c>
      <c r="P17" s="66">
        <v>0</v>
      </c>
      <c r="Q17" s="66">
        <v>1E-8</v>
      </c>
      <c r="R17" s="122">
        <v>-1E-8</v>
      </c>
      <c r="S17" s="122">
        <v>-16.52271206</v>
      </c>
    </row>
    <row r="18" spans="1:19">
      <c r="A18" s="24" t="s">
        <v>135</v>
      </c>
      <c r="B18" s="226">
        <v>19.2</v>
      </c>
      <c r="C18" s="226">
        <v>15.6</v>
      </c>
      <c r="D18" s="226">
        <v>15.382579199999999</v>
      </c>
      <c r="E18" s="226">
        <v>13.823120150000001</v>
      </c>
      <c r="F18" s="226">
        <v>16.147003399999999</v>
      </c>
      <c r="G18" s="226">
        <v>18.70402576</v>
      </c>
      <c r="H18" s="226">
        <v>25.24439808</v>
      </c>
      <c r="I18" s="226">
        <v>25.107909679999999</v>
      </c>
      <c r="J18" s="226">
        <v>20.418806620000002</v>
      </c>
      <c r="K18" s="226">
        <v>26.14696159</v>
      </c>
      <c r="L18" s="66">
        <v>19.86745213</v>
      </c>
      <c r="M18" s="66">
        <v>21.397052079999998</v>
      </c>
      <c r="N18" s="66">
        <v>21.172936699999998</v>
      </c>
      <c r="O18" s="66">
        <v>22.295624440000001</v>
      </c>
      <c r="P18" s="66">
        <v>22.913304549999999</v>
      </c>
      <c r="Q18" s="66">
        <v>24.01436416</v>
      </c>
      <c r="R18" s="122">
        <v>25.315059139999999</v>
      </c>
      <c r="S18" s="122">
        <v>30.05676296</v>
      </c>
    </row>
    <row r="19" spans="1:19">
      <c r="A19" s="28" t="s">
        <v>136</v>
      </c>
      <c r="B19" s="154">
        <v>0.91700000000000004</v>
      </c>
      <c r="C19" s="154">
        <v>1</v>
      </c>
      <c r="D19" s="154">
        <v>1.0000000045506021</v>
      </c>
      <c r="E19" s="154">
        <v>0.69531126689645772</v>
      </c>
      <c r="F19" s="154">
        <v>1.0000000024772397</v>
      </c>
      <c r="G19" s="154">
        <v>0.99999999893071134</v>
      </c>
      <c r="H19" s="154">
        <v>0.39722436434726982</v>
      </c>
      <c r="I19" s="154">
        <v>0.71344615065200612</v>
      </c>
      <c r="J19" s="154">
        <v>0.74663063964013532</v>
      </c>
      <c r="K19" s="154">
        <v>0.83087271834503496</v>
      </c>
      <c r="L19" s="154">
        <v>0.91953180616505892</v>
      </c>
      <c r="M19" s="154">
        <v>0.79463663785659</v>
      </c>
      <c r="N19" s="154">
        <v>0.66401340047213697</v>
      </c>
      <c r="O19" s="154">
        <v>1</v>
      </c>
      <c r="P19" s="154">
        <v>1</v>
      </c>
      <c r="Q19" s="154">
        <v>1.0000000004164176</v>
      </c>
      <c r="R19" s="154">
        <v>0.99999999960497821</v>
      </c>
      <c r="S19" s="154">
        <v>0.64527912663451903</v>
      </c>
    </row>
    <row r="20" spans="1:19" s="25" customFormat="1">
      <c r="A20" s="24" t="s">
        <v>138</v>
      </c>
      <c r="B20" s="226">
        <v>0</v>
      </c>
      <c r="C20" s="226">
        <v>0</v>
      </c>
      <c r="D20" s="226">
        <v>0</v>
      </c>
      <c r="E20" s="226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122">
        <v>0</v>
      </c>
      <c r="S20" s="122">
        <v>0</v>
      </c>
    </row>
    <row r="21" spans="1:19" s="25" customFormat="1">
      <c r="A21" s="24" t="s">
        <v>139</v>
      </c>
      <c r="B21" s="226">
        <v>-3.9590000000000001</v>
      </c>
      <c r="C21" s="226">
        <v>-6.11786881</v>
      </c>
      <c r="D21" s="226">
        <v>-4.8205887800000005</v>
      </c>
      <c r="E21" s="226">
        <v>-4.9977884800000005</v>
      </c>
      <c r="F21" s="226">
        <v>-5.3139507199999994</v>
      </c>
      <c r="G21" s="226">
        <v>-8.0571329800000004</v>
      </c>
      <c r="H21" s="226">
        <v>-8.3502692599999992</v>
      </c>
      <c r="I21" s="226">
        <v>-8.4959875099999991</v>
      </c>
      <c r="J21" s="226">
        <v>-8.8803092400000008</v>
      </c>
      <c r="K21" s="226">
        <v>-10.798618320000001</v>
      </c>
      <c r="L21" s="66">
        <v>-7.2071440099999995</v>
      </c>
      <c r="M21" s="66">
        <v>-6.9878538399999996</v>
      </c>
      <c r="N21" s="66">
        <v>-8.0302472199999997</v>
      </c>
      <c r="O21" s="66">
        <v>-5.7464354999999996</v>
      </c>
      <c r="P21" s="66">
        <v>-7.5760891699999995</v>
      </c>
      <c r="Q21" s="66">
        <v>-7.1141957300000005</v>
      </c>
      <c r="R21" s="122">
        <v>-8.5589340399999987</v>
      </c>
      <c r="S21" s="122">
        <v>-9.8981134100000006</v>
      </c>
    </row>
    <row r="22" spans="1:19" s="25" customFormat="1">
      <c r="A22" s="24" t="s">
        <v>140</v>
      </c>
      <c r="B22" s="226">
        <v>3.01</v>
      </c>
      <c r="C22" s="226">
        <v>86.917352429999994</v>
      </c>
      <c r="D22" s="226">
        <v>54.417064000000003</v>
      </c>
      <c r="E22" s="226">
        <v>8.98118309</v>
      </c>
      <c r="F22" s="226">
        <v>46.800228359999998</v>
      </c>
      <c r="G22" s="226">
        <v>75.409474519999989</v>
      </c>
      <c r="H22" s="226">
        <v>-23.045393409999999</v>
      </c>
      <c r="I22" s="226">
        <v>67.908894189999998</v>
      </c>
      <c r="J22" s="226">
        <v>18.755973989999998</v>
      </c>
      <c r="K22" s="226">
        <v>67.973729730000002</v>
      </c>
      <c r="L22" s="66">
        <v>14.32364754</v>
      </c>
      <c r="M22" s="66">
        <v>6.4597000900000001</v>
      </c>
      <c r="N22" s="66">
        <v>2.2988099999999997E-2</v>
      </c>
      <c r="O22" s="66">
        <v>27.937324699999998</v>
      </c>
      <c r="P22" s="66">
        <v>-0.21145223999999999</v>
      </c>
      <c r="Q22" s="66">
        <v>8.8785665600000012</v>
      </c>
      <c r="R22" s="122">
        <v>1.15855044</v>
      </c>
      <c r="S22" s="122">
        <v>-42.737835350000005</v>
      </c>
    </row>
    <row r="23" spans="1:19" s="25" customFormat="1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122"/>
      <c r="M23" s="122"/>
      <c r="N23" s="122"/>
      <c r="O23" s="122"/>
      <c r="P23" s="122"/>
      <c r="Q23" s="122"/>
      <c r="R23" s="122"/>
      <c r="S23" s="122"/>
    </row>
    <row r="24" spans="1:19" s="25" customFormat="1">
      <c r="A24" s="18" t="s">
        <v>371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225">
        <v>0</v>
      </c>
      <c r="M24" s="225">
        <v>0</v>
      </c>
      <c r="N24" s="225">
        <v>0</v>
      </c>
      <c r="O24" s="225">
        <v>0</v>
      </c>
      <c r="P24" s="225">
        <v>0</v>
      </c>
      <c r="Q24" s="225">
        <v>0</v>
      </c>
      <c r="R24" s="225">
        <v>0</v>
      </c>
      <c r="S24" s="225">
        <v>0</v>
      </c>
    </row>
    <row r="25" spans="1:19" s="25" customFormat="1">
      <c r="A25" s="18" t="s">
        <v>372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225">
        <v>1.1122508499999999</v>
      </c>
      <c r="M25" s="225">
        <v>1.6011754500000002</v>
      </c>
      <c r="N25" s="225">
        <v>2.7704252400000002</v>
      </c>
      <c r="O25" s="225">
        <v>3.1182457800000001</v>
      </c>
      <c r="P25" s="225">
        <v>3.2905952900000002</v>
      </c>
      <c r="Q25" s="225">
        <v>4.0795119800000004</v>
      </c>
      <c r="R25" s="225">
        <v>4.9311061399999998</v>
      </c>
      <c r="S25" s="225">
        <v>3.8480966200000002</v>
      </c>
    </row>
    <row r="26" spans="1:19" s="25" customFormat="1">
      <c r="A26" s="224" t="s">
        <v>373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6">
        <f>L25+L24</f>
        <v>1.1122508499999999</v>
      </c>
      <c r="M26" s="226">
        <f>M25+M24</f>
        <v>1.6011754500000002</v>
      </c>
      <c r="N26" s="226">
        <f>N25+N24</f>
        <v>2.7704252400000002</v>
      </c>
      <c r="O26" s="226">
        <f>O25+O24</f>
        <v>3.1182457800000001</v>
      </c>
      <c r="P26" s="226">
        <v>3.2905952900000002</v>
      </c>
      <c r="Q26" s="226">
        <v>4.0795119800000004</v>
      </c>
      <c r="R26" s="226">
        <v>4.9311061399999998</v>
      </c>
      <c r="S26" s="226">
        <v>3.8480966200000002</v>
      </c>
    </row>
    <row r="27" spans="1:19" s="25" customFormat="1">
      <c r="A27" s="18" t="s">
        <v>374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225">
        <v>0.59499999999999997</v>
      </c>
      <c r="M27" s="225">
        <v>0.3786699</v>
      </c>
      <c r="N27" s="225">
        <v>0.44105536999999995</v>
      </c>
      <c r="O27" s="225">
        <v>0.52179818</v>
      </c>
      <c r="P27" s="225">
        <v>0.48733175999999956</v>
      </c>
      <c r="Q27" s="225">
        <v>0.28570413000000006</v>
      </c>
      <c r="R27" s="225">
        <v>0.14433729000000017</v>
      </c>
      <c r="S27" s="225">
        <v>0.70449843999999961</v>
      </c>
    </row>
    <row r="28" spans="1:19" s="25" customFormat="1">
      <c r="A28" s="18" t="s">
        <v>375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225">
        <v>-1.519564E-2</v>
      </c>
      <c r="M28" s="225">
        <v>-5.1116000000000009E-4</v>
      </c>
      <c r="N28" s="225">
        <v>-1.2825309999999999E-2</v>
      </c>
      <c r="O28" s="225">
        <v>-1.4196489999999999E-2</v>
      </c>
      <c r="P28" s="225">
        <v>-1.4666520000000001E-2</v>
      </c>
      <c r="Q28" s="225">
        <v>-1.24383E-3</v>
      </c>
      <c r="R28" s="225">
        <v>-1.4172899999999999E-3</v>
      </c>
      <c r="S28" s="225">
        <v>-4.4233419999999996E-2</v>
      </c>
    </row>
    <row r="29" spans="1:19" s="25" customFormat="1">
      <c r="A29" s="224" t="s">
        <v>376</v>
      </c>
      <c r="B29" s="226">
        <v>2.5150000000000001</v>
      </c>
      <c r="C29" s="226">
        <v>0.2212945700000003</v>
      </c>
      <c r="D29" s="226">
        <v>0.32159074000000004</v>
      </c>
      <c r="E29" s="226">
        <v>0.70703704000000012</v>
      </c>
      <c r="F29" s="226">
        <v>0.87294892000000002</v>
      </c>
      <c r="G29" s="226">
        <v>1.5161097399999999</v>
      </c>
      <c r="H29" s="226">
        <v>3.1458528800000005</v>
      </c>
      <c r="I29" s="226">
        <v>2.1458523999999994</v>
      </c>
      <c r="J29" s="226">
        <v>1.59990985</v>
      </c>
      <c r="K29" s="226">
        <v>-0.62272603999999987</v>
      </c>
      <c r="L29" s="226">
        <f>L28+L27+L26</f>
        <v>1.6920552099999999</v>
      </c>
      <c r="M29" s="226">
        <f>M28+M27+M26</f>
        <v>1.9793341900000001</v>
      </c>
      <c r="N29" s="226">
        <f>N28+N27+N26</f>
        <v>3.1986553000000004</v>
      </c>
      <c r="O29" s="226">
        <f>O28+O27+O26</f>
        <v>3.6258474700000001</v>
      </c>
      <c r="P29" s="226">
        <v>3.7632605299999997</v>
      </c>
      <c r="Q29" s="226">
        <v>4.3639722800000005</v>
      </c>
      <c r="R29" s="226">
        <v>5.07402614</v>
      </c>
      <c r="S29" s="226">
        <v>4.5083616399999995</v>
      </c>
    </row>
    <row r="30" spans="1:19" s="25" customForma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122"/>
      <c r="M30" s="122"/>
      <c r="N30" s="122"/>
      <c r="O30" s="122"/>
      <c r="P30" s="122"/>
      <c r="Q30" s="122"/>
      <c r="R30" s="122"/>
      <c r="S30" s="122"/>
    </row>
    <row r="31" spans="1:19" s="25" customFormat="1">
      <c r="A31" s="24" t="s">
        <v>141</v>
      </c>
      <c r="B31" s="226">
        <v>0</v>
      </c>
      <c r="C31" s="226">
        <v>0</v>
      </c>
      <c r="D31" s="226">
        <v>1.4099999999999998E-6</v>
      </c>
      <c r="E31" s="226">
        <v>2.9105269999999999E-2</v>
      </c>
      <c r="F31" s="226">
        <v>0</v>
      </c>
      <c r="G31" s="226">
        <v>-7.7109999999999999E-5</v>
      </c>
      <c r="H31" s="226">
        <v>1E-8</v>
      </c>
      <c r="I31" s="226">
        <v>0</v>
      </c>
      <c r="J31" s="226">
        <v>0</v>
      </c>
      <c r="K31" s="226">
        <v>0</v>
      </c>
      <c r="L31" s="66">
        <v>2.7000000000000001E-7</v>
      </c>
      <c r="M31" s="66">
        <v>-4.0000000000000001E-8</v>
      </c>
      <c r="N31" s="66">
        <v>1.6E-7</v>
      </c>
      <c r="O31" s="66">
        <v>-1E-8</v>
      </c>
      <c r="P31" s="66">
        <v>-1.1000000000000001E-7</v>
      </c>
      <c r="Q31" s="66">
        <v>-1E-8</v>
      </c>
      <c r="R31" s="122">
        <v>-1E-8</v>
      </c>
      <c r="S31" s="122">
        <v>-3.4000000000000003E-7</v>
      </c>
    </row>
    <row r="32" spans="1:19" s="25" customFormat="1">
      <c r="A32" s="26" t="s">
        <v>37</v>
      </c>
      <c r="B32" s="226">
        <v>-3.419</v>
      </c>
      <c r="C32" s="226">
        <v>-6.3381034299999994</v>
      </c>
      <c r="D32" s="226">
        <v>-3.4226451899999999</v>
      </c>
      <c r="E32" s="226">
        <v>-1.13536054</v>
      </c>
      <c r="F32" s="226">
        <v>-3.6250699100000001</v>
      </c>
      <c r="G32" s="226">
        <v>-5.46939054</v>
      </c>
      <c r="H32" s="226">
        <v>-2.7262949300000003</v>
      </c>
      <c r="I32" s="226">
        <v>-5.1125886900000008</v>
      </c>
      <c r="J32" s="226">
        <v>-3.5713413799999998</v>
      </c>
      <c r="K32" s="226">
        <v>-6.2187794699999994</v>
      </c>
      <c r="L32" s="66">
        <v>-3.3438200600000001</v>
      </c>
      <c r="M32" s="66">
        <v>-3.4767146200000001</v>
      </c>
      <c r="N32" s="66">
        <v>-3.5075601700000001</v>
      </c>
      <c r="O32" s="66">
        <v>-4.8061842800000001</v>
      </c>
      <c r="P32" s="66">
        <v>-3.93583689</v>
      </c>
      <c r="Q32" s="66">
        <v>-4.5474000700000001</v>
      </c>
      <c r="R32" s="122">
        <v>-4.6767164499999998</v>
      </c>
      <c r="S32" s="122">
        <v>-3.1126850199999998</v>
      </c>
    </row>
    <row r="33" spans="1:20">
      <c r="A33" s="24" t="s">
        <v>36</v>
      </c>
      <c r="B33" s="226">
        <v>17.308</v>
      </c>
      <c r="C33" s="226">
        <v>90.250655919999986</v>
      </c>
      <c r="D33" s="226">
        <v>61.878001380000001</v>
      </c>
      <c r="E33" s="226">
        <v>17.40729653</v>
      </c>
      <c r="F33" s="226">
        <v>54.881160049999998</v>
      </c>
      <c r="G33" s="226">
        <v>82.103009389999997</v>
      </c>
      <c r="H33" s="226">
        <v>-5.7317066299999997</v>
      </c>
      <c r="I33" s="226">
        <v>81.554080069999998</v>
      </c>
      <c r="J33" s="226">
        <v>28.32303984</v>
      </c>
      <c r="K33" s="226">
        <v>76.480567489999999</v>
      </c>
      <c r="L33" s="66">
        <v>25.332216980000002</v>
      </c>
      <c r="M33" s="66">
        <v>19.371517860000001</v>
      </c>
      <c r="N33" s="66">
        <v>12.856772869999999</v>
      </c>
      <c r="O33" s="66">
        <v>43.306176819999997</v>
      </c>
      <c r="P33" s="66">
        <v>14.953186669999999</v>
      </c>
      <c r="Q33" s="66">
        <v>25.59530719</v>
      </c>
      <c r="R33" s="122">
        <v>18.31198522</v>
      </c>
      <c r="S33" s="122">
        <v>-21.183509520000001</v>
      </c>
      <c r="T33" s="74"/>
    </row>
    <row r="34" spans="1:20">
      <c r="A34" s="151" t="s">
        <v>35</v>
      </c>
      <c r="B34" s="10" t="s">
        <v>386</v>
      </c>
      <c r="C34" s="10" t="s">
        <v>387</v>
      </c>
      <c r="D34" s="10" t="s">
        <v>388</v>
      </c>
      <c r="E34" s="10" t="s">
        <v>389</v>
      </c>
      <c r="F34" s="10" t="s">
        <v>390</v>
      </c>
      <c r="G34" s="11" t="s">
        <v>391</v>
      </c>
      <c r="H34" s="11" t="s">
        <v>2</v>
      </c>
      <c r="I34" s="11" t="s">
        <v>3</v>
      </c>
      <c r="J34" s="11" t="s">
        <v>4</v>
      </c>
      <c r="K34" s="11" t="s">
        <v>5</v>
      </c>
      <c r="L34" s="11" t="s">
        <v>6</v>
      </c>
      <c r="M34" s="11" t="s">
        <v>7</v>
      </c>
      <c r="N34" s="11" t="s">
        <v>8</v>
      </c>
      <c r="O34" s="11" t="s">
        <v>9</v>
      </c>
      <c r="P34" s="11" t="s">
        <v>354</v>
      </c>
      <c r="Q34" s="11" t="s">
        <v>359</v>
      </c>
      <c r="R34" s="11" t="s">
        <v>366</v>
      </c>
      <c r="S34" s="11" t="s">
        <v>403</v>
      </c>
    </row>
    <row r="35" spans="1:20" ht="15" customHeight="1">
      <c r="A35" s="151" t="s">
        <v>10</v>
      </c>
      <c r="B35" s="10" t="s">
        <v>392</v>
      </c>
      <c r="C35" s="10" t="s">
        <v>393</v>
      </c>
      <c r="D35" s="10" t="s">
        <v>394</v>
      </c>
      <c r="E35" s="10" t="s">
        <v>395</v>
      </c>
      <c r="F35" s="10" t="s">
        <v>396</v>
      </c>
      <c r="G35" s="11" t="s">
        <v>397</v>
      </c>
      <c r="H35" s="10" t="s">
        <v>398</v>
      </c>
      <c r="I35" s="10" t="s">
        <v>399</v>
      </c>
      <c r="J35" s="10" t="s">
        <v>13</v>
      </c>
      <c r="K35" s="10" t="s">
        <v>14</v>
      </c>
      <c r="L35" s="10" t="s">
        <v>11</v>
      </c>
      <c r="M35" s="10" t="s">
        <v>12</v>
      </c>
      <c r="N35" s="10" t="s">
        <v>13</v>
      </c>
      <c r="O35" s="10" t="s">
        <v>14</v>
      </c>
      <c r="P35" s="10" t="s">
        <v>11</v>
      </c>
      <c r="Q35" s="10" t="s">
        <v>12</v>
      </c>
      <c r="R35" s="10" t="s">
        <v>13</v>
      </c>
      <c r="S35" s="10" t="s">
        <v>14</v>
      </c>
    </row>
    <row r="36" spans="1:20" s="25" customFormat="1">
      <c r="A36" s="24" t="s">
        <v>36</v>
      </c>
      <c r="B36" s="226">
        <v>17.308</v>
      </c>
      <c r="C36" s="226">
        <v>90.250655919999986</v>
      </c>
      <c r="D36" s="226">
        <v>61.878001380000001</v>
      </c>
      <c r="E36" s="226">
        <v>17.40729653</v>
      </c>
      <c r="F36" s="226">
        <v>54.881160049999998</v>
      </c>
      <c r="G36" s="226">
        <v>82.103009389999997</v>
      </c>
      <c r="H36" s="226">
        <v>-5.7317066299999997</v>
      </c>
      <c r="I36" s="226">
        <v>81.554080069999998</v>
      </c>
      <c r="J36" s="226">
        <v>28.32303984</v>
      </c>
      <c r="K36" s="226">
        <v>76.480567489999999</v>
      </c>
      <c r="L36" s="66">
        <v>25.332216980000002</v>
      </c>
      <c r="M36" s="66">
        <v>19.371517860000001</v>
      </c>
      <c r="N36" s="122">
        <v>12.856772869999999</v>
      </c>
      <c r="O36" s="122">
        <v>43.306176819999997</v>
      </c>
      <c r="P36" s="122">
        <v>14.953186669999999</v>
      </c>
      <c r="Q36" s="63">
        <v>25.59530719</v>
      </c>
      <c r="R36" s="64">
        <v>18.31198522</v>
      </c>
      <c r="S36" s="64">
        <v>-21.183509520000001</v>
      </c>
    </row>
    <row r="37" spans="1:20" s="25" customFormat="1">
      <c r="A37" s="26" t="s">
        <v>37</v>
      </c>
      <c r="B37" s="226">
        <v>3.419</v>
      </c>
      <c r="C37" s="226">
        <v>6.3381034299999994</v>
      </c>
      <c r="D37" s="226">
        <v>-3.4226451899999999</v>
      </c>
      <c r="E37" s="226">
        <v>-1.13536054</v>
      </c>
      <c r="F37" s="226">
        <v>-3.6250699100000001</v>
      </c>
      <c r="G37" s="226">
        <v>-5.46939054</v>
      </c>
      <c r="H37" s="226">
        <v>-2.7262949300000003</v>
      </c>
      <c r="I37" s="226">
        <v>-5.1125886900000008</v>
      </c>
      <c r="J37" s="226">
        <v>-3.5713413799999998</v>
      </c>
      <c r="K37" s="226">
        <v>-6.2187794699999994</v>
      </c>
      <c r="L37" s="66">
        <v>-3.3438200600000001</v>
      </c>
      <c r="M37" s="66">
        <v>-3.4767146200000001</v>
      </c>
      <c r="N37" s="122">
        <v>-3.5075601700000001</v>
      </c>
      <c r="O37" s="122">
        <v>-4.8061842800000001</v>
      </c>
      <c r="P37" s="122">
        <v>-3.93583689</v>
      </c>
      <c r="Q37" s="63">
        <v>-4.5474000700000001</v>
      </c>
      <c r="R37" s="64">
        <v>-4.6767164499999998</v>
      </c>
      <c r="S37" s="64">
        <v>-3.1126850199999998</v>
      </c>
    </row>
    <row r="38" spans="1:20" s="25" customFormat="1">
      <c r="A38" s="24" t="s">
        <v>38</v>
      </c>
      <c r="B38" s="226">
        <v>-2.5150000000000001</v>
      </c>
      <c r="C38" s="226">
        <v>-0.2212945700000003</v>
      </c>
      <c r="D38" s="226">
        <v>0.32159073999999999</v>
      </c>
      <c r="E38" s="226">
        <v>0.70703704000000001</v>
      </c>
      <c r="F38" s="226">
        <v>0.87294892000000002</v>
      </c>
      <c r="G38" s="226">
        <v>1.5161097400000001</v>
      </c>
      <c r="H38" s="226">
        <v>3.1458528800000001</v>
      </c>
      <c r="I38" s="226">
        <v>2.1458523999999999</v>
      </c>
      <c r="J38" s="226">
        <v>1.5999098500000002</v>
      </c>
      <c r="K38" s="226">
        <v>-0.62272604000000009</v>
      </c>
      <c r="L38" s="66">
        <v>1.6920811100000002</v>
      </c>
      <c r="M38" s="66">
        <v>1.9793341899999999</v>
      </c>
      <c r="N38" s="122">
        <v>3.1986553</v>
      </c>
      <c r="O38" s="122">
        <v>3.6258474700000001</v>
      </c>
      <c r="P38" s="122">
        <v>3.7632605299999997</v>
      </c>
      <c r="Q38" s="122">
        <v>4.3639722800000005</v>
      </c>
      <c r="R38" s="122">
        <v>5.07402614</v>
      </c>
      <c r="S38" s="122">
        <v>4.5083616399999995</v>
      </c>
    </row>
    <row r="39" spans="1:20" s="25" customFormat="1">
      <c r="A39" s="24" t="s">
        <v>39</v>
      </c>
      <c r="B39" s="226">
        <v>0.38800000000000168</v>
      </c>
      <c r="C39" s="226">
        <v>0.23299999999998988</v>
      </c>
      <c r="D39" s="226">
        <v>-0.22215711999999999</v>
      </c>
      <c r="E39" s="226">
        <v>-0.23008757000000002</v>
      </c>
      <c r="F39" s="226">
        <v>-0.25437903000000001</v>
      </c>
      <c r="G39" s="226">
        <v>-0.24241857</v>
      </c>
      <c r="H39" s="226">
        <v>-0.24235913000000001</v>
      </c>
      <c r="I39" s="226">
        <v>-0.24235912999999998</v>
      </c>
      <c r="J39" s="226">
        <v>-0.24254051999999998</v>
      </c>
      <c r="K39" s="226">
        <v>-0.24238334</v>
      </c>
      <c r="L39" s="66">
        <v>-0.24498661999999999</v>
      </c>
      <c r="M39" s="66">
        <v>-0.24614085999999999</v>
      </c>
      <c r="N39" s="122">
        <v>-0.10243296</v>
      </c>
      <c r="O39" s="122">
        <v>-0.11802585</v>
      </c>
      <c r="P39" s="122">
        <v>-0.15501235999999999</v>
      </c>
      <c r="Q39" s="63">
        <v>-0.15880392999999998</v>
      </c>
      <c r="R39" s="64">
        <v>-0.21284255999999999</v>
      </c>
      <c r="S39" s="64">
        <v>-0.18835695999999999</v>
      </c>
    </row>
    <row r="40" spans="1:20" s="25" customFormat="1">
      <c r="A40" s="24" t="s">
        <v>41</v>
      </c>
      <c r="B40" s="226">
        <v>18.600000000000001</v>
      </c>
      <c r="C40" s="226">
        <v>96.600464779999982</v>
      </c>
      <c r="D40" s="226">
        <v>65.201212949999999</v>
      </c>
      <c r="E40" s="226">
        <v>18.065707600000003</v>
      </c>
      <c r="F40" s="226">
        <v>57.887660070000003</v>
      </c>
      <c r="G40" s="226">
        <v>86.298708760000011</v>
      </c>
      <c r="H40" s="226">
        <v>-5.9089054499999998</v>
      </c>
      <c r="I40" s="226">
        <v>84.763175489999995</v>
      </c>
      <c r="J40" s="226">
        <v>30.537011890000002</v>
      </c>
      <c r="K40" s="226">
        <v>83.564456340000007</v>
      </c>
      <c r="L40" s="66">
        <v>27.228942549999999</v>
      </c>
      <c r="M40" s="66">
        <v>21.115039149999998</v>
      </c>
      <c r="N40" s="122">
        <v>13.268110699999999</v>
      </c>
      <c r="O40" s="122">
        <v>44.60453948</v>
      </c>
      <c r="P40" s="122">
        <v>15.280775390000001</v>
      </c>
      <c r="Q40" s="63">
        <v>25.937538910000001</v>
      </c>
      <c r="R40" s="64">
        <v>18.127518089999999</v>
      </c>
      <c r="S40" s="64">
        <v>-22.390829180000001</v>
      </c>
    </row>
    <row r="41" spans="1:20" s="6" customFormat="1">
      <c r="A41" s="95" t="s">
        <v>42</v>
      </c>
      <c r="B41" s="124">
        <v>0.88995215311004794</v>
      </c>
      <c r="C41" s="124">
        <v>6.1923374858974345</v>
      </c>
      <c r="D41" s="124">
        <v>4.238639853497701</v>
      </c>
      <c r="E41" s="124">
        <v>0.90871597023172568</v>
      </c>
      <c r="F41" s="124">
        <v>3.5850404424514846</v>
      </c>
      <c r="G41" s="124">
        <v>4.6139109181659821</v>
      </c>
      <c r="H41" s="124">
        <v>-9.2977507482102276E-2</v>
      </c>
      <c r="I41" s="124">
        <v>2.4085621639204882</v>
      </c>
      <c r="J41" s="124">
        <v>1.1166112273083038</v>
      </c>
      <c r="K41" s="124">
        <v>2.6554300298813724</v>
      </c>
      <c r="L41" s="124">
        <v>1.2602460828461612</v>
      </c>
      <c r="M41" s="124">
        <v>0.78416333500676649</v>
      </c>
      <c r="N41" s="124">
        <v>0.41610681732911176</v>
      </c>
      <c r="O41" s="124">
        <v>2.0005961079957983</v>
      </c>
      <c r="P41" s="124">
        <v>0.66689531213864139</v>
      </c>
      <c r="Q41" s="124">
        <v>1.0800843506822562</v>
      </c>
      <c r="R41" s="124">
        <v>0.71607646589283203</v>
      </c>
      <c r="S41" s="124">
        <v>-0.48070162169895575</v>
      </c>
    </row>
    <row r="42" spans="1:20">
      <c r="A42" s="151" t="s">
        <v>43</v>
      </c>
      <c r="B42" s="10" t="s">
        <v>386</v>
      </c>
      <c r="C42" s="10" t="s">
        <v>387</v>
      </c>
      <c r="D42" s="10" t="s">
        <v>388</v>
      </c>
      <c r="E42" s="10" t="s">
        <v>389</v>
      </c>
      <c r="F42" s="10" t="s">
        <v>390</v>
      </c>
      <c r="G42" s="11" t="s">
        <v>391</v>
      </c>
      <c r="H42" s="11" t="s">
        <v>2</v>
      </c>
      <c r="I42" s="11" t="s">
        <v>3</v>
      </c>
      <c r="J42" s="11" t="s">
        <v>4</v>
      </c>
      <c r="K42" s="11" t="s">
        <v>5</v>
      </c>
      <c r="L42" s="11" t="s">
        <v>6</v>
      </c>
      <c r="M42" s="11" t="s">
        <v>7</v>
      </c>
      <c r="N42" s="11" t="s">
        <v>8</v>
      </c>
      <c r="O42" s="11" t="s">
        <v>9</v>
      </c>
      <c r="P42" s="11" t="s">
        <v>354</v>
      </c>
      <c r="Q42" s="11" t="s">
        <v>359</v>
      </c>
      <c r="R42" s="11" t="s">
        <v>366</v>
      </c>
      <c r="S42" s="11" t="s">
        <v>403</v>
      </c>
    </row>
    <row r="43" spans="1:20" ht="15" customHeight="1">
      <c r="A43" s="151" t="s">
        <v>10</v>
      </c>
      <c r="B43" s="10" t="s">
        <v>392</v>
      </c>
      <c r="C43" s="10" t="s">
        <v>393</v>
      </c>
      <c r="D43" s="10" t="s">
        <v>394</v>
      </c>
      <c r="E43" s="10" t="s">
        <v>395</v>
      </c>
      <c r="F43" s="10" t="s">
        <v>396</v>
      </c>
      <c r="G43" s="11" t="s">
        <v>397</v>
      </c>
      <c r="H43" s="10" t="s">
        <v>398</v>
      </c>
      <c r="I43" s="10" t="s">
        <v>399</v>
      </c>
      <c r="J43" s="67">
        <v>41883</v>
      </c>
      <c r="K43" s="67">
        <v>41974</v>
      </c>
      <c r="L43" s="67">
        <v>42064</v>
      </c>
      <c r="M43" s="67">
        <v>42156</v>
      </c>
      <c r="N43" s="67">
        <v>42248</v>
      </c>
      <c r="O43" s="67">
        <v>42339</v>
      </c>
      <c r="P43" s="67">
        <v>42430</v>
      </c>
      <c r="Q43" s="67">
        <v>42522</v>
      </c>
      <c r="R43" s="67">
        <v>42614</v>
      </c>
      <c r="S43" s="67">
        <v>42705</v>
      </c>
    </row>
    <row r="44" spans="1:20">
      <c r="A44" s="35" t="s">
        <v>142</v>
      </c>
      <c r="B44" s="68">
        <v>2518.835</v>
      </c>
      <c r="C44" s="68">
        <v>2524.11</v>
      </c>
      <c r="D44" s="68">
        <v>2597.694</v>
      </c>
      <c r="E44" s="68">
        <v>2627.0210000000002</v>
      </c>
      <c r="F44" s="68">
        <v>2678.7730000000001</v>
      </c>
      <c r="G44" s="68">
        <v>2750.59</v>
      </c>
      <c r="H44" s="68">
        <v>2744.4490000000001</v>
      </c>
      <c r="I44" s="68">
        <v>2768.538</v>
      </c>
      <c r="J44" s="68">
        <v>2803.1809515599998</v>
      </c>
      <c r="K44" s="68">
        <v>2877.9896265600014</v>
      </c>
      <c r="L44" s="68">
        <v>2901.0662396299995</v>
      </c>
      <c r="M44" s="68">
        <v>2928.0785560700006</v>
      </c>
      <c r="N44" s="68">
        <v>2948.2236720699989</v>
      </c>
      <c r="O44" s="68">
        <v>3000.3559081699996</v>
      </c>
      <c r="P44" s="68">
        <v>3011.94257612</v>
      </c>
      <c r="Q44" s="68">
        <v>3043.3806354700009</v>
      </c>
      <c r="R44" s="68">
        <v>3067.0561118300002</v>
      </c>
      <c r="S44" s="68">
        <v>2990.3613574700003</v>
      </c>
    </row>
    <row r="45" spans="1:20">
      <c r="A45" s="57" t="s">
        <v>46</v>
      </c>
      <c r="B45" s="54">
        <v>121.444</v>
      </c>
      <c r="C45" s="54">
        <v>26.530999999999999</v>
      </c>
      <c r="D45" s="54">
        <v>0.122</v>
      </c>
      <c r="E45" s="54">
        <v>0.27</v>
      </c>
      <c r="F45" s="54">
        <v>13.523999999999999</v>
      </c>
      <c r="G45" s="54">
        <v>13.407999999999999</v>
      </c>
      <c r="H45" s="54">
        <v>7.968</v>
      </c>
      <c r="I45" s="54">
        <v>0.498</v>
      </c>
      <c r="J45" s="54">
        <v>0.67822625999999997</v>
      </c>
      <c r="K45" s="54">
        <v>6.0113947199999993</v>
      </c>
      <c r="L45" s="54">
        <v>1.1202001399999999</v>
      </c>
      <c r="M45" s="54">
        <v>1.1193969399999999</v>
      </c>
      <c r="N45" s="54">
        <v>1.1792513500000001</v>
      </c>
      <c r="O45" s="54">
        <v>1.0160889499999999</v>
      </c>
      <c r="P45" s="54">
        <v>0.81715411999999998</v>
      </c>
      <c r="Q45" s="54">
        <v>7.7975356700000003</v>
      </c>
      <c r="R45" s="54">
        <v>9.93204697</v>
      </c>
      <c r="S45" s="54">
        <v>0.91088261999999998</v>
      </c>
    </row>
    <row r="46" spans="1:20">
      <c r="A46" s="57" t="s">
        <v>143</v>
      </c>
      <c r="B46" s="54">
        <v>0</v>
      </c>
      <c r="C46" s="54" t="s">
        <v>400</v>
      </c>
      <c r="D46" s="54">
        <v>29.86</v>
      </c>
      <c r="E46" s="54">
        <v>94.003</v>
      </c>
      <c r="F46" s="54">
        <v>94.685000000000002</v>
      </c>
      <c r="G46" s="54">
        <v>87.977999999999994</v>
      </c>
      <c r="H46" s="54">
        <v>120.875</v>
      </c>
      <c r="I46" s="54">
        <v>129.43199999999999</v>
      </c>
      <c r="J46" s="54">
        <v>137.35247630999999</v>
      </c>
      <c r="K46" s="54">
        <v>149.73518525999998</v>
      </c>
      <c r="L46" s="54">
        <v>45.774947869999998</v>
      </c>
      <c r="M46" s="54">
        <v>74.556935170000003</v>
      </c>
      <c r="N46" s="54">
        <v>89.926425800000004</v>
      </c>
      <c r="O46" s="54">
        <v>97.221881549999992</v>
      </c>
      <c r="P46" s="54">
        <v>112.23366590000001</v>
      </c>
      <c r="Q46" s="54">
        <v>138.55920119000001</v>
      </c>
      <c r="R46" s="54">
        <v>146.74891568000001</v>
      </c>
      <c r="S46" s="54">
        <v>127.35482709</v>
      </c>
    </row>
    <row r="47" spans="1:20">
      <c r="A47" s="57" t="s">
        <v>49</v>
      </c>
      <c r="B47" s="54">
        <v>28.251999999999999</v>
      </c>
      <c r="C47" s="54">
        <v>22.416</v>
      </c>
      <c r="D47" s="54">
        <v>26.638999999999999</v>
      </c>
      <c r="E47" s="54">
        <v>24.692</v>
      </c>
      <c r="F47" s="54">
        <v>22.472999999999999</v>
      </c>
      <c r="G47" s="54">
        <v>28.050999999999998</v>
      </c>
      <c r="H47" s="54">
        <v>51.402000000000001</v>
      </c>
      <c r="I47" s="54">
        <v>14.02</v>
      </c>
      <c r="J47" s="54">
        <v>15.964843440000001</v>
      </c>
      <c r="K47" s="54">
        <v>22.214007990000002</v>
      </c>
      <c r="L47" s="54">
        <v>21.801908600000001</v>
      </c>
      <c r="M47" s="54">
        <v>15.156242630000001</v>
      </c>
      <c r="N47" s="54">
        <v>23.852639449999998</v>
      </c>
      <c r="O47" s="54">
        <v>25.556910430000002</v>
      </c>
      <c r="P47" s="54">
        <v>23.312917559999999</v>
      </c>
      <c r="Q47" s="54">
        <v>14.75331753</v>
      </c>
      <c r="R47" s="54">
        <v>16.196468190000001</v>
      </c>
      <c r="S47" s="54">
        <v>27.302013720000001</v>
      </c>
    </row>
    <row r="48" spans="1:20">
      <c r="A48" s="57" t="s">
        <v>51</v>
      </c>
      <c r="B48" s="54">
        <v>0</v>
      </c>
      <c r="C48" s="54" t="s">
        <v>400</v>
      </c>
      <c r="D48" s="54" t="s">
        <v>400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</row>
    <row r="49" spans="1:20">
      <c r="A49" s="57" t="s">
        <v>144</v>
      </c>
      <c r="B49" s="54">
        <v>10.927</v>
      </c>
      <c r="C49" s="54">
        <v>8.89</v>
      </c>
      <c r="D49" s="54">
        <v>7.3860000000000001</v>
      </c>
      <c r="E49" s="54">
        <v>8.9849999999999994</v>
      </c>
      <c r="F49" s="54">
        <v>8.3000000000000007</v>
      </c>
      <c r="G49" s="54">
        <v>323.476</v>
      </c>
      <c r="H49" s="54">
        <v>285.267</v>
      </c>
      <c r="I49" s="54">
        <v>363.88900000000001</v>
      </c>
      <c r="J49" s="54">
        <v>458.14079250999998</v>
      </c>
      <c r="K49" s="54">
        <v>31.051616080000031</v>
      </c>
      <c r="L49" s="54">
        <v>150.02245065</v>
      </c>
      <c r="M49" s="54">
        <v>171.5092453</v>
      </c>
      <c r="N49" s="54">
        <v>423.04024637999999</v>
      </c>
      <c r="O49" s="54">
        <v>264.82358300000004</v>
      </c>
      <c r="P49" s="54">
        <v>333.07097099999999</v>
      </c>
      <c r="Q49" s="54">
        <v>278.14372384000001</v>
      </c>
      <c r="R49" s="54">
        <v>291.47018739000004</v>
      </c>
      <c r="S49" s="54">
        <v>234.96606517000006</v>
      </c>
    </row>
    <row r="50" spans="1:20">
      <c r="A50" s="57" t="s">
        <v>63</v>
      </c>
      <c r="B50" s="54">
        <v>11.786</v>
      </c>
      <c r="C50" s="54">
        <v>25.111999999999998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-5.0000000000000004E-8</v>
      </c>
      <c r="L50" s="54">
        <v>2.9999999999999997E-8</v>
      </c>
      <c r="M50" s="54">
        <v>1E-8</v>
      </c>
      <c r="N50" s="54">
        <v>-8.0000000000000002E-8</v>
      </c>
      <c r="O50" s="54">
        <v>1.1999999999999999E-7</v>
      </c>
      <c r="P50" s="54">
        <v>4.0000000000000001E-8</v>
      </c>
      <c r="Q50" s="54">
        <v>-2E-8</v>
      </c>
      <c r="R50" s="54">
        <v>-5.0000000000000004E-8</v>
      </c>
      <c r="S50" s="54">
        <v>-4.0000000000000001E-8</v>
      </c>
    </row>
    <row r="51" spans="1:20">
      <c r="A51" s="57" t="s">
        <v>244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/>
      <c r="L51" s="54"/>
      <c r="M51" s="54"/>
      <c r="N51" s="54"/>
      <c r="O51" s="54"/>
      <c r="P51" s="54"/>
      <c r="Q51" s="54"/>
      <c r="R51" s="54"/>
      <c r="S51" s="54"/>
    </row>
    <row r="52" spans="1:20">
      <c r="A52" s="57" t="s">
        <v>145</v>
      </c>
      <c r="B52" s="54">
        <v>2346.0369999999998</v>
      </c>
      <c r="C52" s="54">
        <v>2420.6849999999999</v>
      </c>
      <c r="D52" s="54">
        <v>2473.4380000000001</v>
      </c>
      <c r="E52" s="54">
        <v>2477.9549999999999</v>
      </c>
      <c r="F52" s="54">
        <v>2523.4050000000002</v>
      </c>
      <c r="G52" s="54">
        <v>2281.509</v>
      </c>
      <c r="H52" s="54">
        <v>2263.3560000000002</v>
      </c>
      <c r="I52" s="54">
        <v>2244.31</v>
      </c>
      <c r="J52" s="54">
        <v>2167.2208048400003</v>
      </c>
      <c r="K52" s="54">
        <v>2641.9783307299999</v>
      </c>
      <c r="L52" s="54">
        <v>2649.9758297399999</v>
      </c>
      <c r="M52" s="54">
        <v>2643.21142392</v>
      </c>
      <c r="N52" s="54">
        <v>2385.93183215</v>
      </c>
      <c r="O52" s="54">
        <v>2595.03492052</v>
      </c>
      <c r="P52" s="54">
        <v>2526.14135072</v>
      </c>
      <c r="Q52" s="54">
        <v>2593.6492419599999</v>
      </c>
      <c r="R52" s="54">
        <v>2594.46184386</v>
      </c>
      <c r="S52" s="54">
        <v>2587.5465394499997</v>
      </c>
    </row>
    <row r="53" spans="1:20">
      <c r="A53" s="57" t="s">
        <v>66</v>
      </c>
      <c r="B53" s="54">
        <v>0.29499999999999998</v>
      </c>
      <c r="C53" s="54">
        <v>11.371</v>
      </c>
      <c r="D53" s="54">
        <v>11.852</v>
      </c>
      <c r="E53" s="54">
        <v>11.661</v>
      </c>
      <c r="F53" s="54">
        <v>11.436999999999999</v>
      </c>
      <c r="G53" s="54">
        <v>11.195</v>
      </c>
      <c r="H53" s="54">
        <v>10.999000000000001</v>
      </c>
      <c r="I53" s="54">
        <v>10.96</v>
      </c>
      <c r="J53" s="54">
        <v>10.86150057</v>
      </c>
      <c r="K53" s="54">
        <v>11.2875576</v>
      </c>
      <c r="L53" s="54">
        <v>11.385549989999999</v>
      </c>
      <c r="M53" s="54">
        <v>2.2235771600000001</v>
      </c>
      <c r="N53" s="54">
        <v>1.74354144</v>
      </c>
      <c r="O53" s="54">
        <v>2.02928284</v>
      </c>
      <c r="P53" s="54">
        <v>1.73970815</v>
      </c>
      <c r="Q53" s="54">
        <v>1.6181156399999999</v>
      </c>
      <c r="R53" s="54">
        <v>1.6523645900000001</v>
      </c>
      <c r="S53" s="54">
        <v>1.2317003200000001</v>
      </c>
    </row>
    <row r="54" spans="1:20">
      <c r="A54" s="57" t="s">
        <v>67</v>
      </c>
      <c r="B54" s="54">
        <v>9.4E-2</v>
      </c>
      <c r="C54" s="54">
        <v>0.104</v>
      </c>
      <c r="D54" s="54">
        <v>9.9000000000000005E-2</v>
      </c>
      <c r="E54" s="54">
        <v>9.1999999999999998E-2</v>
      </c>
      <c r="F54" s="54">
        <v>8.5000000000000006E-2</v>
      </c>
      <c r="G54" s="54">
        <v>8.8999999999999996E-2</v>
      </c>
      <c r="H54" s="54">
        <v>8.3000000000000004E-2</v>
      </c>
      <c r="I54" s="54">
        <v>9.4E-2</v>
      </c>
      <c r="J54" s="54">
        <v>0.14233515999999999</v>
      </c>
      <c r="K54" s="54">
        <v>0.17317693000000001</v>
      </c>
      <c r="L54" s="54">
        <v>0.49856040000000001</v>
      </c>
      <c r="M54" s="54">
        <v>0.70799562000000005</v>
      </c>
      <c r="N54" s="54">
        <v>1.7490880200000001</v>
      </c>
      <c r="O54" s="54">
        <v>1.6686656899999999</v>
      </c>
      <c r="P54" s="54">
        <v>1.9028388500000002</v>
      </c>
      <c r="Q54" s="54">
        <v>1.8885661200000001</v>
      </c>
      <c r="R54" s="54">
        <v>1.8223418600000001</v>
      </c>
      <c r="S54" s="54">
        <v>1.5068996799999999</v>
      </c>
    </row>
    <row r="55" spans="1:20">
      <c r="A55" s="57" t="s">
        <v>146</v>
      </c>
      <c r="B55" s="54">
        <v>0</v>
      </c>
      <c r="C55" s="54">
        <v>9.0009999999999994</v>
      </c>
      <c r="D55" s="54">
        <v>48.298000000000002</v>
      </c>
      <c r="E55" s="54">
        <v>9.3629999999999995</v>
      </c>
      <c r="F55" s="54">
        <v>4.8639999999999999</v>
      </c>
      <c r="G55" s="54">
        <v>4.8840000000000003</v>
      </c>
      <c r="H55" s="54">
        <v>4.4989999999999997</v>
      </c>
      <c r="I55" s="54">
        <v>5.335</v>
      </c>
      <c r="J55" s="54">
        <v>12.819972420000001</v>
      </c>
      <c r="K55" s="54">
        <v>15.53835730000128</v>
      </c>
      <c r="L55" s="54">
        <v>20.486792209999749</v>
      </c>
      <c r="M55" s="54">
        <v>19.593739320000623</v>
      </c>
      <c r="N55" s="54">
        <v>20.800647559999106</v>
      </c>
      <c r="O55" s="54">
        <v>13.004575069999191</v>
      </c>
      <c r="P55" s="54">
        <v>12.723969780000061</v>
      </c>
      <c r="Q55" s="54">
        <v>6.9709335400011696</v>
      </c>
      <c r="R55" s="54">
        <v>4.7719433399997797</v>
      </c>
      <c r="S55" s="54">
        <v>9.5424294600002213</v>
      </c>
    </row>
    <row r="56" spans="1:20" s="71" customFormat="1">
      <c r="A56" s="21" t="s">
        <v>68</v>
      </c>
      <c r="B56" s="70">
        <v>2518.835</v>
      </c>
      <c r="C56" s="70">
        <v>2524.11</v>
      </c>
      <c r="D56" s="70">
        <v>2597.694</v>
      </c>
      <c r="E56" s="70">
        <v>2627.0210000000002</v>
      </c>
      <c r="F56" s="70">
        <v>2678.7730000000001</v>
      </c>
      <c r="G56" s="70">
        <v>2750.59</v>
      </c>
      <c r="H56" s="70">
        <v>2744.4490000000001</v>
      </c>
      <c r="I56" s="70">
        <v>2768.538</v>
      </c>
      <c r="J56" s="70">
        <v>2803.1809515599998</v>
      </c>
      <c r="K56" s="70">
        <v>2877.9896265600014</v>
      </c>
      <c r="L56" s="70">
        <v>2901.0662396299995</v>
      </c>
      <c r="M56" s="70">
        <v>2928.0785560700006</v>
      </c>
      <c r="N56" s="70">
        <v>2948.2236720699989</v>
      </c>
      <c r="O56" s="70">
        <v>3000.3559081699996</v>
      </c>
      <c r="P56" s="70">
        <v>3011.94257612</v>
      </c>
      <c r="Q56" s="70">
        <v>3043.3806354700009</v>
      </c>
      <c r="R56" s="70">
        <v>3067.0561118300002</v>
      </c>
      <c r="S56" s="70">
        <v>2990.3613574700003</v>
      </c>
    </row>
    <row r="57" spans="1:20">
      <c r="A57" s="2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</row>
    <row r="58" spans="1:20">
      <c r="A58" s="35" t="s">
        <v>147</v>
      </c>
      <c r="B58" s="68">
        <v>-195.779</v>
      </c>
      <c r="C58" s="68">
        <v>-110.693</v>
      </c>
      <c r="D58" s="68">
        <v>-115.443</v>
      </c>
      <c r="E58" s="68">
        <v>-124.783</v>
      </c>
      <c r="F58" s="68">
        <v>-121.04600000000001</v>
      </c>
      <c r="G58" s="68">
        <v>-122.434</v>
      </c>
      <c r="H58" s="68">
        <v>-121.753</v>
      </c>
      <c r="I58" s="68">
        <v>-114.66500000000001</v>
      </c>
      <c r="J58" s="68">
        <v>-120.97016129999997</v>
      </c>
      <c r="K58" s="68">
        <v>-120.46123763</v>
      </c>
      <c r="L58" s="68">
        <v>-116.79687264</v>
      </c>
      <c r="M58" s="68">
        <v>-122.07252992000001</v>
      </c>
      <c r="N58" s="68">
        <v>-127.60376625000001</v>
      </c>
      <c r="O58" s="68">
        <v>-148.06149614</v>
      </c>
      <c r="P58" s="68">
        <v>-146.09987723</v>
      </c>
      <c r="Q58" s="68">
        <v>-151.20435196</v>
      </c>
      <c r="R58" s="68">
        <v>-155.21949061000001</v>
      </c>
      <c r="S58" s="68">
        <v>-153.36254952000002</v>
      </c>
      <c r="T58" s="72"/>
    </row>
    <row r="59" spans="1:20">
      <c r="A59" s="57" t="s">
        <v>148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72"/>
    </row>
    <row r="60" spans="1:20">
      <c r="A60" s="57" t="s">
        <v>72</v>
      </c>
      <c r="B60" s="54">
        <v>-4.2229999999999999</v>
      </c>
      <c r="C60" s="54">
        <v>-2.1070000000000002</v>
      </c>
      <c r="D60" s="54">
        <v>-0.996</v>
      </c>
      <c r="E60" s="54">
        <v>-1.069</v>
      </c>
      <c r="F60" s="54">
        <v>-0.93600000000000005</v>
      </c>
      <c r="G60" s="54">
        <v>-1.216</v>
      </c>
      <c r="H60" s="54">
        <v>-0.76600000000000001</v>
      </c>
      <c r="I60" s="54">
        <v>-0.84599999999999997</v>
      </c>
      <c r="J60" s="54">
        <v>-0.78867535999999994</v>
      </c>
      <c r="K60" s="54">
        <v>-0.78968210999999977</v>
      </c>
      <c r="L60" s="54">
        <v>-0.88885385999999977</v>
      </c>
      <c r="M60" s="54">
        <v>-0.79852800999999984</v>
      </c>
      <c r="N60" s="54">
        <v>-0.6685751900000001</v>
      </c>
      <c r="O60" s="54">
        <v>-2.5107988899999998</v>
      </c>
      <c r="P60" s="54">
        <v>-2.2942825899999999</v>
      </c>
      <c r="Q60" s="54">
        <v>-2.2094905000000002</v>
      </c>
      <c r="R60" s="54">
        <v>-0.50716609000000012</v>
      </c>
      <c r="S60" s="54">
        <v>-0.81947838000000006</v>
      </c>
      <c r="T60" s="72"/>
    </row>
    <row r="61" spans="1:20" ht="15.75" customHeight="1">
      <c r="A61" s="57" t="s">
        <v>73</v>
      </c>
      <c r="B61" s="54">
        <v>-12.922000000000001</v>
      </c>
      <c r="C61" s="54">
        <v>-14.433999999999999</v>
      </c>
      <c r="D61" s="54">
        <v>-13.39</v>
      </c>
      <c r="E61" s="54">
        <v>-14.558</v>
      </c>
      <c r="F61" s="54">
        <v>-15.928000000000001</v>
      </c>
      <c r="G61" s="54">
        <v>-4.2469999999999999</v>
      </c>
      <c r="H61" s="54">
        <v>-6.3659999999999997</v>
      </c>
      <c r="I61" s="54">
        <v>-9.2929999999999993</v>
      </c>
      <c r="J61" s="54">
        <v>-13.192229939999999</v>
      </c>
      <c r="K61" s="54">
        <v>-5.3364319199999999</v>
      </c>
      <c r="L61" s="54">
        <v>-3.3826017000000004</v>
      </c>
      <c r="M61" s="54">
        <v>-5.0353683299999998</v>
      </c>
      <c r="N61" s="54">
        <v>-6.3024878800000002</v>
      </c>
      <c r="O61" s="54">
        <v>-5.6837881399999999</v>
      </c>
      <c r="P61" s="54">
        <v>-4.1223491599999997</v>
      </c>
      <c r="Q61" s="54">
        <v>-5.2014579400000001</v>
      </c>
      <c r="R61" s="54">
        <v>-6.09643829</v>
      </c>
      <c r="S61" s="54">
        <v>0</v>
      </c>
      <c r="T61" s="72"/>
    </row>
    <row r="62" spans="1:20">
      <c r="A62" s="57" t="s">
        <v>149</v>
      </c>
      <c r="B62" s="54">
        <v>-113.351</v>
      </c>
      <c r="C62" s="54">
        <v>-24.838000000000001</v>
      </c>
      <c r="D62" s="54">
        <v>-26.244</v>
      </c>
      <c r="E62" s="54">
        <v>-33.448999999999998</v>
      </c>
      <c r="F62" s="54">
        <v>-27.184999999999999</v>
      </c>
      <c r="G62" s="54">
        <v>-31.02</v>
      </c>
      <c r="H62" s="54">
        <v>-30.414000000000001</v>
      </c>
      <c r="I62" s="54">
        <v>-17.96</v>
      </c>
      <c r="J62" s="54">
        <v>-19.60194328</v>
      </c>
      <c r="K62" s="54">
        <v>-20.783239290000001</v>
      </c>
      <c r="L62" s="54">
        <v>-17.857170299999996</v>
      </c>
      <c r="M62" s="54">
        <v>-17.55828202</v>
      </c>
      <c r="N62" s="54">
        <v>-20.430600590000001</v>
      </c>
      <c r="O62" s="54">
        <v>-35.464268810000007</v>
      </c>
      <c r="P62" s="54">
        <v>-34.498722600000001</v>
      </c>
      <c r="Q62" s="54">
        <v>-37.483861879999999</v>
      </c>
      <c r="R62" s="54">
        <v>-40.106206549999996</v>
      </c>
      <c r="S62" s="54">
        <v>-48.722605940000001</v>
      </c>
      <c r="T62" s="72"/>
    </row>
    <row r="63" spans="1:20">
      <c r="A63" s="57" t="s">
        <v>150</v>
      </c>
      <c r="B63" s="54">
        <v>-65.283000000000001</v>
      </c>
      <c r="C63" s="54">
        <v>-69.313999999999993</v>
      </c>
      <c r="D63" s="54">
        <v>-74.813000000000002</v>
      </c>
      <c r="E63" s="54">
        <v>-75.706999999999994</v>
      </c>
      <c r="F63" s="54">
        <v>-76.997</v>
      </c>
      <c r="G63" s="54">
        <v>-85.950999999999993</v>
      </c>
      <c r="H63" s="54">
        <v>-84.206999999999994</v>
      </c>
      <c r="I63" s="54">
        <v>-86.566000000000003</v>
      </c>
      <c r="J63" s="54">
        <v>-87.387312719999983</v>
      </c>
      <c r="K63" s="54">
        <v>-93.551884310000005</v>
      </c>
      <c r="L63" s="54">
        <v>-94.668246780000004</v>
      </c>
      <c r="M63" s="54">
        <v>-98.680351560000005</v>
      </c>
      <c r="N63" s="54">
        <v>-100.20210259000001</v>
      </c>
      <c r="O63" s="54">
        <v>-104.4026403</v>
      </c>
      <c r="P63" s="54">
        <v>-105.18452287999999</v>
      </c>
      <c r="Q63" s="54">
        <v>-106.30954164000001</v>
      </c>
      <c r="R63" s="54">
        <v>-108.50967968</v>
      </c>
      <c r="S63" s="54">
        <v>-103.8204652</v>
      </c>
      <c r="T63" s="72"/>
    </row>
    <row r="64" spans="1:20">
      <c r="A64" s="35" t="s">
        <v>81</v>
      </c>
      <c r="B64" s="68">
        <v>-2323.056</v>
      </c>
      <c r="C64" s="68">
        <v>-2413.4169999999999</v>
      </c>
      <c r="D64" s="68">
        <v>-2482.2510000000002</v>
      </c>
      <c r="E64" s="68">
        <v>-2502.2379999999998</v>
      </c>
      <c r="F64" s="68">
        <v>-2557.7269999999999</v>
      </c>
      <c r="G64" s="68">
        <v>-2628.1559999999999</v>
      </c>
      <c r="H64" s="68">
        <v>-2622.6959999999999</v>
      </c>
      <c r="I64" s="68">
        <v>-2653.873</v>
      </c>
      <c r="J64" s="68">
        <v>-2682.2107898500003</v>
      </c>
      <c r="K64" s="68">
        <v>-2757.52838853</v>
      </c>
      <c r="L64" s="68">
        <v>-2784.2693664899998</v>
      </c>
      <c r="M64" s="68">
        <v>-2806.006025839999</v>
      </c>
      <c r="N64" s="68">
        <v>-2820.6199058299981</v>
      </c>
      <c r="O64" s="68">
        <v>-2852.2944115999981</v>
      </c>
      <c r="P64" s="68">
        <v>-2865.8426985399992</v>
      </c>
      <c r="Q64" s="68">
        <v>-2892.1762832499999</v>
      </c>
      <c r="R64" s="68">
        <v>-2911.8366208900006</v>
      </c>
      <c r="S64" s="68">
        <v>-2836.9988076600007</v>
      </c>
      <c r="T64" s="72"/>
    </row>
    <row r="65" spans="1:20" s="71" customFormat="1">
      <c r="A65" s="21" t="s">
        <v>90</v>
      </c>
      <c r="B65" s="70">
        <v>-2518.835</v>
      </c>
      <c r="C65" s="70">
        <v>-2524.11</v>
      </c>
      <c r="D65" s="70">
        <v>-2597.694</v>
      </c>
      <c r="E65" s="70">
        <v>-2627.0210000000002</v>
      </c>
      <c r="F65" s="70">
        <v>-2678.7730000000001</v>
      </c>
      <c r="G65" s="70">
        <v>-2750.59</v>
      </c>
      <c r="H65" s="70">
        <v>-2744.4490000000001</v>
      </c>
      <c r="I65" s="70">
        <v>-2768.538</v>
      </c>
      <c r="J65" s="70">
        <v>-2803.1809515599998</v>
      </c>
      <c r="K65" s="70">
        <v>-2877.9896261600002</v>
      </c>
      <c r="L65" s="70">
        <v>-2901.0662391299998</v>
      </c>
      <c r="M65" s="70">
        <v>-2928.0785557599988</v>
      </c>
      <c r="N65" s="70">
        <v>-2948.2236720799979</v>
      </c>
      <c r="O65" s="70">
        <v>-3000.3559077399982</v>
      </c>
      <c r="P65" s="70">
        <v>-3011.9425757699992</v>
      </c>
      <c r="Q65" s="70">
        <v>-3043.38063521</v>
      </c>
      <c r="R65" s="70">
        <v>-3067.0561115000005</v>
      </c>
      <c r="S65" s="70">
        <v>-2990.3613571800006</v>
      </c>
      <c r="T65" s="72"/>
    </row>
    <row r="66" spans="1:20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R66" s="70"/>
    </row>
    <row r="67" spans="1:20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R67" s="72"/>
    </row>
    <row r="68" spans="1:20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</sheetData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2:IV36"/>
  <sheetViews>
    <sheetView showGridLines="0" zoomScale="80" zoomScaleNormal="80" workbookViewId="0">
      <pane xSplit="1" ySplit="9" topLeftCell="B10" activePane="bottomRight" state="frozen"/>
      <selection activeCell="AW19" sqref="AW19"/>
      <selection pane="topRight" activeCell="AW19" sqref="AW19"/>
      <selection pane="bottomLeft" activeCell="AW19" sqref="AW19"/>
      <selection pane="bottomRight" activeCell="B19" sqref="B19"/>
    </sheetView>
  </sheetViews>
  <sheetFormatPr defaultRowHeight="15" outlineLevelCol="1"/>
  <cols>
    <col min="1" max="1" width="64.5703125" customWidth="1"/>
    <col min="2" max="9" width="13.7109375" customWidth="1"/>
    <col min="10" max="10" width="1.7109375" customWidth="1"/>
    <col min="11" max="17" width="13.7109375" hidden="1" customWidth="1" outlineLevel="1"/>
    <col min="18" max="18" width="13.7109375" customWidth="1" collapsed="1"/>
    <col min="19" max="19" width="1.7109375" customWidth="1"/>
    <col min="20" max="26" width="13.7109375" hidden="1" customWidth="1" outlineLevel="1"/>
    <col min="27" max="27" width="13.7109375" customWidth="1" collapsed="1"/>
    <col min="28" max="28" width="1.7109375" customWidth="1"/>
    <col min="29" max="35" width="13.7109375" hidden="1" customWidth="1" outlineLevel="1"/>
    <col min="36" max="36" width="13.7109375" customWidth="1" collapsed="1"/>
    <col min="37" max="37" width="1.7109375" customWidth="1"/>
    <col min="38" max="44" width="13.7109375" hidden="1" customWidth="1" outlineLevel="1"/>
    <col min="45" max="45" width="13.7109375" customWidth="1" collapsed="1"/>
    <col min="46" max="46" width="1.7109375" customWidth="1"/>
    <col min="47" max="53" width="13.7109375" hidden="1" customWidth="1" outlineLevel="1"/>
    <col min="54" max="54" width="13.7109375" customWidth="1" collapsed="1"/>
    <col min="55" max="55" width="1.7109375" customWidth="1"/>
    <col min="56" max="62" width="13.7109375" hidden="1" customWidth="1" outlineLevel="1"/>
    <col min="63" max="63" width="13.7109375" customWidth="1" collapsed="1"/>
    <col min="64" max="64" width="1.7109375" customWidth="1"/>
    <col min="65" max="71" width="13.7109375" hidden="1" customWidth="1" outlineLevel="1"/>
    <col min="72" max="72" width="13.7109375" customWidth="1" collapsed="1"/>
    <col min="73" max="73" width="1.7109375" customWidth="1"/>
    <col min="74" max="80" width="13.7109375" hidden="1" customWidth="1" outlineLevel="1"/>
    <col min="81" max="81" width="13.7109375" customWidth="1" collapsed="1"/>
    <col min="82" max="82" width="1.7109375" customWidth="1"/>
    <col min="83" max="89" width="13.7109375" hidden="1" customWidth="1" outlineLevel="1"/>
    <col min="90" max="90" width="13.7109375" customWidth="1" collapsed="1"/>
    <col min="91" max="91" width="1.7109375" customWidth="1"/>
    <col min="92" max="98" width="13.7109375" hidden="1" customWidth="1" outlineLevel="1"/>
    <col min="99" max="99" width="13.7109375" customWidth="1" collapsed="1"/>
    <col min="100" max="100" width="1.7109375" customWidth="1"/>
    <col min="101" max="107" width="13.7109375" hidden="1" customWidth="1" outlineLevel="1"/>
    <col min="108" max="108" width="13.7109375" customWidth="1" collapsed="1"/>
    <col min="109" max="109" width="1.7109375" customWidth="1"/>
    <col min="110" max="116" width="13.7109375" hidden="1" customWidth="1" outlineLevel="1"/>
    <col min="117" max="117" width="13.7109375" customWidth="1" collapsed="1"/>
    <col min="118" max="118" width="1.7109375" customWidth="1"/>
    <col min="119" max="125" width="13.7109375" hidden="1" customWidth="1" outlineLevel="1"/>
    <col min="126" max="126" width="13.7109375" customWidth="1" collapsed="1"/>
    <col min="127" max="127" width="1.7109375" customWidth="1"/>
    <col min="128" max="134" width="13.7109375" hidden="1" customWidth="1" outlineLevel="1"/>
    <col min="135" max="135" width="13.7109375" customWidth="1" collapsed="1"/>
    <col min="136" max="136" width="1.7109375" customWidth="1"/>
    <col min="137" max="143" width="13.7109375" hidden="1" customWidth="1" outlineLevel="1"/>
    <col min="144" max="144" width="13.7109375" customWidth="1" collapsed="1"/>
    <col min="145" max="145" width="1.7109375" customWidth="1"/>
    <col min="146" max="152" width="13.7109375" hidden="1" customWidth="1" outlineLevel="1"/>
    <col min="153" max="153" width="13.7109375" customWidth="1" collapsed="1"/>
    <col min="154" max="154" width="1.7109375" customWidth="1"/>
    <col min="155" max="161" width="13.7109375" hidden="1" customWidth="1" outlineLevel="1"/>
    <col min="162" max="162" width="13.7109375" customWidth="1" collapsed="1"/>
    <col min="163" max="163" width="1.7109375" customWidth="1"/>
    <col min="164" max="171" width="13.7109375" hidden="1" customWidth="1" outlineLevel="1"/>
    <col min="172" max="172" width="13.7109375" customWidth="1" collapsed="1"/>
    <col min="173" max="173" width="1.7109375" customWidth="1"/>
    <col min="174" max="181" width="13.7109375" hidden="1" customWidth="1" outlineLevel="1"/>
    <col min="182" max="182" width="13.7109375" customWidth="1" collapsed="1"/>
    <col min="183" max="183" width="1.7109375" customWidth="1"/>
    <col min="184" max="191" width="13.7109375" hidden="1" customWidth="1" outlineLevel="1"/>
    <col min="192" max="192" width="13.7109375" customWidth="1" collapsed="1"/>
    <col min="193" max="193" width="1.7109375" customWidth="1"/>
    <col min="194" max="201" width="13.7109375" hidden="1" customWidth="1" outlineLevel="1"/>
    <col min="202" max="202" width="13.7109375" customWidth="1" collapsed="1"/>
    <col min="203" max="203" width="1.7109375" customWidth="1"/>
    <col min="204" max="211" width="13.7109375" hidden="1" customWidth="1" outlineLevel="1"/>
    <col min="212" max="212" width="13.7109375" customWidth="1" collapsed="1"/>
    <col min="213" max="213" width="1.7109375" customWidth="1"/>
    <col min="214" max="221" width="13.7109375" hidden="1" customWidth="1" outlineLevel="1"/>
    <col min="222" max="222" width="13.7109375" customWidth="1" collapsed="1"/>
    <col min="223" max="223" width="14.5703125" customWidth="1"/>
    <col min="224" max="224" width="1.7109375" customWidth="1"/>
    <col min="225" max="232" width="13.7109375" hidden="1" customWidth="1" outlineLevel="1"/>
    <col min="233" max="233" width="13.7109375" customWidth="1" collapsed="1"/>
    <col min="234" max="234" width="13.7109375" customWidth="1"/>
    <col min="235" max="235" width="1.7109375" customWidth="1"/>
    <col min="236" max="243" width="13.7109375" hidden="1" customWidth="1" outlineLevel="1"/>
    <col min="244" max="244" width="13.7109375" customWidth="1" collapsed="1"/>
    <col min="245" max="245" width="13.7109375" customWidth="1"/>
    <col min="246" max="246" width="1.7109375" customWidth="1"/>
    <col min="247" max="254" width="13.7109375" hidden="1" customWidth="1" outlineLevel="1"/>
    <col min="255" max="255" width="13.7109375" customWidth="1" collapsed="1"/>
    <col min="256" max="256" width="13.7109375" customWidth="1"/>
  </cols>
  <sheetData>
    <row r="2" spans="1:256">
      <c r="FT2" s="318"/>
      <c r="FU2" s="317"/>
      <c r="FX2" s="319"/>
      <c r="FZ2" s="321"/>
      <c r="GC2" s="315"/>
    </row>
    <row r="3" spans="1:256">
      <c r="I3" s="344"/>
      <c r="R3" s="344"/>
      <c r="AA3" s="344"/>
      <c r="AJ3" s="344"/>
      <c r="AS3" s="344"/>
      <c r="BB3" s="344"/>
      <c r="FT3" s="318"/>
      <c r="FU3" s="317"/>
      <c r="FX3" s="319"/>
      <c r="FZ3" s="321"/>
      <c r="GC3" s="315"/>
    </row>
    <row r="4" spans="1:256">
      <c r="CL4" s="344"/>
      <c r="FT4" s="318"/>
      <c r="FU4" s="317"/>
      <c r="FX4" s="319"/>
      <c r="FZ4" s="321"/>
      <c r="GC4" s="315"/>
    </row>
    <row r="5" spans="1:256">
      <c r="FU5" s="150"/>
      <c r="FX5" s="319"/>
      <c r="FZ5" s="319"/>
      <c r="GC5" s="314"/>
    </row>
    <row r="6" spans="1:256">
      <c r="D6" s="150"/>
      <c r="G6" s="150"/>
      <c r="M6" s="150"/>
      <c r="P6" s="150"/>
      <c r="V6" s="150"/>
      <c r="Y6" s="150"/>
      <c r="AE6" s="150"/>
      <c r="AH6" s="150"/>
      <c r="AN6" s="150"/>
      <c r="AQ6" s="150"/>
      <c r="AW6" s="150"/>
      <c r="AZ6" s="150"/>
      <c r="BF6" s="150"/>
      <c r="BI6" s="150"/>
      <c r="BO6" s="150"/>
      <c r="BR6" s="150"/>
      <c r="BX6" s="150"/>
      <c r="CA6" s="150"/>
      <c r="CG6" s="150"/>
      <c r="CJ6" s="150"/>
      <c r="CP6" s="150"/>
      <c r="CS6" s="150"/>
      <c r="CY6" s="150"/>
      <c r="DB6" s="150"/>
      <c r="DH6" s="150"/>
      <c r="DQ6" s="150"/>
      <c r="DZ6" s="150"/>
      <c r="EI6" s="150"/>
      <c r="ER6" s="150"/>
      <c r="FU6" s="222"/>
      <c r="FW6" s="150"/>
      <c r="FX6" s="320"/>
      <c r="FZ6" s="319"/>
    </row>
    <row r="7" spans="1:256">
      <c r="F7" s="222"/>
      <c r="G7" s="150"/>
      <c r="O7" s="222"/>
      <c r="P7" s="150"/>
      <c r="X7" s="222"/>
      <c r="Y7" s="150"/>
      <c r="AG7" s="222"/>
      <c r="AH7" s="150"/>
      <c r="AO7" s="150"/>
      <c r="AP7" s="222"/>
      <c r="AQ7" s="150"/>
      <c r="AW7" s="314"/>
      <c r="AY7" s="222"/>
      <c r="AZ7" s="150"/>
      <c r="BH7" s="222"/>
      <c r="BI7" s="150"/>
      <c r="BO7" s="150"/>
      <c r="BP7" s="150"/>
      <c r="BQ7" s="222"/>
      <c r="BR7" s="150"/>
      <c r="BY7" s="150"/>
      <c r="BZ7" s="222"/>
      <c r="CA7" s="150"/>
      <c r="CH7" s="150"/>
      <c r="CI7" s="222"/>
      <c r="CJ7" s="150"/>
      <c r="CQ7" s="150"/>
      <c r="CR7" s="222"/>
      <c r="CS7" s="150"/>
      <c r="DA7" s="222"/>
      <c r="DB7" s="150"/>
      <c r="DJ7" s="222"/>
      <c r="DK7" s="150"/>
      <c r="DS7" s="222"/>
      <c r="DT7" s="150"/>
      <c r="EB7" s="222"/>
      <c r="EC7" s="150"/>
      <c r="EK7" s="222"/>
      <c r="ET7" s="222"/>
      <c r="FA7" s="123"/>
      <c r="FF7" s="222"/>
      <c r="FK7" s="123"/>
      <c r="FU7" s="229"/>
      <c r="FW7" s="150"/>
      <c r="FX7" s="322"/>
      <c r="FZ7" s="150"/>
      <c r="GE7" s="226"/>
      <c r="GJ7" s="150"/>
      <c r="GO7" s="123"/>
      <c r="GY7" s="123"/>
    </row>
    <row r="8" spans="1:256" ht="15" customHeight="1">
      <c r="A8" s="161" t="s">
        <v>300</v>
      </c>
      <c r="B8" s="445" t="s">
        <v>728</v>
      </c>
      <c r="C8" s="445">
        <v>0</v>
      </c>
      <c r="D8" s="445">
        <v>0</v>
      </c>
      <c r="E8" s="445">
        <v>0</v>
      </c>
      <c r="F8" s="445">
        <v>0</v>
      </c>
      <c r="G8" s="445">
        <v>0</v>
      </c>
      <c r="H8" s="445">
        <v>0</v>
      </c>
      <c r="I8" s="445">
        <v>0</v>
      </c>
      <c r="K8" s="445" t="s">
        <v>727</v>
      </c>
      <c r="L8" s="445">
        <v>0</v>
      </c>
      <c r="M8" s="445">
        <v>0</v>
      </c>
      <c r="N8" s="445">
        <v>0</v>
      </c>
      <c r="O8" s="445">
        <v>0</v>
      </c>
      <c r="P8" s="445">
        <v>0</v>
      </c>
      <c r="Q8" s="445">
        <v>0</v>
      </c>
      <c r="R8" s="445">
        <v>0</v>
      </c>
      <c r="T8" s="445" t="s">
        <v>717</v>
      </c>
      <c r="U8" s="445">
        <v>0</v>
      </c>
      <c r="V8" s="445">
        <v>0</v>
      </c>
      <c r="W8" s="445">
        <v>0</v>
      </c>
      <c r="X8" s="445">
        <v>0</v>
      </c>
      <c r="Y8" s="445">
        <v>0</v>
      </c>
      <c r="Z8" s="445">
        <v>0</v>
      </c>
      <c r="AA8" s="445">
        <v>0</v>
      </c>
      <c r="AC8" s="445" t="s">
        <v>714</v>
      </c>
      <c r="AD8" s="445">
        <v>0</v>
      </c>
      <c r="AE8" s="445">
        <v>0</v>
      </c>
      <c r="AF8" s="445">
        <v>0</v>
      </c>
      <c r="AG8" s="445">
        <v>0</v>
      </c>
      <c r="AH8" s="445">
        <v>0</v>
      </c>
      <c r="AI8" s="445">
        <v>0</v>
      </c>
      <c r="AJ8" s="445">
        <v>0</v>
      </c>
      <c r="AL8" s="445" t="s">
        <v>700</v>
      </c>
      <c r="AM8" s="445">
        <v>0</v>
      </c>
      <c r="AN8" s="445">
        <v>0</v>
      </c>
      <c r="AO8" s="445">
        <v>0</v>
      </c>
      <c r="AP8" s="445">
        <v>0</v>
      </c>
      <c r="AQ8" s="445">
        <v>0</v>
      </c>
      <c r="AR8" s="445">
        <v>0</v>
      </c>
      <c r="AS8" s="445">
        <v>0</v>
      </c>
      <c r="AU8" s="445" t="s">
        <v>648</v>
      </c>
      <c r="AV8" s="445">
        <v>0</v>
      </c>
      <c r="AW8" s="445">
        <v>0</v>
      </c>
      <c r="AX8" s="445">
        <v>0</v>
      </c>
      <c r="AY8" s="445">
        <v>0</v>
      </c>
      <c r="AZ8" s="445">
        <v>0</v>
      </c>
      <c r="BA8" s="445">
        <v>0</v>
      </c>
      <c r="BB8" s="445">
        <v>0</v>
      </c>
      <c r="BD8" s="445" t="s">
        <v>637</v>
      </c>
      <c r="BE8" s="445">
        <v>0</v>
      </c>
      <c r="BF8" s="445">
        <v>0</v>
      </c>
      <c r="BG8" s="445">
        <v>0</v>
      </c>
      <c r="BH8" s="445">
        <v>0</v>
      </c>
      <c r="BI8" s="445">
        <v>0</v>
      </c>
      <c r="BJ8" s="445">
        <v>0</v>
      </c>
      <c r="BK8" s="445">
        <v>0</v>
      </c>
      <c r="BM8" s="445" t="s">
        <v>633</v>
      </c>
      <c r="BN8" s="445">
        <v>0</v>
      </c>
      <c r="BO8" s="445">
        <v>0</v>
      </c>
      <c r="BP8" s="445">
        <v>0</v>
      </c>
      <c r="BQ8" s="445">
        <v>0</v>
      </c>
      <c r="BR8" s="445">
        <v>0</v>
      </c>
      <c r="BS8" s="445">
        <v>0</v>
      </c>
      <c r="BT8" s="445">
        <v>0</v>
      </c>
      <c r="BV8" s="445" t="s">
        <v>517</v>
      </c>
      <c r="BW8" s="445">
        <v>0</v>
      </c>
      <c r="BX8" s="445">
        <v>0</v>
      </c>
      <c r="BY8" s="445">
        <v>0</v>
      </c>
      <c r="BZ8" s="445">
        <v>0</v>
      </c>
      <c r="CA8" s="445">
        <v>0</v>
      </c>
      <c r="CB8" s="445">
        <v>0</v>
      </c>
      <c r="CC8" s="445">
        <v>0</v>
      </c>
      <c r="CE8" s="445" t="s">
        <v>435</v>
      </c>
      <c r="CF8" s="445">
        <v>0</v>
      </c>
      <c r="CG8" s="445">
        <v>0</v>
      </c>
      <c r="CH8" s="445">
        <v>0</v>
      </c>
      <c r="CI8" s="445">
        <v>0</v>
      </c>
      <c r="CJ8" s="445">
        <v>0</v>
      </c>
      <c r="CK8" s="445">
        <v>0</v>
      </c>
      <c r="CL8" s="445">
        <v>0</v>
      </c>
      <c r="CN8" s="445" t="s">
        <v>432</v>
      </c>
      <c r="CO8" s="445">
        <v>0</v>
      </c>
      <c r="CP8" s="445">
        <v>0</v>
      </c>
      <c r="CQ8" s="445">
        <v>0</v>
      </c>
      <c r="CR8" s="445">
        <v>0</v>
      </c>
      <c r="CS8" s="445">
        <v>0</v>
      </c>
      <c r="CT8" s="445">
        <v>0</v>
      </c>
      <c r="CU8" s="445">
        <v>0</v>
      </c>
      <c r="CW8" s="445" t="s">
        <v>429</v>
      </c>
      <c r="CX8" s="445">
        <v>0</v>
      </c>
      <c r="CY8" s="445">
        <v>0</v>
      </c>
      <c r="CZ8" s="445">
        <v>0</v>
      </c>
      <c r="DA8" s="445">
        <v>0</v>
      </c>
      <c r="DB8" s="445">
        <v>0</v>
      </c>
      <c r="DC8" s="445">
        <v>0</v>
      </c>
      <c r="DD8" s="445">
        <v>0</v>
      </c>
      <c r="DF8" s="445" t="s">
        <v>423</v>
      </c>
      <c r="DG8" s="445">
        <v>0</v>
      </c>
      <c r="DH8" s="445">
        <v>0</v>
      </c>
      <c r="DI8" s="445">
        <v>0</v>
      </c>
      <c r="DJ8" s="445">
        <v>0</v>
      </c>
      <c r="DK8" s="445">
        <v>0</v>
      </c>
      <c r="DL8" s="445">
        <v>0</v>
      </c>
      <c r="DM8" s="445">
        <v>0</v>
      </c>
      <c r="DO8" s="445" t="s">
        <v>418</v>
      </c>
      <c r="DP8" s="445">
        <v>0</v>
      </c>
      <c r="DQ8" s="445">
        <v>0</v>
      </c>
      <c r="DR8" s="445">
        <v>0</v>
      </c>
      <c r="DS8" s="445">
        <v>0</v>
      </c>
      <c r="DT8" s="445">
        <v>0</v>
      </c>
      <c r="DU8" s="445">
        <v>0</v>
      </c>
      <c r="DV8" s="445">
        <v>0</v>
      </c>
      <c r="DX8" s="445" t="s">
        <v>406</v>
      </c>
      <c r="DY8" s="445">
        <v>0</v>
      </c>
      <c r="DZ8" s="445">
        <v>0</v>
      </c>
      <c r="EA8" s="445">
        <v>0</v>
      </c>
      <c r="EB8" s="445">
        <v>0</v>
      </c>
      <c r="EC8" s="445">
        <v>0</v>
      </c>
      <c r="ED8" s="445">
        <v>0</v>
      </c>
      <c r="EE8" s="445">
        <v>0</v>
      </c>
      <c r="EG8" s="445" t="s">
        <v>403</v>
      </c>
      <c r="EH8" s="445">
        <v>0</v>
      </c>
      <c r="EI8" s="445">
        <v>0</v>
      </c>
      <c r="EJ8" s="445">
        <v>0</v>
      </c>
      <c r="EK8" s="445">
        <v>0</v>
      </c>
      <c r="EL8" s="445">
        <v>0</v>
      </c>
      <c r="EM8" s="445">
        <v>0</v>
      </c>
      <c r="EN8" s="445">
        <v>0</v>
      </c>
      <c r="EP8" s="445" t="s">
        <v>366</v>
      </c>
      <c r="EQ8" s="445">
        <v>0</v>
      </c>
      <c r="ER8" s="445">
        <v>0</v>
      </c>
      <c r="ES8" s="445">
        <v>0</v>
      </c>
      <c r="ET8" s="445">
        <v>0</v>
      </c>
      <c r="EU8" s="445">
        <v>0</v>
      </c>
      <c r="EV8" s="445">
        <v>0</v>
      </c>
      <c r="EW8" s="445">
        <v>0</v>
      </c>
      <c r="EY8" s="445" t="s">
        <v>359</v>
      </c>
      <c r="EZ8" s="445">
        <v>0</v>
      </c>
      <c r="FA8" s="445">
        <v>0</v>
      </c>
      <c r="FB8" s="445">
        <v>0</v>
      </c>
      <c r="FC8" s="445">
        <v>0</v>
      </c>
      <c r="FD8" s="445">
        <v>0</v>
      </c>
      <c r="FE8" s="445">
        <v>0</v>
      </c>
      <c r="FF8" s="445">
        <v>0</v>
      </c>
      <c r="FH8" s="445" t="s">
        <v>354</v>
      </c>
      <c r="FI8" s="445"/>
      <c r="FJ8" s="445"/>
      <c r="FK8" s="445"/>
      <c r="FL8" s="445"/>
      <c r="FM8" s="445"/>
      <c r="FN8" s="445"/>
      <c r="FO8" s="445"/>
      <c r="FP8" s="445"/>
      <c r="FR8" s="445" t="s">
        <v>9</v>
      </c>
      <c r="FS8" s="445"/>
      <c r="FT8" s="445"/>
      <c r="FU8" s="445"/>
      <c r="FV8" s="445"/>
      <c r="FW8" s="445"/>
      <c r="FX8" s="445"/>
      <c r="FY8" s="445"/>
      <c r="FZ8" s="445"/>
      <c r="GB8" s="445" t="s">
        <v>8</v>
      </c>
      <c r="GC8" s="445"/>
      <c r="GD8" s="445"/>
      <c r="GE8" s="445"/>
      <c r="GF8" s="445"/>
      <c r="GG8" s="445"/>
      <c r="GH8" s="445"/>
      <c r="GI8" s="445"/>
      <c r="GJ8" s="445"/>
      <c r="GL8" s="445" t="s">
        <v>7</v>
      </c>
      <c r="GM8" s="445"/>
      <c r="GN8" s="445"/>
      <c r="GO8" s="445"/>
      <c r="GP8" s="445"/>
      <c r="GQ8" s="445"/>
      <c r="GR8" s="445"/>
      <c r="GS8" s="445"/>
      <c r="GT8" s="445"/>
      <c r="GV8" s="445" t="s">
        <v>6</v>
      </c>
      <c r="GW8" s="445"/>
      <c r="GX8" s="445"/>
      <c r="GY8" s="445"/>
      <c r="GZ8" s="445"/>
      <c r="HA8" s="445"/>
      <c r="HB8" s="445"/>
      <c r="HC8" s="445"/>
      <c r="HD8" s="445"/>
      <c r="HF8" s="445" t="s">
        <v>5</v>
      </c>
      <c r="HG8" s="445"/>
      <c r="HH8" s="445"/>
      <c r="HI8" s="445"/>
      <c r="HJ8" s="445"/>
      <c r="HK8" s="445"/>
      <c r="HL8" s="445"/>
      <c r="HM8" s="445"/>
      <c r="HN8" s="445"/>
      <c r="HO8" s="162"/>
      <c r="HQ8" s="445" t="s">
        <v>4</v>
      </c>
      <c r="HR8" s="445"/>
      <c r="HS8" s="445"/>
      <c r="HT8" s="445"/>
      <c r="HU8" s="445"/>
      <c r="HV8" s="445"/>
      <c r="HW8" s="445"/>
      <c r="HX8" s="445"/>
      <c r="HY8" s="445"/>
      <c r="HZ8" s="162"/>
      <c r="IB8" s="445" t="s">
        <v>3</v>
      </c>
      <c r="IC8" s="445"/>
      <c r="ID8" s="445"/>
      <c r="IE8" s="445"/>
      <c r="IF8" s="445"/>
      <c r="IG8" s="445"/>
      <c r="IH8" s="445"/>
      <c r="II8" s="445"/>
      <c r="IJ8" s="445"/>
      <c r="IK8" s="162"/>
      <c r="IM8" s="445" t="s">
        <v>2</v>
      </c>
      <c r="IN8" s="445"/>
      <c r="IO8" s="445"/>
      <c r="IP8" s="445"/>
      <c r="IQ8" s="445"/>
      <c r="IR8" s="445"/>
      <c r="IS8" s="445"/>
      <c r="IT8" s="445"/>
      <c r="IU8" s="445"/>
      <c r="IV8" s="162"/>
    </row>
    <row r="9" spans="1:256" ht="41.25" customHeight="1">
      <c r="A9" s="163" t="s">
        <v>10</v>
      </c>
      <c r="B9" s="424" t="s">
        <v>718</v>
      </c>
      <c r="C9" s="424" t="s">
        <v>405</v>
      </c>
      <c r="D9" s="424" t="s">
        <v>357</v>
      </c>
      <c r="E9" s="424" t="s">
        <v>303</v>
      </c>
      <c r="F9" s="424" t="s">
        <v>705</v>
      </c>
      <c r="G9" s="424" t="s">
        <v>305</v>
      </c>
      <c r="H9" s="424" t="s">
        <v>306</v>
      </c>
      <c r="I9" s="424" t="s">
        <v>307</v>
      </c>
      <c r="K9" s="424" t="s">
        <v>718</v>
      </c>
      <c r="L9" s="424" t="s">
        <v>405</v>
      </c>
      <c r="M9" s="424" t="s">
        <v>357</v>
      </c>
      <c r="N9" s="424" t="s">
        <v>303</v>
      </c>
      <c r="O9" s="424" t="s">
        <v>705</v>
      </c>
      <c r="P9" s="424" t="s">
        <v>305</v>
      </c>
      <c r="Q9" s="424" t="s">
        <v>306</v>
      </c>
      <c r="R9" s="424" t="s">
        <v>307</v>
      </c>
      <c r="T9" s="419" t="s">
        <v>718</v>
      </c>
      <c r="U9" s="419" t="s">
        <v>405</v>
      </c>
      <c r="V9" s="419" t="s">
        <v>357</v>
      </c>
      <c r="W9" s="419" t="s">
        <v>303</v>
      </c>
      <c r="X9" s="419" t="s">
        <v>705</v>
      </c>
      <c r="Y9" s="419" t="s">
        <v>305</v>
      </c>
      <c r="Z9" s="419" t="s">
        <v>306</v>
      </c>
      <c r="AA9" s="419" t="s">
        <v>307</v>
      </c>
      <c r="AC9" s="399" t="s">
        <v>301</v>
      </c>
      <c r="AD9" s="399" t="s">
        <v>405</v>
      </c>
      <c r="AE9" s="399" t="s">
        <v>357</v>
      </c>
      <c r="AF9" s="399" t="s">
        <v>303</v>
      </c>
      <c r="AG9" s="399" t="s">
        <v>705</v>
      </c>
      <c r="AH9" s="399" t="s">
        <v>305</v>
      </c>
      <c r="AI9" s="399" t="s">
        <v>306</v>
      </c>
      <c r="AJ9" s="399" t="s">
        <v>307</v>
      </c>
      <c r="AL9" s="410" t="s">
        <v>301</v>
      </c>
      <c r="AM9" s="410" t="s">
        <v>405</v>
      </c>
      <c r="AN9" s="410" t="s">
        <v>357</v>
      </c>
      <c r="AO9" s="410" t="s">
        <v>303</v>
      </c>
      <c r="AP9" s="410" t="s">
        <v>705</v>
      </c>
      <c r="AQ9" s="410" t="s">
        <v>305</v>
      </c>
      <c r="AR9" s="410" t="s">
        <v>306</v>
      </c>
      <c r="AS9" s="410" t="s">
        <v>307</v>
      </c>
      <c r="AU9" s="371" t="s">
        <v>301</v>
      </c>
      <c r="AV9" s="371" t="s">
        <v>405</v>
      </c>
      <c r="AW9" s="371" t="s">
        <v>357</v>
      </c>
      <c r="AX9" s="371" t="s">
        <v>303</v>
      </c>
      <c r="AY9" s="371" t="s">
        <v>705</v>
      </c>
      <c r="AZ9" s="371" t="s">
        <v>305</v>
      </c>
      <c r="BA9" s="371" t="s">
        <v>306</v>
      </c>
      <c r="BB9" s="371" t="s">
        <v>307</v>
      </c>
      <c r="BD9" s="371" t="s">
        <v>301</v>
      </c>
      <c r="BE9" s="371" t="s">
        <v>405</v>
      </c>
      <c r="BF9" s="371" t="s">
        <v>357</v>
      </c>
      <c r="BG9" s="371" t="s">
        <v>303</v>
      </c>
      <c r="BH9" s="371" t="s">
        <v>705</v>
      </c>
      <c r="BI9" s="371" t="s">
        <v>305</v>
      </c>
      <c r="BJ9" s="371" t="s">
        <v>306</v>
      </c>
      <c r="BK9" s="371" t="s">
        <v>307</v>
      </c>
      <c r="BM9" s="345" t="s">
        <v>301</v>
      </c>
      <c r="BN9" s="345" t="s">
        <v>405</v>
      </c>
      <c r="BO9" s="345" t="s">
        <v>357</v>
      </c>
      <c r="BP9" s="345" t="s">
        <v>303</v>
      </c>
      <c r="BQ9" s="345" t="s">
        <v>304</v>
      </c>
      <c r="BR9" s="345" t="s">
        <v>305</v>
      </c>
      <c r="BS9" s="345" t="s">
        <v>306</v>
      </c>
      <c r="BT9" s="345" t="s">
        <v>307</v>
      </c>
      <c r="BV9" s="371" t="s">
        <v>301</v>
      </c>
      <c r="BW9" s="371" t="s">
        <v>405</v>
      </c>
      <c r="BX9" s="371" t="s">
        <v>357</v>
      </c>
      <c r="BY9" s="371" t="s">
        <v>303</v>
      </c>
      <c r="BZ9" s="371" t="s">
        <v>304</v>
      </c>
      <c r="CA9" s="371" t="s">
        <v>305</v>
      </c>
      <c r="CB9" s="371" t="s">
        <v>306</v>
      </c>
      <c r="CC9" s="371" t="s">
        <v>307</v>
      </c>
      <c r="CE9" s="362" t="s">
        <v>301</v>
      </c>
      <c r="CF9" s="362" t="s">
        <v>405</v>
      </c>
      <c r="CG9" s="362" t="s">
        <v>357</v>
      </c>
      <c r="CH9" s="362" t="s">
        <v>303</v>
      </c>
      <c r="CI9" s="362" t="s">
        <v>304</v>
      </c>
      <c r="CJ9" s="362" t="s">
        <v>305</v>
      </c>
      <c r="CK9" s="362" t="s">
        <v>306</v>
      </c>
      <c r="CL9" s="362" t="s">
        <v>307</v>
      </c>
      <c r="CN9" s="333" t="s">
        <v>301</v>
      </c>
      <c r="CO9" s="333" t="s">
        <v>405</v>
      </c>
      <c r="CP9" s="333" t="s">
        <v>357</v>
      </c>
      <c r="CQ9" s="333" t="s">
        <v>303</v>
      </c>
      <c r="CR9" s="333" t="s">
        <v>304</v>
      </c>
      <c r="CS9" s="333" t="s">
        <v>305</v>
      </c>
      <c r="CT9" s="333" t="s">
        <v>306</v>
      </c>
      <c r="CU9" s="333" t="s">
        <v>307</v>
      </c>
      <c r="CW9" s="332" t="s">
        <v>301</v>
      </c>
      <c r="CX9" s="332" t="s">
        <v>405</v>
      </c>
      <c r="CY9" s="332" t="s">
        <v>357</v>
      </c>
      <c r="CZ9" s="332" t="s">
        <v>303</v>
      </c>
      <c r="DA9" s="332" t="s">
        <v>304</v>
      </c>
      <c r="DB9" s="332" t="s">
        <v>305</v>
      </c>
      <c r="DC9" s="332" t="s">
        <v>306</v>
      </c>
      <c r="DD9" s="332" t="s">
        <v>307</v>
      </c>
      <c r="DF9" s="329" t="s">
        <v>301</v>
      </c>
      <c r="DG9" s="329" t="s">
        <v>405</v>
      </c>
      <c r="DH9" s="329" t="s">
        <v>357</v>
      </c>
      <c r="DI9" s="329" t="s">
        <v>303</v>
      </c>
      <c r="DJ9" s="329" t="s">
        <v>304</v>
      </c>
      <c r="DK9" s="329" t="s">
        <v>305</v>
      </c>
      <c r="DL9" s="329" t="s">
        <v>306</v>
      </c>
      <c r="DM9" s="329" t="s">
        <v>307</v>
      </c>
      <c r="DO9" s="327" t="s">
        <v>301</v>
      </c>
      <c r="DP9" s="327" t="s">
        <v>405</v>
      </c>
      <c r="DQ9" s="327" t="s">
        <v>357</v>
      </c>
      <c r="DR9" s="327" t="s">
        <v>303</v>
      </c>
      <c r="DS9" s="327" t="s">
        <v>304</v>
      </c>
      <c r="DT9" s="327" t="s">
        <v>305</v>
      </c>
      <c r="DU9" s="327" t="s">
        <v>306</v>
      </c>
      <c r="DV9" s="327" t="s">
        <v>307</v>
      </c>
      <c r="DX9" s="324" t="s">
        <v>301</v>
      </c>
      <c r="DY9" s="324" t="s">
        <v>405</v>
      </c>
      <c r="DZ9" s="324" t="s">
        <v>357</v>
      </c>
      <c r="EA9" s="324" t="s">
        <v>303</v>
      </c>
      <c r="EB9" s="324" t="s">
        <v>304</v>
      </c>
      <c r="EC9" s="324" t="s">
        <v>305</v>
      </c>
      <c r="ED9" s="324" t="s">
        <v>306</v>
      </c>
      <c r="EE9" s="324" t="s">
        <v>307</v>
      </c>
      <c r="EG9" s="310" t="s">
        <v>301</v>
      </c>
      <c r="EH9" s="310" t="s">
        <v>405</v>
      </c>
      <c r="EI9" s="310" t="s">
        <v>357</v>
      </c>
      <c r="EJ9" s="310" t="s">
        <v>303</v>
      </c>
      <c r="EK9" s="310" t="s">
        <v>304</v>
      </c>
      <c r="EL9" s="310" t="s">
        <v>305</v>
      </c>
      <c r="EM9" s="310" t="s">
        <v>306</v>
      </c>
      <c r="EN9" s="310" t="s">
        <v>307</v>
      </c>
      <c r="EP9" s="215" t="s">
        <v>301</v>
      </c>
      <c r="EQ9" s="323" t="s">
        <v>405</v>
      </c>
      <c r="ER9" s="215" t="s">
        <v>357</v>
      </c>
      <c r="ES9" s="215" t="s">
        <v>303</v>
      </c>
      <c r="ET9" s="215" t="s">
        <v>304</v>
      </c>
      <c r="EU9" s="215" t="s">
        <v>305</v>
      </c>
      <c r="EV9" s="215" t="s">
        <v>306</v>
      </c>
      <c r="EW9" s="215" t="s">
        <v>307</v>
      </c>
      <c r="EY9" s="202" t="s">
        <v>301</v>
      </c>
      <c r="EZ9" s="323" t="s">
        <v>405</v>
      </c>
      <c r="FA9" s="202" t="s">
        <v>357</v>
      </c>
      <c r="FB9" s="202" t="s">
        <v>303</v>
      </c>
      <c r="FC9" s="202" t="s">
        <v>304</v>
      </c>
      <c r="FD9" s="202" t="s">
        <v>305</v>
      </c>
      <c r="FE9" s="202" t="s">
        <v>306</v>
      </c>
      <c r="FF9" s="202" t="s">
        <v>307</v>
      </c>
      <c r="FH9" s="195" t="s">
        <v>301</v>
      </c>
      <c r="FI9" s="195" t="s">
        <v>302</v>
      </c>
      <c r="FJ9" s="323" t="s">
        <v>405</v>
      </c>
      <c r="FK9" s="195" t="s">
        <v>357</v>
      </c>
      <c r="FL9" s="195" t="s">
        <v>303</v>
      </c>
      <c r="FM9" s="195" t="s">
        <v>304</v>
      </c>
      <c r="FN9" s="195" t="s">
        <v>305</v>
      </c>
      <c r="FO9" s="195" t="s">
        <v>306</v>
      </c>
      <c r="FP9" s="363" t="s">
        <v>307</v>
      </c>
      <c r="FR9" s="162" t="s">
        <v>301</v>
      </c>
      <c r="FS9" s="162" t="s">
        <v>302</v>
      </c>
      <c r="FT9" s="323" t="s">
        <v>405</v>
      </c>
      <c r="FU9" s="201" t="s">
        <v>357</v>
      </c>
      <c r="FV9" s="162" t="s">
        <v>303</v>
      </c>
      <c r="FW9" s="162" t="s">
        <v>304</v>
      </c>
      <c r="FX9" s="162" t="s">
        <v>305</v>
      </c>
      <c r="FY9" s="162" t="s">
        <v>306</v>
      </c>
      <c r="FZ9" s="162" t="s">
        <v>307</v>
      </c>
      <c r="GB9" s="162" t="s">
        <v>301</v>
      </c>
      <c r="GC9" s="162" t="s">
        <v>302</v>
      </c>
      <c r="GD9" s="323" t="s">
        <v>405</v>
      </c>
      <c r="GE9" s="201" t="s">
        <v>357</v>
      </c>
      <c r="GF9" s="162" t="s">
        <v>303</v>
      </c>
      <c r="GG9" s="162" t="s">
        <v>304</v>
      </c>
      <c r="GH9" s="162" t="s">
        <v>305</v>
      </c>
      <c r="GI9" s="162" t="s">
        <v>306</v>
      </c>
      <c r="GJ9" s="162" t="s">
        <v>307</v>
      </c>
      <c r="GL9" s="162" t="s">
        <v>301</v>
      </c>
      <c r="GM9" s="162" t="s">
        <v>302</v>
      </c>
      <c r="GN9" s="323" t="s">
        <v>405</v>
      </c>
      <c r="GO9" s="201" t="s">
        <v>357</v>
      </c>
      <c r="GP9" s="162" t="s">
        <v>303</v>
      </c>
      <c r="GQ9" s="162" t="s">
        <v>304</v>
      </c>
      <c r="GR9" s="162" t="s">
        <v>308</v>
      </c>
      <c r="GS9" s="162" t="s">
        <v>306</v>
      </c>
      <c r="GT9" s="162" t="s">
        <v>307</v>
      </c>
      <c r="GV9" s="162" t="s">
        <v>301</v>
      </c>
      <c r="GW9" s="162" t="s">
        <v>302</v>
      </c>
      <c r="GX9" s="323" t="s">
        <v>405</v>
      </c>
      <c r="GY9" s="201" t="s">
        <v>357</v>
      </c>
      <c r="GZ9" s="162" t="s">
        <v>303</v>
      </c>
      <c r="HA9" s="162" t="s">
        <v>304</v>
      </c>
      <c r="HB9" s="162" t="s">
        <v>308</v>
      </c>
      <c r="HC9" s="162" t="s">
        <v>306</v>
      </c>
      <c r="HD9" s="162" t="s">
        <v>307</v>
      </c>
      <c r="HF9" s="162" t="s">
        <v>301</v>
      </c>
      <c r="HG9" s="162" t="s">
        <v>302</v>
      </c>
      <c r="HH9" s="323" t="s">
        <v>405</v>
      </c>
      <c r="HI9" s="201" t="s">
        <v>357</v>
      </c>
      <c r="HJ9" s="162" t="s">
        <v>303</v>
      </c>
      <c r="HK9" s="162" t="s">
        <v>304</v>
      </c>
      <c r="HL9" s="162" t="s">
        <v>308</v>
      </c>
      <c r="HM9" s="162" t="s">
        <v>306</v>
      </c>
      <c r="HN9" s="162" t="s">
        <v>307</v>
      </c>
      <c r="HO9" s="363" t="s">
        <v>155</v>
      </c>
      <c r="HQ9" s="162" t="s">
        <v>301</v>
      </c>
      <c r="HR9" s="162" t="s">
        <v>302</v>
      </c>
      <c r="HS9" s="323" t="s">
        <v>405</v>
      </c>
      <c r="HT9" s="201" t="s">
        <v>357</v>
      </c>
      <c r="HU9" s="162" t="s">
        <v>303</v>
      </c>
      <c r="HV9" s="162" t="s">
        <v>304</v>
      </c>
      <c r="HW9" s="162" t="s">
        <v>308</v>
      </c>
      <c r="HX9" s="162" t="s">
        <v>306</v>
      </c>
      <c r="HY9" s="162" t="s">
        <v>307</v>
      </c>
      <c r="HZ9" s="363" t="s">
        <v>155</v>
      </c>
      <c r="IB9" s="162" t="s">
        <v>301</v>
      </c>
      <c r="IC9" s="162" t="s">
        <v>302</v>
      </c>
      <c r="ID9" s="323" t="s">
        <v>405</v>
      </c>
      <c r="IE9" s="201" t="s">
        <v>357</v>
      </c>
      <c r="IF9" s="162" t="s">
        <v>303</v>
      </c>
      <c r="IG9" s="162" t="s">
        <v>304</v>
      </c>
      <c r="IH9" s="162" t="s">
        <v>308</v>
      </c>
      <c r="II9" s="162" t="s">
        <v>306</v>
      </c>
      <c r="IJ9" s="162" t="s">
        <v>307</v>
      </c>
      <c r="IK9" s="363" t="s">
        <v>155</v>
      </c>
      <c r="IM9" s="162" t="s">
        <v>301</v>
      </c>
      <c r="IN9" s="162" t="s">
        <v>302</v>
      </c>
      <c r="IO9" s="323" t="s">
        <v>405</v>
      </c>
      <c r="IP9" s="201" t="s">
        <v>357</v>
      </c>
      <c r="IQ9" s="162" t="s">
        <v>303</v>
      </c>
      <c r="IR9" s="162" t="s">
        <v>304</v>
      </c>
      <c r="IS9" s="162" t="s">
        <v>308</v>
      </c>
      <c r="IT9" s="162" t="s">
        <v>306</v>
      </c>
      <c r="IU9" s="162" t="s">
        <v>307</v>
      </c>
      <c r="IV9" s="363" t="s">
        <v>155</v>
      </c>
    </row>
    <row r="10" spans="1:256" s="168" customFormat="1">
      <c r="A10" s="164" t="s">
        <v>41</v>
      </c>
      <c r="B10" s="166">
        <v>645.80737412999861</v>
      </c>
      <c r="C10" s="166">
        <v>177.48406846000009</v>
      </c>
      <c r="D10" s="166">
        <v>465.13305409000003</v>
      </c>
      <c r="E10" s="166">
        <v>-299.71587416000079</v>
      </c>
      <c r="F10" s="167">
        <v>988.70862251999802</v>
      </c>
      <c r="G10" s="166">
        <v>1156.2105411199993</v>
      </c>
      <c r="H10" s="166">
        <v>-228.3872896999934</v>
      </c>
      <c r="I10" s="167">
        <v>1916.5318739400041</v>
      </c>
      <c r="J10" s="165"/>
      <c r="K10" s="166">
        <v>365.76862166999928</v>
      </c>
      <c r="L10" s="166">
        <v>44.469082449999867</v>
      </c>
      <c r="M10" s="166">
        <v>-160.73474836000003</v>
      </c>
      <c r="N10" s="166">
        <v>-118.40742663999976</v>
      </c>
      <c r="O10" s="167">
        <v>131.09552911999936</v>
      </c>
      <c r="P10" s="166">
        <v>238.49386850999713</v>
      </c>
      <c r="Q10" s="166">
        <v>220.88624076000042</v>
      </c>
      <c r="R10" s="167">
        <v>590.4756383899969</v>
      </c>
      <c r="S10" s="165"/>
      <c r="T10" s="166">
        <v>677.84100000000001</v>
      </c>
      <c r="U10" s="166">
        <v>111.944</v>
      </c>
      <c r="V10" s="166">
        <v>476.94</v>
      </c>
      <c r="W10" s="166">
        <v>-397.48200000000003</v>
      </c>
      <c r="X10" s="167">
        <v>869.24400000000003</v>
      </c>
      <c r="Y10" s="166">
        <v>1303.193</v>
      </c>
      <c r="Z10" s="166">
        <v>-190.834</v>
      </c>
      <c r="AA10" s="167">
        <v>1981.6030000000001</v>
      </c>
      <c r="AB10" s="165"/>
      <c r="AC10" s="166">
        <v>633.73993640000117</v>
      </c>
      <c r="AD10" s="166">
        <v>85.392957670000044</v>
      </c>
      <c r="AE10" s="166">
        <v>796.9841858599998</v>
      </c>
      <c r="AF10" s="166">
        <v>-336.27448181000011</v>
      </c>
      <c r="AG10" s="167">
        <v>1179.8425981200007</v>
      </c>
      <c r="AH10" s="166">
        <v>1542.6963000500029</v>
      </c>
      <c r="AI10" s="166">
        <v>-622.9357087800006</v>
      </c>
      <c r="AJ10" s="167">
        <v>2099.6031893900026</v>
      </c>
      <c r="AK10" s="165"/>
      <c r="AL10" s="166">
        <v>761.11988031000089</v>
      </c>
      <c r="AM10" s="166">
        <v>80.016814829999504</v>
      </c>
      <c r="AN10" s="166">
        <v>1001.9491424800009</v>
      </c>
      <c r="AO10" s="166">
        <v>-408.75311002000035</v>
      </c>
      <c r="AP10" s="167">
        <v>1434.3327276000009</v>
      </c>
      <c r="AQ10" s="166">
        <v>905.79303159999756</v>
      </c>
      <c r="AR10" s="166">
        <v>-151.61147430999938</v>
      </c>
      <c r="AS10" s="167">
        <v>2188.5142848899991</v>
      </c>
      <c r="AT10" s="165"/>
      <c r="AU10" s="166">
        <v>678.99847238000063</v>
      </c>
      <c r="AV10" s="166">
        <v>77.960308160000181</v>
      </c>
      <c r="AW10" s="166">
        <v>385.02172368999999</v>
      </c>
      <c r="AX10" s="166">
        <v>-372.20065083000003</v>
      </c>
      <c r="AY10" s="167">
        <v>769.77985340000077</v>
      </c>
      <c r="AZ10" s="166">
        <v>705.74806550999995</v>
      </c>
      <c r="BA10" s="166">
        <v>-62.077581629999599</v>
      </c>
      <c r="BB10" s="167">
        <v>1413.4503372800009</v>
      </c>
      <c r="BC10" s="165"/>
      <c r="BD10" s="166">
        <v>447.1433244000001</v>
      </c>
      <c r="BE10" s="166">
        <v>81.558920790000087</v>
      </c>
      <c r="BF10" s="166">
        <v>440.46596219999998</v>
      </c>
      <c r="BG10" s="166">
        <v>-189.22039228</v>
      </c>
      <c r="BH10" s="167">
        <v>779.94781511000019</v>
      </c>
      <c r="BI10" s="166">
        <v>974.66650000000004</v>
      </c>
      <c r="BJ10" s="166">
        <v>-305.3294574199997</v>
      </c>
      <c r="BK10" s="167">
        <v>1449.2848576900005</v>
      </c>
      <c r="BL10" s="165"/>
      <c r="BM10" s="166">
        <v>1092.9194067999995</v>
      </c>
      <c r="BN10" s="166">
        <v>60.60370683999944</v>
      </c>
      <c r="BO10" s="166">
        <v>1280.903595209998</v>
      </c>
      <c r="BP10" s="413">
        <v>-674.18200000000002</v>
      </c>
      <c r="BQ10" s="167">
        <v>1760.2447088499969</v>
      </c>
      <c r="BR10" s="166">
        <v>991.95965000999456</v>
      </c>
      <c r="BS10" s="166">
        <v>-514.0783037499998</v>
      </c>
      <c r="BT10" s="167">
        <v>2238.1260551099913</v>
      </c>
      <c r="BU10" s="165"/>
      <c r="BV10" s="166">
        <v>387.60498347000004</v>
      </c>
      <c r="BW10" s="166">
        <v>59.772147899999993</v>
      </c>
      <c r="BX10" s="166">
        <v>176.86721459999998</v>
      </c>
      <c r="BY10" s="166">
        <v>-152.41958144</v>
      </c>
      <c r="BZ10" s="167">
        <v>471.82476453000004</v>
      </c>
      <c r="CA10" s="166">
        <v>545.484000000008</v>
      </c>
      <c r="CB10" s="166">
        <v>-84.092916079999995</v>
      </c>
      <c r="CC10" s="167">
        <v>933.21584845000802</v>
      </c>
      <c r="CD10" s="165"/>
      <c r="CE10" s="166">
        <v>330.81329524999899</v>
      </c>
      <c r="CF10" s="166">
        <v>65.510466770000008</v>
      </c>
      <c r="CG10" s="166">
        <v>126.63934168</v>
      </c>
      <c r="CH10" s="166">
        <v>-109.51309358999998</v>
      </c>
      <c r="CI10" s="167">
        <v>413.45001010999903</v>
      </c>
      <c r="CJ10" s="166">
        <v>441.3279</v>
      </c>
      <c r="CK10" s="166">
        <v>-50.407566229999993</v>
      </c>
      <c r="CL10" s="167">
        <v>804.37034387999904</v>
      </c>
      <c r="CM10" s="165"/>
      <c r="CN10" s="166">
        <v>374.36987550999999</v>
      </c>
      <c r="CO10" s="166">
        <v>51.341077459999994</v>
      </c>
      <c r="CP10" s="166">
        <v>397.70202412000003</v>
      </c>
      <c r="CQ10" s="166">
        <v>-139.95672317</v>
      </c>
      <c r="CR10" s="167">
        <v>683.45625391999999</v>
      </c>
      <c r="CS10" s="166">
        <v>808.85378376000108</v>
      </c>
      <c r="CT10" s="166">
        <v>-298.39172525999999</v>
      </c>
      <c r="CU10" s="167">
        <v>1193.9183124200013</v>
      </c>
      <c r="CV10" s="165"/>
      <c r="CW10" s="166">
        <v>374.96424863999999</v>
      </c>
      <c r="CX10" s="166">
        <v>33.937048009999998</v>
      </c>
      <c r="CY10" s="166">
        <v>1332.5564678500014</v>
      </c>
      <c r="CZ10" s="166">
        <v>-105.06635717000002</v>
      </c>
      <c r="DA10" s="167">
        <v>1636.3914073300014</v>
      </c>
      <c r="DB10" s="166">
        <v>833.77794801001403</v>
      </c>
      <c r="DC10" s="166">
        <v>-278.81959866</v>
      </c>
      <c r="DD10" s="167">
        <v>2191.3497566800156</v>
      </c>
      <c r="DE10" s="165"/>
      <c r="DF10" s="166">
        <v>463.25348582999999</v>
      </c>
      <c r="DG10" s="166">
        <v>44.473208869999993</v>
      </c>
      <c r="DH10" s="166">
        <v>487.63660328000003</v>
      </c>
      <c r="DI10" s="166">
        <v>-125.9686501</v>
      </c>
      <c r="DJ10" s="167">
        <v>869.39464787999998</v>
      </c>
      <c r="DK10" s="166">
        <v>975.75026024000204</v>
      </c>
      <c r="DL10" s="166">
        <v>-410.64616838000001</v>
      </c>
      <c r="DM10" s="167">
        <v>1434.4987397400021</v>
      </c>
      <c r="DN10" s="165"/>
      <c r="DO10" s="166">
        <v>366.29180031000004</v>
      </c>
      <c r="DP10" s="166">
        <v>52.978084469999999</v>
      </c>
      <c r="DQ10" s="166">
        <v>70.051880730000008</v>
      </c>
      <c r="DR10" s="166">
        <v>-97.24490376</v>
      </c>
      <c r="DS10" s="167">
        <v>392.07686175000003</v>
      </c>
      <c r="DT10" s="166">
        <v>452.12191905999703</v>
      </c>
      <c r="DU10" s="166">
        <v>-39.99346705</v>
      </c>
      <c r="DV10" s="167">
        <v>804.20531375999701</v>
      </c>
      <c r="DW10" s="165"/>
      <c r="DX10" s="166">
        <v>313.41417942999999</v>
      </c>
      <c r="DY10" s="166">
        <v>43.323361450000007</v>
      </c>
      <c r="DZ10" s="166">
        <v>262.21008489000002</v>
      </c>
      <c r="EA10" s="166">
        <v>-53.474492170000005</v>
      </c>
      <c r="EB10" s="167">
        <v>565.4731336000001</v>
      </c>
      <c r="EC10" s="166">
        <v>664.73388128000192</v>
      </c>
      <c r="ED10" s="166">
        <v>-256.42082668</v>
      </c>
      <c r="EE10" s="167">
        <v>973.78618820000213</v>
      </c>
      <c r="EF10" s="165"/>
      <c r="EG10" s="166">
        <v>308.02315531999898</v>
      </c>
      <c r="EH10" s="166">
        <v>46.245036900000002</v>
      </c>
      <c r="EI10" s="166">
        <v>485.18544188999903</v>
      </c>
      <c r="EJ10" s="166">
        <v>-73.094438990000015</v>
      </c>
      <c r="EK10" s="167">
        <v>766.35919511999805</v>
      </c>
      <c r="EL10" s="166">
        <v>1054.9799995100002</v>
      </c>
      <c r="EM10" s="166">
        <v>-469.28937077999996</v>
      </c>
      <c r="EN10" s="167">
        <v>1352.0498238499983</v>
      </c>
      <c r="EO10" s="165"/>
      <c r="EP10" s="166">
        <v>494.95546894</v>
      </c>
      <c r="EQ10" s="166">
        <v>36.223986040001002</v>
      </c>
      <c r="ER10" s="166">
        <v>472.25117476419234</v>
      </c>
      <c r="ES10" s="166">
        <v>-119.12983495419232</v>
      </c>
      <c r="ET10" s="167">
        <v>884.30079479000096</v>
      </c>
      <c r="EU10" s="166">
        <v>943.49030000000198</v>
      </c>
      <c r="EV10" s="166">
        <v>-407.66275152999992</v>
      </c>
      <c r="EW10" s="167">
        <v>1420.128343260003</v>
      </c>
      <c r="EX10" s="165"/>
      <c r="EY10" s="166">
        <v>641.27255539999999</v>
      </c>
      <c r="EZ10" s="166">
        <v>27.294077260000002</v>
      </c>
      <c r="FA10" s="166">
        <v>359.70986276285606</v>
      </c>
      <c r="FB10" s="166">
        <v>-174.81506058285606</v>
      </c>
      <c r="FC10" s="167">
        <v>853.46143483999992</v>
      </c>
      <c r="FD10" s="166">
        <v>635.27560999998309</v>
      </c>
      <c r="FE10" s="166">
        <v>-238.81193085000001</v>
      </c>
      <c r="FF10" s="167">
        <v>1249.92511398998</v>
      </c>
      <c r="FG10" s="165"/>
      <c r="FH10" s="166">
        <v>520.47490235999999</v>
      </c>
      <c r="FI10" s="166"/>
      <c r="FJ10" s="166">
        <v>25.878733210000004</v>
      </c>
      <c r="FK10" s="166">
        <v>468.3634444104228</v>
      </c>
      <c r="FL10" s="166">
        <v>-110.09477805042279</v>
      </c>
      <c r="FM10" s="167">
        <v>904.62230193000005</v>
      </c>
      <c r="FN10" s="166">
        <v>1047.5685000000001</v>
      </c>
      <c r="FO10" s="166">
        <v>-436.53853292000002</v>
      </c>
      <c r="FP10" s="167">
        <v>1515.6522690100001</v>
      </c>
      <c r="FQ10" s="165"/>
      <c r="FR10" s="166">
        <v>413.71936703999603</v>
      </c>
      <c r="FS10" s="166"/>
      <c r="FT10" s="166">
        <v>21.107435620001002</v>
      </c>
      <c r="FU10" s="166">
        <v>808.57699999999966</v>
      </c>
      <c r="FV10" s="166">
        <v>-77.093351831505302</v>
      </c>
      <c r="FW10" s="167">
        <v>1166.3104508284914</v>
      </c>
      <c r="FX10" s="166">
        <v>995.37958149999997</v>
      </c>
      <c r="FY10" s="166">
        <v>-441.844608049969</v>
      </c>
      <c r="FZ10" s="167">
        <v>1719.8454242785201</v>
      </c>
      <c r="GA10" s="165"/>
      <c r="GB10" s="166">
        <v>387.06417719000001</v>
      </c>
      <c r="GC10" s="166"/>
      <c r="GD10" s="166">
        <v>42.147051130000001</v>
      </c>
      <c r="GE10" s="166">
        <v>88.177210289168158</v>
      </c>
      <c r="GF10" s="166">
        <v>-110.43577052916915</v>
      </c>
      <c r="GG10" s="167">
        <v>406.952668079999</v>
      </c>
      <c r="GH10" s="166">
        <v>593.56200749999994</v>
      </c>
      <c r="GI10" s="166">
        <v>-27.865537500009992</v>
      </c>
      <c r="GJ10" s="167">
        <v>972.64913807998903</v>
      </c>
      <c r="GK10" s="165"/>
      <c r="GL10" s="166">
        <v>473.49201460000097</v>
      </c>
      <c r="GM10" s="166"/>
      <c r="GN10" s="166">
        <v>39.062925329999999</v>
      </c>
      <c r="GO10" s="166">
        <v>133.35200039206154</v>
      </c>
      <c r="GP10" s="166">
        <v>-122.61456039721422</v>
      </c>
      <c r="GQ10" s="167">
        <v>523.29237992484832</v>
      </c>
      <c r="GR10" s="166">
        <v>337.38200000000001</v>
      </c>
      <c r="GS10" s="166">
        <v>-57.994703704869295</v>
      </c>
      <c r="GT10" s="167">
        <v>802.67967621997911</v>
      </c>
      <c r="GU10"/>
      <c r="GV10" s="166">
        <v>255.64098269999894</v>
      </c>
      <c r="GW10" s="166"/>
      <c r="GX10" s="166">
        <v>23.4453478</v>
      </c>
      <c r="GY10" s="166">
        <v>51.003038430661761</v>
      </c>
      <c r="GZ10" s="166">
        <v>-22.025989054725471</v>
      </c>
      <c r="HA10" s="167">
        <v>308.06337987593525</v>
      </c>
      <c r="HB10" s="166">
        <v>728.16800000000001</v>
      </c>
      <c r="HC10" s="166">
        <v>-168.6985592359143</v>
      </c>
      <c r="HD10" s="167">
        <v>867.53282064002099</v>
      </c>
      <c r="HE10"/>
      <c r="HF10" s="166">
        <v>295.75569438999986</v>
      </c>
      <c r="HG10" s="166">
        <v>83.564456339999978</v>
      </c>
      <c r="HH10" s="166">
        <v>-6.7896489688293515</v>
      </c>
      <c r="HI10" s="166">
        <v>117.71004031748804</v>
      </c>
      <c r="HJ10" s="166">
        <v>37.834982159177756</v>
      </c>
      <c r="HK10" s="167">
        <v>444.51106789783631</v>
      </c>
      <c r="HL10" s="166">
        <v>637.30001251187628</v>
      </c>
      <c r="HM10" s="166">
        <v>-127.58016558778337</v>
      </c>
      <c r="HN10" s="167">
        <v>954.23091482192922</v>
      </c>
      <c r="HO10" s="166">
        <v>70.703581219999876</v>
      </c>
      <c r="HP10"/>
      <c r="HQ10" s="166">
        <v>377.39699398999988</v>
      </c>
      <c r="HR10" s="166">
        <v>30.538011890000011</v>
      </c>
      <c r="HS10" s="166">
        <v>26.862249649167001</v>
      </c>
      <c r="HT10" s="166">
        <v>124.97503535188767</v>
      </c>
      <c r="HU10" s="166">
        <v>-104.8302896994183</v>
      </c>
      <c r="HV10" s="167">
        <v>424.40398929163626</v>
      </c>
      <c r="HW10" s="166">
        <v>571.38113889641249</v>
      </c>
      <c r="HX10" s="166">
        <v>-68.4121721716363</v>
      </c>
      <c r="HY10" s="167">
        <v>927.37295601641245</v>
      </c>
      <c r="HZ10" s="166">
        <v>0</v>
      </c>
      <c r="IB10" s="166">
        <v>419.51025678999986</v>
      </c>
      <c r="IC10" s="166">
        <v>84.76217548999999</v>
      </c>
      <c r="ID10" s="166">
        <v>13.804010577450914</v>
      </c>
      <c r="IE10" s="166">
        <v>118.21825534612181</v>
      </c>
      <c r="IF10" s="166">
        <v>-108.92458811876008</v>
      </c>
      <c r="IG10" s="167">
        <v>442.60793459481249</v>
      </c>
      <c r="IH10" s="166">
        <v>440.79350935577486</v>
      </c>
      <c r="II10" s="166">
        <v>-153.21959584481533</v>
      </c>
      <c r="IJ10" s="167">
        <v>730.18184810577202</v>
      </c>
      <c r="IK10" s="166">
        <v>53.978382619999906</v>
      </c>
      <c r="IM10" s="166">
        <v>342.00492915000018</v>
      </c>
      <c r="IN10" s="166">
        <v>-5.9089054599999944</v>
      </c>
      <c r="IO10" s="166">
        <v>18.707957147450898</v>
      </c>
      <c r="IP10" s="166">
        <v>322.67229066935988</v>
      </c>
      <c r="IQ10" s="166">
        <v>-135.9649666320509</v>
      </c>
      <c r="IR10" s="167">
        <v>547.42021033475999</v>
      </c>
      <c r="IS10" s="166">
        <v>628.00615946175583</v>
      </c>
      <c r="IT10" s="166">
        <v>-235.53148524475677</v>
      </c>
      <c r="IU10" s="167">
        <v>939.89488455175888</v>
      </c>
      <c r="IV10" s="166">
        <v>92.846174249999976</v>
      </c>
    </row>
    <row r="11" spans="1:256" s="168" customFormat="1" collapsed="1">
      <c r="A11" s="169" t="s">
        <v>309</v>
      </c>
      <c r="B11" s="170">
        <v>119.54259423000161</v>
      </c>
      <c r="C11" s="170">
        <v>27.079821800000143</v>
      </c>
      <c r="D11" s="170">
        <v>-512.39025994000031</v>
      </c>
      <c r="E11" s="170">
        <v>299.71587416000079</v>
      </c>
      <c r="F11" s="171">
        <v>-66.051969749997738</v>
      </c>
      <c r="G11" s="170">
        <v>24.662006060001374</v>
      </c>
      <c r="H11" s="170">
        <v>228.3872896999934</v>
      </c>
      <c r="I11" s="171">
        <v>186.99732600999704</v>
      </c>
      <c r="K11" s="170">
        <v>179.35852391000083</v>
      </c>
      <c r="L11" s="170">
        <v>30.201383820000125</v>
      </c>
      <c r="M11" s="170">
        <v>130.94576191000002</v>
      </c>
      <c r="N11" s="170">
        <v>118.40742663999976</v>
      </c>
      <c r="O11" s="171">
        <v>458.91309628000073</v>
      </c>
      <c r="P11" s="170">
        <v>-165.57186423000115</v>
      </c>
      <c r="Q11" s="170">
        <v>-220.88624076000042</v>
      </c>
      <c r="R11" s="171">
        <v>72.454991289999157</v>
      </c>
      <c r="T11" s="170">
        <v>21.986999999999998</v>
      </c>
      <c r="U11" s="170">
        <v>-14.397</v>
      </c>
      <c r="V11" s="170">
        <v>-515.65099999999995</v>
      </c>
      <c r="W11" s="170">
        <v>397.48200000000003</v>
      </c>
      <c r="X11" s="171">
        <v>-110.58</v>
      </c>
      <c r="Y11" s="170">
        <v>66.159000000000006</v>
      </c>
      <c r="Z11" s="170">
        <v>190.834</v>
      </c>
      <c r="AA11" s="171">
        <v>146.41399999999999</v>
      </c>
      <c r="AC11" s="170">
        <v>44.594541029999959</v>
      </c>
      <c r="AD11" s="170">
        <v>-12.596332960000046</v>
      </c>
      <c r="AE11" s="170">
        <v>-860.84418873999982</v>
      </c>
      <c r="AF11" s="170">
        <v>336.27448181000011</v>
      </c>
      <c r="AG11" s="171">
        <v>-492.57149885999979</v>
      </c>
      <c r="AH11" s="170">
        <v>-459.02474999000037</v>
      </c>
      <c r="AI11" s="170">
        <v>622.9357087800006</v>
      </c>
      <c r="AJ11" s="171">
        <v>-328.66054006999957</v>
      </c>
      <c r="AL11" s="170">
        <v>128.49271000999994</v>
      </c>
      <c r="AM11" s="170">
        <v>21.540844010000207</v>
      </c>
      <c r="AN11" s="170">
        <v>-1096.1087284000002</v>
      </c>
      <c r="AO11" s="170">
        <v>408.75311002000035</v>
      </c>
      <c r="AP11" s="171">
        <v>-537.32206435999979</v>
      </c>
      <c r="AQ11" s="170">
        <v>-37.220854059992718</v>
      </c>
      <c r="AR11" s="170">
        <v>151.61147430999938</v>
      </c>
      <c r="AS11" s="171">
        <v>-422.93144410999309</v>
      </c>
      <c r="AU11" s="170">
        <v>-36.771086690000089</v>
      </c>
      <c r="AV11" s="170">
        <v>20.72867359999999</v>
      </c>
      <c r="AW11" s="170">
        <v>-436.10235550999965</v>
      </c>
      <c r="AX11" s="170">
        <v>372.20065083000003</v>
      </c>
      <c r="AY11" s="171">
        <v>-79.944117769999707</v>
      </c>
      <c r="AZ11" s="170">
        <v>72.042850009998389</v>
      </c>
      <c r="BA11" s="170">
        <v>62.077581629999599</v>
      </c>
      <c r="BB11" s="171">
        <v>54.176313869998282</v>
      </c>
      <c r="BD11" s="170">
        <v>-38.026159319999579</v>
      </c>
      <c r="BE11" s="170">
        <v>13.480919590000035</v>
      </c>
      <c r="BF11" s="170">
        <v>-491.41712857999977</v>
      </c>
      <c r="BG11" s="170">
        <v>189.22039228</v>
      </c>
      <c r="BH11" s="171">
        <v>-326.74197602999931</v>
      </c>
      <c r="BI11" s="170">
        <v>-88.070000000000178</v>
      </c>
      <c r="BJ11" s="170">
        <v>305.3294574199997</v>
      </c>
      <c r="BK11" s="171">
        <v>-109.48251860999977</v>
      </c>
      <c r="BM11" s="170">
        <v>-870.76001340000084</v>
      </c>
      <c r="BN11" s="170">
        <v>-9.2764254900000545</v>
      </c>
      <c r="BO11" s="170">
        <v>-1309.8810498299999</v>
      </c>
      <c r="BP11" s="170">
        <v>674.18200000000002</v>
      </c>
      <c r="BQ11" s="171">
        <v>-1515.7354887200006</v>
      </c>
      <c r="BR11" s="170">
        <v>-160.23250000000218</v>
      </c>
      <c r="BS11" s="170">
        <v>514.0783037499998</v>
      </c>
      <c r="BT11" s="171">
        <v>-1161.8896849700029</v>
      </c>
      <c r="BV11" s="170">
        <v>29.813165990000005</v>
      </c>
      <c r="BW11" s="170">
        <v>9.8220244500000025</v>
      </c>
      <c r="BX11" s="170">
        <v>-216.77928782999999</v>
      </c>
      <c r="BY11" s="170">
        <v>152.41958144</v>
      </c>
      <c r="BZ11" s="171">
        <v>-24.724515949999983</v>
      </c>
      <c r="CA11" s="170">
        <v>169.58250000000001</v>
      </c>
      <c r="CB11" s="170">
        <v>84.092916079999995</v>
      </c>
      <c r="CC11" s="171">
        <v>228.95090013000004</v>
      </c>
      <c r="CE11" s="170">
        <v>14.141637340000001</v>
      </c>
      <c r="CF11" s="170">
        <v>-6.548560740000001</v>
      </c>
      <c r="CG11" s="170">
        <v>-153.76651874000001</v>
      </c>
      <c r="CH11" s="170">
        <v>109.51309358999998</v>
      </c>
      <c r="CI11" s="171">
        <v>-36.660348550000037</v>
      </c>
      <c r="CJ11" s="170">
        <v>49.632500010000001</v>
      </c>
      <c r="CK11" s="170">
        <v>50.407566229999993</v>
      </c>
      <c r="CL11" s="171">
        <v>63.379717689999957</v>
      </c>
      <c r="CN11" s="170">
        <v>9.8278422200000009</v>
      </c>
      <c r="CO11" s="170">
        <v>16.488403170000002</v>
      </c>
      <c r="CP11" s="170">
        <v>-429.67365720999993</v>
      </c>
      <c r="CQ11" s="170">
        <v>139.95672317</v>
      </c>
      <c r="CR11" s="171">
        <v>-263.40068864999989</v>
      </c>
      <c r="CS11" s="170">
        <v>50.220999990000003</v>
      </c>
      <c r="CT11" s="170">
        <v>298.39172525999999</v>
      </c>
      <c r="CU11" s="171">
        <v>85.21203660000009</v>
      </c>
      <c r="CW11" s="170">
        <v>63.439199419999994</v>
      </c>
      <c r="CX11" s="170">
        <v>12.290977660000001</v>
      </c>
      <c r="CY11" s="170">
        <v>-1362.8250597400001</v>
      </c>
      <c r="CZ11" s="170">
        <v>105.06635717000002</v>
      </c>
      <c r="DA11" s="171">
        <v>-1182.0285254900002</v>
      </c>
      <c r="DB11" s="170">
        <v>-51.46</v>
      </c>
      <c r="DC11" s="170">
        <v>278.81959866</v>
      </c>
      <c r="DD11" s="171">
        <v>-954.66892683000026</v>
      </c>
      <c r="DF11" s="170">
        <v>31.117585910000003</v>
      </c>
      <c r="DG11" s="170">
        <v>11.688539879999999</v>
      </c>
      <c r="DH11" s="170">
        <v>-522.77245520000008</v>
      </c>
      <c r="DI11" s="170">
        <v>125.9686501</v>
      </c>
      <c r="DJ11" s="171">
        <v>-353.99767931000008</v>
      </c>
      <c r="DK11" s="170">
        <v>15.028499999999999</v>
      </c>
      <c r="DL11" s="170">
        <v>410.64616838000001</v>
      </c>
      <c r="DM11" s="171">
        <v>71.676989069999934</v>
      </c>
      <c r="DO11" s="170">
        <v>26.327371540000001</v>
      </c>
      <c r="DP11" s="170">
        <v>9.1277121199999982</v>
      </c>
      <c r="DQ11" s="170">
        <v>-121.45436485000002</v>
      </c>
      <c r="DR11" s="170">
        <v>97.24490376</v>
      </c>
      <c r="DS11" s="171">
        <v>11.245622569999981</v>
      </c>
      <c r="DT11" s="170">
        <v>102.93704685000002</v>
      </c>
      <c r="DU11" s="170">
        <v>39.99346705</v>
      </c>
      <c r="DV11" s="171">
        <v>154.17613646999999</v>
      </c>
      <c r="DX11" s="170">
        <v>11.560985259999999</v>
      </c>
      <c r="DY11" s="170">
        <v>6.5088595199999988</v>
      </c>
      <c r="DZ11" s="170">
        <v>-296.83639605999991</v>
      </c>
      <c r="EA11" s="170">
        <v>53.474492170000005</v>
      </c>
      <c r="EB11" s="171">
        <v>-225.29205910999991</v>
      </c>
      <c r="EC11" s="170">
        <v>124.70224315</v>
      </c>
      <c r="ED11" s="170">
        <v>256.42082668</v>
      </c>
      <c r="EE11" s="171">
        <v>155.83101072000011</v>
      </c>
      <c r="EG11" s="170">
        <v>55.187201770000001</v>
      </c>
      <c r="EH11" s="170">
        <v>7.4834410699999996</v>
      </c>
      <c r="EI11" s="170">
        <v>-515.01131069000098</v>
      </c>
      <c r="EJ11" s="170">
        <v>73.094438990000015</v>
      </c>
      <c r="EK11" s="171">
        <v>-379.246228860001</v>
      </c>
      <c r="EL11" s="170">
        <v>-227.86149999999998</v>
      </c>
      <c r="EM11" s="170">
        <v>469.28937077999996</v>
      </c>
      <c r="EN11" s="171">
        <v>-137.81835808000091</v>
      </c>
      <c r="EP11" s="170">
        <v>15.230162350000002</v>
      </c>
      <c r="EQ11" s="170">
        <v>4.8720667899999999</v>
      </c>
      <c r="ER11" s="170">
        <v>-502.94746384419221</v>
      </c>
      <c r="ES11" s="170">
        <v>119.12983495419232</v>
      </c>
      <c r="ET11" s="171">
        <v>-363.71539974999985</v>
      </c>
      <c r="EU11" s="170">
        <v>-156.30000000000001</v>
      </c>
      <c r="EV11" s="170">
        <v>407.7</v>
      </c>
      <c r="EW11" s="171">
        <v>-112.31539974999993</v>
      </c>
      <c r="EY11" s="170">
        <v>14.304294460000001</v>
      </c>
      <c r="EZ11" s="170">
        <v>6.1231581100000003</v>
      </c>
      <c r="FA11" s="170">
        <v>-400.1364665928561</v>
      </c>
      <c r="FB11" s="170">
        <v>174.81506058285606</v>
      </c>
      <c r="FC11" s="171">
        <v>-204.89395344000002</v>
      </c>
      <c r="FD11" s="170">
        <v>62.908390000016901</v>
      </c>
      <c r="FE11" s="170">
        <v>238.81193085000001</v>
      </c>
      <c r="FF11" s="171">
        <v>96.8263674100169</v>
      </c>
      <c r="FH11" s="170">
        <v>14.31978054</v>
      </c>
      <c r="FI11" s="170"/>
      <c r="FJ11" s="170">
        <v>1.7839229700000003</v>
      </c>
      <c r="FK11" s="170">
        <v>-522.68630012042274</v>
      </c>
      <c r="FL11" s="170">
        <v>110.09477805042279</v>
      </c>
      <c r="FM11" s="171">
        <v>-396.48781855999994</v>
      </c>
      <c r="FN11" s="170">
        <v>-145.79050000000001</v>
      </c>
      <c r="FO11" s="170">
        <v>436.53853292000002</v>
      </c>
      <c r="FP11" s="171">
        <v>-105.73978563999999</v>
      </c>
      <c r="FR11" s="170">
        <v>37.425766860000003</v>
      </c>
      <c r="FS11" s="170"/>
      <c r="FT11" s="170">
        <v>5.0158229722121099</v>
      </c>
      <c r="FU11" s="170">
        <v>-828.28785952221165</v>
      </c>
      <c r="FV11" s="170">
        <v>77.093351831505302</v>
      </c>
      <c r="FW11" s="171">
        <v>-708.75291785849424</v>
      </c>
      <c r="FX11" s="170">
        <v>11.593418500000308</v>
      </c>
      <c r="FY11" s="170">
        <v>441.844608049969</v>
      </c>
      <c r="FZ11" s="171">
        <v>-255.31489130852501</v>
      </c>
      <c r="GB11" s="170">
        <v>19.361065249999999</v>
      </c>
      <c r="GC11" s="170"/>
      <c r="GD11" s="170">
        <v>3.1343237300000002</v>
      </c>
      <c r="GE11" s="170">
        <v>-109.74638275916917</v>
      </c>
      <c r="GF11" s="170">
        <v>110.43577052916915</v>
      </c>
      <c r="GG11" s="171">
        <v>23.184776749999983</v>
      </c>
      <c r="GH11" s="170">
        <v>-34.974507499999987</v>
      </c>
      <c r="GI11" s="170">
        <v>27.865537500009992</v>
      </c>
      <c r="GJ11" s="171">
        <v>16.075806750009988</v>
      </c>
      <c r="GL11" s="170">
        <v>11.066567610000002</v>
      </c>
      <c r="GM11" s="170"/>
      <c r="GN11" s="170">
        <v>6.4503037634999991</v>
      </c>
      <c r="GO11" s="170">
        <v>-168.12118047556152</v>
      </c>
      <c r="GP11" s="170">
        <v>122.61456039721422</v>
      </c>
      <c r="GQ11" s="171">
        <v>-27.989748704847287</v>
      </c>
      <c r="GR11" s="170">
        <v>54.2545</v>
      </c>
      <c r="GS11" s="170">
        <v>57.994703704869295</v>
      </c>
      <c r="GT11" s="171">
        <v>84.259455000022001</v>
      </c>
      <c r="GU11"/>
      <c r="GV11" s="170">
        <v>13.525745449999999</v>
      </c>
      <c r="GW11" s="170"/>
      <c r="GX11" s="170">
        <v>10.894581719</v>
      </c>
      <c r="GY11" s="170">
        <v>-180.63535261966177</v>
      </c>
      <c r="GZ11" s="170">
        <v>22.025989054725471</v>
      </c>
      <c r="HA11" s="171">
        <v>-134.18903639593631</v>
      </c>
      <c r="HB11" s="170">
        <v>-81.813000000000002</v>
      </c>
      <c r="HC11" s="170">
        <v>168.6985592359143</v>
      </c>
      <c r="HD11" s="171">
        <v>-47.303477160022027</v>
      </c>
      <c r="HE11"/>
      <c r="HF11" s="170">
        <v>19.072172099999989</v>
      </c>
      <c r="HG11" s="170">
        <v>-65.865265220000012</v>
      </c>
      <c r="HH11" s="170">
        <v>6.0027377826821651</v>
      </c>
      <c r="HI11" s="170">
        <v>-146.71500690813403</v>
      </c>
      <c r="HJ11" s="170">
        <v>-37.834982159177756</v>
      </c>
      <c r="HK11" s="171">
        <v>-159.47507918462964</v>
      </c>
      <c r="HL11" s="170">
        <v>50.72848748812374</v>
      </c>
      <c r="HM11" s="170">
        <v>127.58016558778337</v>
      </c>
      <c r="HN11" s="171">
        <v>18.833573891277467</v>
      </c>
      <c r="HO11" s="170">
        <v>4.7839397400000001</v>
      </c>
      <c r="HP11"/>
      <c r="HQ11" s="170">
        <v>19.342150200000003</v>
      </c>
      <c r="HR11" s="170">
        <v>-17.716752110000002</v>
      </c>
      <c r="HS11" s="170">
        <v>8.1008909481795204</v>
      </c>
      <c r="HT11" s="170">
        <v>-151.97902148188768</v>
      </c>
      <c r="HU11" s="170">
        <v>104.8302896994183</v>
      </c>
      <c r="HV11" s="171">
        <v>-19.705690634289851</v>
      </c>
      <c r="HW11" s="170">
        <v>39.966361103587502</v>
      </c>
      <c r="HX11" s="170">
        <v>68.4121721716363</v>
      </c>
      <c r="HY11" s="171">
        <v>88.672842640933951</v>
      </c>
      <c r="HZ11" s="170">
        <v>90.46051321999991</v>
      </c>
      <c r="IB11" s="170">
        <v>10.395367590000005</v>
      </c>
      <c r="IC11" s="170">
        <v>-65.755429419999999</v>
      </c>
      <c r="ID11" s="170">
        <v>12.982359823700872</v>
      </c>
      <c r="IE11" s="170">
        <v>-252.76094068612184</v>
      </c>
      <c r="IF11" s="170">
        <v>108.92458811876008</v>
      </c>
      <c r="IG11" s="171">
        <v>-120.45862515366088</v>
      </c>
      <c r="IH11" s="170">
        <v>10.696490644225101</v>
      </c>
      <c r="II11" s="170">
        <v>153.21959584481533</v>
      </c>
      <c r="IJ11" s="171">
        <v>43.457461335379548</v>
      </c>
      <c r="IK11" s="170">
        <v>3.1061143300000005</v>
      </c>
      <c r="IM11" s="170">
        <v>15.747508379999989</v>
      </c>
      <c r="IN11" s="170">
        <v>25.179259696500004</v>
      </c>
      <c r="IO11" s="170">
        <v>7.355517748181982</v>
      </c>
      <c r="IP11" s="170">
        <v>-342.10466381935987</v>
      </c>
      <c r="IQ11" s="170">
        <v>135.9649666320509</v>
      </c>
      <c r="IR11" s="171">
        <v>-183.036671059127</v>
      </c>
      <c r="IS11" s="170">
        <v>-48.85415946175592</v>
      </c>
      <c r="IT11" s="170">
        <v>235.53148524475677</v>
      </c>
      <c r="IU11" s="171">
        <v>3.6406547238738369</v>
      </c>
      <c r="IV11" s="170">
        <v>-0.2592001900000005</v>
      </c>
    </row>
    <row r="12" spans="1:256" s="168" customFormat="1">
      <c r="A12" s="169" t="s">
        <v>310</v>
      </c>
      <c r="B12" s="170">
        <v>-226.67919450000002</v>
      </c>
      <c r="C12" s="170">
        <v>35.517883539999985</v>
      </c>
      <c r="D12" s="170">
        <v>-85.200445529999996</v>
      </c>
      <c r="E12" s="170">
        <v>0</v>
      </c>
      <c r="F12" s="171">
        <v>-276.36175649000006</v>
      </c>
      <c r="G12" s="170">
        <v>-1288.6490471799998</v>
      </c>
      <c r="H12" s="170">
        <v>0</v>
      </c>
      <c r="I12" s="171">
        <v>-1565.0108036699999</v>
      </c>
      <c r="K12" s="170">
        <v>111.68987025000008</v>
      </c>
      <c r="L12" s="170">
        <v>-4.0077915999999583</v>
      </c>
      <c r="M12" s="170">
        <v>140.74152419000004</v>
      </c>
      <c r="N12" s="170">
        <v>0</v>
      </c>
      <c r="O12" s="171">
        <v>248.42360284000017</v>
      </c>
      <c r="P12" s="170">
        <v>-1754.7685042799997</v>
      </c>
      <c r="Q12" s="170">
        <v>0</v>
      </c>
      <c r="R12" s="171">
        <v>-1506.3449014399994</v>
      </c>
      <c r="T12" s="170">
        <v>-495.911</v>
      </c>
      <c r="U12" s="170">
        <v>-80.302999999999997</v>
      </c>
      <c r="V12" s="170">
        <v>-257.30599999999998</v>
      </c>
      <c r="W12" s="170">
        <v>0</v>
      </c>
      <c r="X12" s="171">
        <v>-833.52</v>
      </c>
      <c r="Y12" s="170">
        <v>2016.6959999999999</v>
      </c>
      <c r="Z12" s="170" t="s">
        <v>400</v>
      </c>
      <c r="AA12" s="171">
        <v>1183.1759999999999</v>
      </c>
      <c r="AC12" s="170">
        <v>-102.10335781000005</v>
      </c>
      <c r="AD12" s="170">
        <v>-18.581452400000035</v>
      </c>
      <c r="AE12" s="170">
        <v>392.40749727000002</v>
      </c>
      <c r="AF12" s="170">
        <v>-24.517118</v>
      </c>
      <c r="AG12" s="171">
        <v>247.20556905999993</v>
      </c>
      <c r="AH12" s="170">
        <v>-486.68205004000009</v>
      </c>
      <c r="AI12" s="170">
        <v>0</v>
      </c>
      <c r="AJ12" s="171">
        <v>-239.47648098000016</v>
      </c>
      <c r="AL12" s="170">
        <v>44.507590610000015</v>
      </c>
      <c r="AM12" s="170">
        <v>-22.639782180000008</v>
      </c>
      <c r="AN12" s="170">
        <v>34.700000000000003</v>
      </c>
      <c r="AO12" s="170">
        <v>0</v>
      </c>
      <c r="AP12" s="171">
        <v>56.567808430000014</v>
      </c>
      <c r="AQ12" s="170">
        <v>-292.98212891999998</v>
      </c>
      <c r="AR12" s="170">
        <v>0</v>
      </c>
      <c r="AS12" s="171">
        <v>-236.41432048999997</v>
      </c>
      <c r="AU12" s="170">
        <v>-5.4850889300000336</v>
      </c>
      <c r="AV12" s="170">
        <v>-44.833694630000018</v>
      </c>
      <c r="AW12" s="170">
        <v>-33.460580520000001</v>
      </c>
      <c r="AX12" s="170">
        <v>0</v>
      </c>
      <c r="AY12" s="171">
        <v>-83.77936408000005</v>
      </c>
      <c r="AZ12" s="170">
        <v>-629.38000000000011</v>
      </c>
      <c r="BA12" s="170">
        <v>0</v>
      </c>
      <c r="BB12" s="171">
        <v>-713.15936408000016</v>
      </c>
      <c r="BD12" s="170">
        <v>-98.121667549999984</v>
      </c>
      <c r="BE12" s="170">
        <v>-140.41657016000005</v>
      </c>
      <c r="BF12" s="170">
        <v>-9.0843966999999974</v>
      </c>
      <c r="BG12" s="170">
        <v>-1.2433111000000001</v>
      </c>
      <c r="BH12" s="171">
        <v>-248.86594551000002</v>
      </c>
      <c r="BI12" s="170">
        <v>1748.0005000000001</v>
      </c>
      <c r="BJ12" s="170">
        <v>0</v>
      </c>
      <c r="BK12" s="171">
        <v>1499.13455449</v>
      </c>
      <c r="BM12" s="170">
        <v>-78.52189754000004</v>
      </c>
      <c r="BN12" s="170">
        <v>22.783625040000008</v>
      </c>
      <c r="BO12" s="170">
        <v>-50.7</v>
      </c>
      <c r="BP12" s="170">
        <v>0</v>
      </c>
      <c r="BQ12" s="171">
        <v>-106.43827250000004</v>
      </c>
      <c r="BR12" s="170">
        <v>471.32649999</v>
      </c>
      <c r="BS12" s="170">
        <v>0</v>
      </c>
      <c r="BT12" s="171">
        <v>364.88822748999996</v>
      </c>
      <c r="BV12" s="170">
        <v>137.70927295999999</v>
      </c>
      <c r="BW12" s="170">
        <v>-53.483073540000007</v>
      </c>
      <c r="BX12" s="170">
        <v>-6.6670897399999998</v>
      </c>
      <c r="BY12" s="170">
        <v>0</v>
      </c>
      <c r="BZ12" s="171">
        <v>77.559109679999992</v>
      </c>
      <c r="CA12" s="170">
        <v>-886.88386046000005</v>
      </c>
      <c r="CB12" s="170">
        <v>0</v>
      </c>
      <c r="CC12" s="171">
        <v>-809.32475078000004</v>
      </c>
      <c r="CE12" s="170">
        <v>-13.322999560000023</v>
      </c>
      <c r="CF12" s="170">
        <v>-54.487092529999984</v>
      </c>
      <c r="CG12" s="170">
        <v>-47.297575379999998</v>
      </c>
      <c r="CH12" s="170">
        <v>0</v>
      </c>
      <c r="CI12" s="171">
        <v>-115.10766747000001</v>
      </c>
      <c r="CJ12" s="170">
        <v>-688.91790000000003</v>
      </c>
      <c r="CK12" s="170">
        <v>0</v>
      </c>
      <c r="CL12" s="171">
        <v>-804.02556747000006</v>
      </c>
      <c r="CN12" s="170">
        <v>-39.988411949999993</v>
      </c>
      <c r="CO12" s="170">
        <v>-84.132586779999983</v>
      </c>
      <c r="CP12" s="170">
        <v>1249.2725484999999</v>
      </c>
      <c r="CQ12" s="170">
        <v>-19.930898799999998</v>
      </c>
      <c r="CR12" s="171">
        <v>1105.22065097</v>
      </c>
      <c r="CS12" s="170">
        <v>981.58206273999997</v>
      </c>
      <c r="CT12" s="170">
        <v>0</v>
      </c>
      <c r="CU12" s="171">
        <v>2086.8027137099998</v>
      </c>
      <c r="CW12" s="170">
        <v>-81.273994290000005</v>
      </c>
      <c r="CX12" s="170">
        <v>-8.6117364900000091</v>
      </c>
      <c r="CY12" s="170">
        <v>-69.13958826999999</v>
      </c>
      <c r="CZ12" s="170">
        <v>0</v>
      </c>
      <c r="DA12" s="171">
        <v>-159.02531905000001</v>
      </c>
      <c r="DB12" s="170">
        <v>-167.92044800999997</v>
      </c>
      <c r="DC12" s="170">
        <v>0</v>
      </c>
      <c r="DD12" s="171">
        <v>-326.94576705999998</v>
      </c>
      <c r="DF12" s="170">
        <v>-23.560003009999999</v>
      </c>
      <c r="DG12" s="170">
        <v>-47.214373039999998</v>
      </c>
      <c r="DH12" s="170">
        <v>30.435759340000004</v>
      </c>
      <c r="DI12" s="170">
        <v>0</v>
      </c>
      <c r="DJ12" s="171">
        <v>-40.338616709999997</v>
      </c>
      <c r="DK12" s="170">
        <v>-643.82414272999995</v>
      </c>
      <c r="DL12" s="170">
        <v>0</v>
      </c>
      <c r="DM12" s="171">
        <v>-684.16275943999995</v>
      </c>
      <c r="DO12" s="170">
        <v>-25.967008879999973</v>
      </c>
      <c r="DP12" s="170">
        <v>17.914767989999991</v>
      </c>
      <c r="DQ12" s="170">
        <v>27.754583899999997</v>
      </c>
      <c r="DR12" s="170">
        <v>0</v>
      </c>
      <c r="DS12" s="171">
        <v>19.702343010000014</v>
      </c>
      <c r="DT12" s="170">
        <v>-123.65958342000002</v>
      </c>
      <c r="DU12" s="170">
        <v>0</v>
      </c>
      <c r="DV12" s="171">
        <v>-103.95724041</v>
      </c>
      <c r="DX12" s="170">
        <v>-54.675552490000008</v>
      </c>
      <c r="DY12" s="170">
        <v>-115.48839431000002</v>
      </c>
      <c r="DZ12" s="170">
        <v>190.31680147</v>
      </c>
      <c r="EA12" s="170">
        <v>-21.6555003</v>
      </c>
      <c r="EB12" s="171">
        <v>-1.5026456300000177</v>
      </c>
      <c r="EC12" s="170">
        <v>773.91837556999997</v>
      </c>
      <c r="ED12" s="170">
        <v>0</v>
      </c>
      <c r="EE12" s="171">
        <v>772.41572993999989</v>
      </c>
      <c r="EG12" s="170">
        <v>44.563945269999991</v>
      </c>
      <c r="EH12" s="170">
        <v>56.40133243999999</v>
      </c>
      <c r="EI12" s="170">
        <v>32.476859149999996</v>
      </c>
      <c r="EJ12" s="170">
        <v>-15.321085999999999</v>
      </c>
      <c r="EK12" s="171">
        <v>118.12105085999998</v>
      </c>
      <c r="EL12" s="170">
        <v>-329.49699949999996</v>
      </c>
      <c r="EM12" s="170"/>
      <c r="EN12" s="171">
        <v>-211.37594863999999</v>
      </c>
      <c r="EP12" s="170">
        <v>-6.0630980400000043</v>
      </c>
      <c r="EQ12" s="170">
        <v>37.706511640000002</v>
      </c>
      <c r="ER12" s="170">
        <v>46.612867350000009</v>
      </c>
      <c r="ES12" s="170">
        <v>0</v>
      </c>
      <c r="ET12" s="171">
        <v>78.256280950000004</v>
      </c>
      <c r="EU12" s="170">
        <v>-409.29999999999995</v>
      </c>
      <c r="EV12" s="170">
        <v>0</v>
      </c>
      <c r="EW12" s="171">
        <v>-331.04371904999994</v>
      </c>
      <c r="EY12" s="170">
        <v>-35.969016400000001</v>
      </c>
      <c r="EZ12" s="170">
        <v>9.5801436699999982</v>
      </c>
      <c r="FA12" s="170">
        <v>-7.6408029800000037</v>
      </c>
      <c r="FB12" s="170">
        <v>0</v>
      </c>
      <c r="FC12" s="171">
        <v>-34.029675710000006</v>
      </c>
      <c r="FD12" s="170">
        <v>-525.58100000000002</v>
      </c>
      <c r="FE12" s="170">
        <v>0</v>
      </c>
      <c r="FF12" s="171">
        <v>-559.61067571000001</v>
      </c>
      <c r="FH12" s="170">
        <v>-159.98227059999999</v>
      </c>
      <c r="FI12" s="170"/>
      <c r="FJ12" s="170">
        <v>-106.62040378</v>
      </c>
      <c r="FK12" s="170">
        <v>18.05497500000001</v>
      </c>
      <c r="FL12" s="170">
        <v>0</v>
      </c>
      <c r="FM12" s="171">
        <v>-248.54769937999998</v>
      </c>
      <c r="FN12" s="170">
        <v>908.68449999999996</v>
      </c>
      <c r="FO12" s="170">
        <v>0</v>
      </c>
      <c r="FP12" s="171">
        <v>660.13680062000003</v>
      </c>
      <c r="FR12" s="170">
        <v>-3.6834558900000096</v>
      </c>
      <c r="FS12" s="170"/>
      <c r="FT12" s="170">
        <v>22.701845956499998</v>
      </c>
      <c r="FU12" s="170">
        <v>-120.28134257649999</v>
      </c>
      <c r="FV12" s="170">
        <v>0</v>
      </c>
      <c r="FW12" s="171">
        <v>-101.26295251000001</v>
      </c>
      <c r="FX12" s="170">
        <v>-302.20099999999996</v>
      </c>
      <c r="FY12" s="170">
        <v>0</v>
      </c>
      <c r="FZ12" s="171">
        <v>-403.46395250999996</v>
      </c>
      <c r="GB12" s="170">
        <v>156.56826130000002</v>
      </c>
      <c r="GC12" s="170"/>
      <c r="GD12" s="170">
        <v>-81.883815819999995</v>
      </c>
      <c r="GE12" s="170">
        <v>-2.2281799700000002</v>
      </c>
      <c r="GF12" s="170">
        <v>0</v>
      </c>
      <c r="GG12" s="171">
        <v>72.456265510000023</v>
      </c>
      <c r="GH12" s="170">
        <v>-635.15650000000005</v>
      </c>
      <c r="GI12" s="170">
        <v>0</v>
      </c>
      <c r="GJ12" s="171">
        <v>-562.70023449000007</v>
      </c>
      <c r="GL12" s="170">
        <v>-3.5067156799999983</v>
      </c>
      <c r="GM12" s="170"/>
      <c r="GN12" s="170">
        <v>41.43872646749999</v>
      </c>
      <c r="GO12" s="170">
        <v>66.124877582500005</v>
      </c>
      <c r="GP12" s="170">
        <v>0</v>
      </c>
      <c r="GQ12" s="171">
        <v>104.05688837</v>
      </c>
      <c r="GR12" s="170">
        <v>-354.63599999999997</v>
      </c>
      <c r="GS12" s="170">
        <v>0</v>
      </c>
      <c r="GT12" s="171">
        <v>-250.57911162999997</v>
      </c>
      <c r="GU12"/>
      <c r="GV12" s="170">
        <v>204.97305152999999</v>
      </c>
      <c r="GW12" s="170"/>
      <c r="GX12" s="170">
        <v>-56.501714206499997</v>
      </c>
      <c r="GY12" s="170">
        <v>-85.943525793500001</v>
      </c>
      <c r="GZ12" s="170">
        <v>0</v>
      </c>
      <c r="HA12" s="171">
        <v>62.527811529999994</v>
      </c>
      <c r="HB12" s="170">
        <v>566.80050000000006</v>
      </c>
      <c r="HC12" s="170">
        <v>0</v>
      </c>
      <c r="HD12" s="171">
        <v>629.32831153000006</v>
      </c>
      <c r="HE12"/>
      <c r="HF12" s="170">
        <v>3.0208420275379395</v>
      </c>
      <c r="HG12" s="170">
        <v>-0.81598139000000447</v>
      </c>
      <c r="HH12" s="170">
        <v>28.194277877317941</v>
      </c>
      <c r="HI12" s="170">
        <v>-211.01606684763905</v>
      </c>
      <c r="HJ12" s="170">
        <v>0</v>
      </c>
      <c r="HK12" s="171">
        <v>-179.80094694278318</v>
      </c>
      <c r="HL12" s="170">
        <v>-67.102500000000006</v>
      </c>
      <c r="HM12" s="170">
        <v>0</v>
      </c>
      <c r="HN12" s="171">
        <v>-246.90344694278321</v>
      </c>
      <c r="HO12" s="170">
        <v>-55.580331000000008</v>
      </c>
      <c r="HP12"/>
      <c r="HQ12" s="170">
        <v>-15.304645716400453</v>
      </c>
      <c r="HR12" s="170">
        <v>-5.8418343799999972</v>
      </c>
      <c r="HS12" s="170">
        <v>-38.828843295538583</v>
      </c>
      <c r="HT12" s="170">
        <v>36.288262748567313</v>
      </c>
      <c r="HU12" s="170">
        <v>0</v>
      </c>
      <c r="HV12" s="171">
        <v>-17.845226263371721</v>
      </c>
      <c r="HW12" s="170">
        <v>-638.04899999999998</v>
      </c>
      <c r="HX12" s="170">
        <v>0</v>
      </c>
      <c r="HY12" s="171">
        <v>-655.89422626337171</v>
      </c>
      <c r="HZ12" s="170">
        <v>-46.868957829999999</v>
      </c>
      <c r="IB12" s="170">
        <v>-45.557838840694103</v>
      </c>
      <c r="IC12" s="170">
        <v>30.339804399999998</v>
      </c>
      <c r="ID12" s="170">
        <v>-8.5143741873488512</v>
      </c>
      <c r="IE12" s="170">
        <v>7.6945592882131031</v>
      </c>
      <c r="IF12" s="170">
        <v>0</v>
      </c>
      <c r="IG12" s="171">
        <v>-46.377653739829853</v>
      </c>
      <c r="IH12" s="170">
        <v>-960.1825</v>
      </c>
      <c r="II12" s="170">
        <v>0</v>
      </c>
      <c r="IJ12" s="171">
        <v>-1006.5601537398298</v>
      </c>
      <c r="IK12" s="170">
        <v>-40.154564499999999</v>
      </c>
      <c r="IM12" s="170">
        <v>-34.800325839999964</v>
      </c>
      <c r="IN12" s="170">
        <v>7.2015904635001</v>
      </c>
      <c r="IO12" s="170">
        <v>-38.297874527174905</v>
      </c>
      <c r="IP12" s="170">
        <v>-29.88738976296359</v>
      </c>
      <c r="IQ12" s="170">
        <v>0</v>
      </c>
      <c r="IR12" s="171">
        <v>-102.98559013013846</v>
      </c>
      <c r="IS12" s="170">
        <v>822.25450000000001</v>
      </c>
      <c r="IT12" s="170">
        <v>197</v>
      </c>
      <c r="IU12" s="171">
        <v>916.26890986986155</v>
      </c>
      <c r="IV12" s="170">
        <v>-99.787506179999994</v>
      </c>
    </row>
    <row r="13" spans="1:256" s="168" customFormat="1">
      <c r="A13" s="172" t="s">
        <v>311</v>
      </c>
      <c r="B13" s="170">
        <v>22.375142700000048</v>
      </c>
      <c r="C13" s="170">
        <v>1.2181841399999931</v>
      </c>
      <c r="D13" s="170">
        <v>2.2432831799998878</v>
      </c>
      <c r="E13" s="170">
        <v>0</v>
      </c>
      <c r="F13" s="171">
        <v>25.836610019999931</v>
      </c>
      <c r="G13" s="170">
        <v>159.98300000000023</v>
      </c>
      <c r="H13" s="170">
        <v>0</v>
      </c>
      <c r="I13" s="171">
        <v>185.81961002000017</v>
      </c>
      <c r="K13" s="170">
        <v>14.985783969999954</v>
      </c>
      <c r="L13" s="170">
        <v>0.78476669000000876</v>
      </c>
      <c r="M13" s="170">
        <v>17.544154169999839</v>
      </c>
      <c r="N13" s="170">
        <v>0</v>
      </c>
      <c r="O13" s="171">
        <v>33.314704829999798</v>
      </c>
      <c r="P13" s="170">
        <v>173.48499999999984</v>
      </c>
      <c r="Q13" s="170">
        <v>0</v>
      </c>
      <c r="R13" s="171">
        <v>206.79970482999965</v>
      </c>
      <c r="T13" s="170">
        <v>10.31</v>
      </c>
      <c r="U13" s="170">
        <v>2.1309999999999998</v>
      </c>
      <c r="V13" s="170">
        <v>38.927999999999997</v>
      </c>
      <c r="W13" s="170" t="s">
        <v>400</v>
      </c>
      <c r="X13" s="171">
        <v>51.37</v>
      </c>
      <c r="Y13" s="170">
        <v>-455.61900000000003</v>
      </c>
      <c r="Z13" s="170" t="s">
        <v>400</v>
      </c>
      <c r="AA13" s="171">
        <v>-404.24900000000002</v>
      </c>
      <c r="AC13" s="170">
        <v>23.28782947000003</v>
      </c>
      <c r="AD13" s="170">
        <v>2.6715885500000192</v>
      </c>
      <c r="AE13" s="170">
        <v>0.68633646000002324</v>
      </c>
      <c r="AF13" s="170">
        <v>0</v>
      </c>
      <c r="AG13" s="171">
        <v>26.645754480000075</v>
      </c>
      <c r="AH13" s="170">
        <v>78.474500000000063</v>
      </c>
      <c r="AI13" s="170">
        <v>0</v>
      </c>
      <c r="AJ13" s="171">
        <v>105.12025448000014</v>
      </c>
      <c r="AL13" s="170">
        <v>32.641227729999976</v>
      </c>
      <c r="AM13" s="170">
        <v>4.83854188000001</v>
      </c>
      <c r="AN13" s="170">
        <v>14.247272799999788</v>
      </c>
      <c r="AO13" s="170">
        <v>0</v>
      </c>
      <c r="AP13" s="171">
        <v>51.727042409999768</v>
      </c>
      <c r="AQ13" s="170">
        <v>-204.21809291000014</v>
      </c>
      <c r="AR13" s="170">
        <v>0</v>
      </c>
      <c r="AS13" s="171">
        <v>-152.49105050000037</v>
      </c>
      <c r="AU13" s="170">
        <v>29.253923050000015</v>
      </c>
      <c r="AV13" s="170">
        <v>2.9263528100000022</v>
      </c>
      <c r="AW13" s="170">
        <v>14.487212339999701</v>
      </c>
      <c r="AX13" s="170">
        <v>0</v>
      </c>
      <c r="AY13" s="171">
        <v>46.667488199999717</v>
      </c>
      <c r="AZ13" s="170">
        <v>-74.796915499999997</v>
      </c>
      <c r="BA13" s="170">
        <v>0</v>
      </c>
      <c r="BB13" s="171">
        <v>-28.12942730000028</v>
      </c>
      <c r="BD13" s="170">
        <v>22.31873633999999</v>
      </c>
      <c r="BE13" s="170">
        <v>1.55636237000001</v>
      </c>
      <c r="BF13" s="170">
        <v>27.035563080000003</v>
      </c>
      <c r="BG13" s="170">
        <v>0</v>
      </c>
      <c r="BH13" s="171">
        <v>50.910661790000006</v>
      </c>
      <c r="BI13" s="170">
        <v>-81.057000000000002</v>
      </c>
      <c r="BJ13" s="170">
        <v>0</v>
      </c>
      <c r="BK13" s="171">
        <v>-30.146338209999996</v>
      </c>
      <c r="BM13" s="170">
        <v>132.77915359000002</v>
      </c>
      <c r="BN13" s="170">
        <v>-1.456156400000004</v>
      </c>
      <c r="BO13" s="170">
        <v>14.577454619999855</v>
      </c>
      <c r="BP13" s="170">
        <v>0</v>
      </c>
      <c r="BQ13" s="171">
        <v>145.90045180999988</v>
      </c>
      <c r="BR13" s="170">
        <v>-235.75315000000006</v>
      </c>
      <c r="BS13" s="170">
        <v>0</v>
      </c>
      <c r="BT13" s="171">
        <v>-89.852698190000183</v>
      </c>
      <c r="BV13" s="170">
        <v>35.651306920000003</v>
      </c>
      <c r="BW13" s="170">
        <v>-3.24333961</v>
      </c>
      <c r="BX13" s="170">
        <v>12.279162970000002</v>
      </c>
      <c r="BY13" s="170">
        <v>0</v>
      </c>
      <c r="BZ13" s="171">
        <v>44.687130280000005</v>
      </c>
      <c r="CA13" s="170">
        <v>-16.290237040000001</v>
      </c>
      <c r="CB13" s="170">
        <v>0</v>
      </c>
      <c r="CC13" s="171">
        <v>28.396893240000004</v>
      </c>
      <c r="CE13" s="170">
        <v>27.36152727</v>
      </c>
      <c r="CF13" s="170">
        <v>18.153472220000005</v>
      </c>
      <c r="CG13" s="170">
        <v>25.124752440000002</v>
      </c>
      <c r="CH13" s="170">
        <v>0</v>
      </c>
      <c r="CI13" s="171">
        <v>70.639751930000017</v>
      </c>
      <c r="CJ13" s="170">
        <v>9.1704999999999988</v>
      </c>
      <c r="CK13" s="170">
        <v>0</v>
      </c>
      <c r="CL13" s="171">
        <v>79.810251930000021</v>
      </c>
      <c r="CN13" s="170">
        <v>26.963991020000002</v>
      </c>
      <c r="CO13" s="170">
        <v>-16.98053891</v>
      </c>
      <c r="CP13" s="170">
        <v>15.899084590000001</v>
      </c>
      <c r="CQ13" s="170">
        <v>0</v>
      </c>
      <c r="CR13" s="171">
        <v>25.882536700000003</v>
      </c>
      <c r="CS13" s="170">
        <v>-98.847000000000008</v>
      </c>
      <c r="CT13" s="170">
        <v>0</v>
      </c>
      <c r="CU13" s="171">
        <v>-72.964463300000006</v>
      </c>
      <c r="CW13" s="170">
        <v>39.769060189999998</v>
      </c>
      <c r="CX13" s="170">
        <v>-1.1007005599999999</v>
      </c>
      <c r="CY13" s="170">
        <v>16.04852236</v>
      </c>
      <c r="CZ13" s="170">
        <v>0</v>
      </c>
      <c r="DA13" s="171">
        <v>54.716881989999997</v>
      </c>
      <c r="DB13" s="170">
        <v>-3.5529999999999973</v>
      </c>
      <c r="DC13" s="170">
        <v>0</v>
      </c>
      <c r="DD13" s="171">
        <v>51.16388199</v>
      </c>
      <c r="DF13" s="170">
        <v>46.953086950000007</v>
      </c>
      <c r="DG13" s="170">
        <v>0.17765929000000028</v>
      </c>
      <c r="DH13" s="170">
        <v>23.627947379999998</v>
      </c>
      <c r="DI13" s="170">
        <v>0</v>
      </c>
      <c r="DJ13" s="171">
        <v>70.758693620000003</v>
      </c>
      <c r="DK13" s="170">
        <v>-75.372</v>
      </c>
      <c r="DL13" s="170">
        <v>0</v>
      </c>
      <c r="DM13" s="171">
        <v>-4.6133063799999974</v>
      </c>
      <c r="DO13" s="170">
        <v>47.513074709999998</v>
      </c>
      <c r="DP13" s="170">
        <v>-5.0456009999999878E-2</v>
      </c>
      <c r="DQ13" s="170">
        <v>27.204971320000002</v>
      </c>
      <c r="DR13" s="170">
        <v>0</v>
      </c>
      <c r="DS13" s="171">
        <v>74.667590020000006</v>
      </c>
      <c r="DT13" s="170">
        <v>72.478999999999999</v>
      </c>
      <c r="DU13" s="170">
        <v>0</v>
      </c>
      <c r="DV13" s="171">
        <v>147.14659002000002</v>
      </c>
      <c r="DX13" s="170">
        <v>62.117077649999999</v>
      </c>
      <c r="DY13" s="170">
        <v>0.7501905900000001</v>
      </c>
      <c r="DZ13" s="170">
        <v>38.30931665</v>
      </c>
      <c r="EA13" s="170">
        <v>0</v>
      </c>
      <c r="EB13" s="171">
        <v>101.17658489</v>
      </c>
      <c r="EC13" s="170">
        <v>152.36949999999999</v>
      </c>
      <c r="ED13" s="170">
        <v>0</v>
      </c>
      <c r="EE13" s="171">
        <v>253.54608488999997</v>
      </c>
      <c r="EG13" s="170">
        <v>56.112710420000006</v>
      </c>
      <c r="EH13" s="170">
        <v>0.98700449000000001</v>
      </c>
      <c r="EI13" s="170">
        <v>25.566680330000001</v>
      </c>
      <c r="EJ13" s="170">
        <v>0</v>
      </c>
      <c r="EK13" s="171">
        <v>82.66639524</v>
      </c>
      <c r="EL13" s="170">
        <v>167.01599999999999</v>
      </c>
      <c r="EM13" s="170">
        <v>0</v>
      </c>
      <c r="EN13" s="171">
        <v>249.67915402</v>
      </c>
      <c r="EP13" s="170">
        <v>51.313468289999996</v>
      </c>
      <c r="EQ13" s="170">
        <v>0.5165660099999998</v>
      </c>
      <c r="ER13" s="170">
        <v>41.784797220000002</v>
      </c>
      <c r="ES13" s="170">
        <v>0</v>
      </c>
      <c r="ET13" s="171">
        <v>93.614831519999996</v>
      </c>
      <c r="EU13" s="170">
        <v>183.9</v>
      </c>
      <c r="EV13" s="170">
        <v>0</v>
      </c>
      <c r="EW13" s="171">
        <v>277.51483152000003</v>
      </c>
      <c r="EY13" s="170">
        <v>36.902555439999993</v>
      </c>
      <c r="EZ13" s="170">
        <v>0.37143562999999996</v>
      </c>
      <c r="FA13" s="170">
        <v>-2.7771938099999995</v>
      </c>
      <c r="FB13" s="170">
        <v>0</v>
      </c>
      <c r="FC13" s="171">
        <v>34.496797259999994</v>
      </c>
      <c r="FD13" s="170">
        <v>36.933999999999997</v>
      </c>
      <c r="FE13" s="170">
        <v>0</v>
      </c>
      <c r="FF13" s="171">
        <v>71.430797260000006</v>
      </c>
      <c r="FH13" s="170">
        <v>40.915265560000002</v>
      </c>
      <c r="FI13" s="170"/>
      <c r="FJ13" s="170">
        <v>-5.4324870900000004</v>
      </c>
      <c r="FK13" s="170">
        <v>34.802244250000001</v>
      </c>
      <c r="FL13" s="170">
        <v>0</v>
      </c>
      <c r="FM13" s="171">
        <v>70.285022720000001</v>
      </c>
      <c r="FN13" s="170">
        <v>-59.261499999999998</v>
      </c>
      <c r="FO13" s="170">
        <v>0</v>
      </c>
      <c r="FP13" s="171">
        <v>11.023522720000001</v>
      </c>
      <c r="FR13" s="170">
        <v>48.066236480000001</v>
      </c>
      <c r="FS13" s="170"/>
      <c r="FT13" s="170">
        <v>-3.82402679</v>
      </c>
      <c r="FU13" s="170">
        <v>7.4468877500010002</v>
      </c>
      <c r="FV13" s="170">
        <v>0</v>
      </c>
      <c r="FW13" s="171">
        <v>51.689097440001007</v>
      </c>
      <c r="FX13" s="170">
        <v>-114.7445</v>
      </c>
      <c r="FY13" s="170">
        <v>0</v>
      </c>
      <c r="FZ13" s="171">
        <v>-63.055402559998996</v>
      </c>
      <c r="GB13" s="170">
        <v>46.892217989999999</v>
      </c>
      <c r="GC13" s="170"/>
      <c r="GD13" s="170">
        <v>0.38389420000000019</v>
      </c>
      <c r="GE13" s="170">
        <v>14.39743415</v>
      </c>
      <c r="GF13" s="170">
        <v>0</v>
      </c>
      <c r="GG13" s="171">
        <v>61.673546340000001</v>
      </c>
      <c r="GH13" s="170">
        <v>98.835499999999996</v>
      </c>
      <c r="GI13" s="170">
        <v>0</v>
      </c>
      <c r="GJ13" s="171">
        <v>160.50904634</v>
      </c>
      <c r="GL13" s="170">
        <v>37.431969119999991</v>
      </c>
      <c r="GM13" s="170"/>
      <c r="GN13" s="170">
        <v>-5.9826746299999991</v>
      </c>
      <c r="GO13" s="170">
        <v>8.50591294</v>
      </c>
      <c r="GP13" s="170">
        <v>0</v>
      </c>
      <c r="GQ13" s="171">
        <v>39.955207429999994</v>
      </c>
      <c r="GR13" s="170">
        <v>56.259500000000003</v>
      </c>
      <c r="GS13" s="170">
        <v>0</v>
      </c>
      <c r="GT13" s="171">
        <v>96.214707430000004</v>
      </c>
      <c r="GU13"/>
      <c r="GV13" s="170">
        <v>31.512702190000009</v>
      </c>
      <c r="GW13" s="170"/>
      <c r="GX13" s="170">
        <v>-0.37160447999999996</v>
      </c>
      <c r="GY13" s="170">
        <v>9.0301875299999974</v>
      </c>
      <c r="GZ13" s="170">
        <v>0</v>
      </c>
      <c r="HA13" s="171">
        <v>40.17128524000001</v>
      </c>
      <c r="HB13" s="170">
        <v>593.28989731499996</v>
      </c>
      <c r="HC13" s="170">
        <v>0</v>
      </c>
      <c r="HD13" s="171">
        <v>633.46118255499994</v>
      </c>
      <c r="HE13"/>
      <c r="HF13" s="170">
        <v>27.445179799999902</v>
      </c>
      <c r="HG13" s="170">
        <v>1.5524151999999996</v>
      </c>
      <c r="HH13" s="170">
        <v>-1.1370579726640071</v>
      </c>
      <c r="HI13" s="170">
        <v>-38.78717599519517</v>
      </c>
      <c r="HJ13" s="170">
        <v>0</v>
      </c>
      <c r="HK13" s="171">
        <v>-12.479054167859275</v>
      </c>
      <c r="HL13" s="170">
        <v>160.15900000000002</v>
      </c>
      <c r="HM13" s="170">
        <v>0</v>
      </c>
      <c r="HN13" s="171">
        <v>147.67994583214073</v>
      </c>
      <c r="HO13" s="170">
        <v>0.83899999999999997</v>
      </c>
      <c r="HP13"/>
      <c r="HQ13" s="170">
        <v>22.900897500000013</v>
      </c>
      <c r="HR13" s="170">
        <v>1.2909020300000003</v>
      </c>
      <c r="HS13" s="170">
        <v>-2.9131013199768776</v>
      </c>
      <c r="HT13" s="170">
        <v>1.2564961176204379</v>
      </c>
      <c r="HU13" s="170">
        <v>0</v>
      </c>
      <c r="HV13" s="171">
        <v>21.244292297643572</v>
      </c>
      <c r="HW13" s="170">
        <v>289.1155</v>
      </c>
      <c r="HX13" s="170">
        <v>0</v>
      </c>
      <c r="HY13" s="171">
        <v>310.35979229764359</v>
      </c>
      <c r="HZ13" s="170">
        <v>0</v>
      </c>
      <c r="IB13" s="170">
        <v>19.062773780000256</v>
      </c>
      <c r="IC13" s="170">
        <v>1.7553388799999998</v>
      </c>
      <c r="ID13" s="170">
        <v>-4.6577031963519842</v>
      </c>
      <c r="IE13" s="170">
        <v>-1.8523388822226261</v>
      </c>
      <c r="IF13" s="170">
        <v>0</v>
      </c>
      <c r="IG13" s="171">
        <v>12.552731701425646</v>
      </c>
      <c r="IH13" s="170">
        <v>12.836500000000001</v>
      </c>
      <c r="II13" s="170">
        <v>0</v>
      </c>
      <c r="IJ13" s="171">
        <v>25.389231701425647</v>
      </c>
      <c r="IK13" s="170">
        <v>-14.356</v>
      </c>
      <c r="IM13" s="170">
        <v>8.1020586499999983</v>
      </c>
      <c r="IN13" s="170">
        <v>0.61495029000000023</v>
      </c>
      <c r="IO13" s="170">
        <v>1.1227838089928701</v>
      </c>
      <c r="IP13" s="170">
        <v>5.2128484630924943</v>
      </c>
      <c r="IQ13" s="170">
        <v>0</v>
      </c>
      <c r="IR13" s="171">
        <v>14.437690922085363</v>
      </c>
      <c r="IS13" s="170">
        <v>12.408999999999999</v>
      </c>
      <c r="IT13" s="170">
        <v>0</v>
      </c>
      <c r="IU13" s="171">
        <v>26.846690922085362</v>
      </c>
      <c r="IV13" s="170">
        <v>13.43</v>
      </c>
    </row>
    <row r="14" spans="1:256" s="168" customFormat="1">
      <c r="A14" s="164" t="s">
        <v>312</v>
      </c>
      <c r="B14" s="166">
        <v>561.04591656000036</v>
      </c>
      <c r="C14" s="166">
        <v>241.29995794000021</v>
      </c>
      <c r="D14" s="166">
        <v>-130.21436820000039</v>
      </c>
      <c r="E14" s="166">
        <v>0</v>
      </c>
      <c r="F14" s="167">
        <v>672.13150630000018</v>
      </c>
      <c r="G14" s="166">
        <v>52.206500000001199</v>
      </c>
      <c r="H14" s="166">
        <v>0</v>
      </c>
      <c r="I14" s="167">
        <v>724.33800630000133</v>
      </c>
      <c r="K14" s="166">
        <v>671.80279980000023</v>
      </c>
      <c r="L14" s="166">
        <v>71.447441360000042</v>
      </c>
      <c r="M14" s="166">
        <v>128.49669190999987</v>
      </c>
      <c r="N14" s="166">
        <v>0</v>
      </c>
      <c r="O14" s="167">
        <v>871.74693307000018</v>
      </c>
      <c r="P14" s="166">
        <v>-1508.3615000000038</v>
      </c>
      <c r="Q14" s="166">
        <v>0</v>
      </c>
      <c r="R14" s="167">
        <v>-636.61456693000366</v>
      </c>
      <c r="T14" s="166">
        <v>214.22800000000001</v>
      </c>
      <c r="U14" s="166">
        <v>19.375</v>
      </c>
      <c r="V14" s="166">
        <v>-257.089</v>
      </c>
      <c r="W14" s="166">
        <v>0</v>
      </c>
      <c r="X14" s="167">
        <v>-23.486000000000001</v>
      </c>
      <c r="Y14" s="166">
        <v>2930.4290000000001</v>
      </c>
      <c r="Z14" s="166" t="s">
        <v>400</v>
      </c>
      <c r="AA14" s="167">
        <v>2906.9430000000002</v>
      </c>
      <c r="AC14" s="166">
        <v>599.51894909000112</v>
      </c>
      <c r="AD14" s="166">
        <v>56.886760859999988</v>
      </c>
      <c r="AE14" s="166">
        <v>329.23383085</v>
      </c>
      <c r="AF14" s="166">
        <v>-24.517118</v>
      </c>
      <c r="AG14" s="167">
        <v>961.12242280000112</v>
      </c>
      <c r="AH14" s="166">
        <v>675.46400002000246</v>
      </c>
      <c r="AI14" s="166">
        <v>0</v>
      </c>
      <c r="AJ14" s="167">
        <v>1636.5864228200035</v>
      </c>
      <c r="AL14" s="166">
        <v>966.76140866000082</v>
      </c>
      <c r="AM14" s="166">
        <v>83.7564185399997</v>
      </c>
      <c r="AN14" s="166">
        <v>-45.212313119999564</v>
      </c>
      <c r="AO14" s="166">
        <v>0</v>
      </c>
      <c r="AP14" s="167">
        <v>1005.305514080001</v>
      </c>
      <c r="AQ14" s="166">
        <v>371.37195571000473</v>
      </c>
      <c r="AR14" s="166">
        <v>0</v>
      </c>
      <c r="AS14" s="167">
        <v>1376.5774697900058</v>
      </c>
      <c r="AU14" s="166">
        <v>665.99621981000053</v>
      </c>
      <c r="AV14" s="166">
        <v>56.781639940000161</v>
      </c>
      <c r="AW14" s="166">
        <v>-70.053999999999974</v>
      </c>
      <c r="AX14" s="166">
        <v>0</v>
      </c>
      <c r="AY14" s="167">
        <v>652.72385975000077</v>
      </c>
      <c r="AZ14" s="166">
        <v>73.614000019998187</v>
      </c>
      <c r="BA14" s="166">
        <v>0</v>
      </c>
      <c r="BB14" s="167">
        <v>726.337859769999</v>
      </c>
      <c r="BD14" s="166">
        <v>333.31423387000052</v>
      </c>
      <c r="BE14" s="166">
        <v>-43.820367409999911</v>
      </c>
      <c r="BF14" s="166">
        <v>-32.999999999999787</v>
      </c>
      <c r="BG14" s="166">
        <v>-1.2433111000000001</v>
      </c>
      <c r="BH14" s="167">
        <v>255.25055536000085</v>
      </c>
      <c r="BI14" s="166">
        <v>2553.54</v>
      </c>
      <c r="BJ14" s="166">
        <v>0</v>
      </c>
      <c r="BK14" s="167">
        <v>2808.7905553600008</v>
      </c>
      <c r="BM14" s="166">
        <v>276.4166494499986</v>
      </c>
      <c r="BN14" s="166">
        <v>72.654749989999388</v>
      </c>
      <c r="BO14" s="166">
        <v>-65.100000000002083</v>
      </c>
      <c r="BP14" s="166">
        <v>0</v>
      </c>
      <c r="BQ14" s="167">
        <v>283.97139943999593</v>
      </c>
      <c r="BR14" s="166">
        <v>1067.3004999999923</v>
      </c>
      <c r="BS14" s="166">
        <v>0</v>
      </c>
      <c r="BT14" s="167">
        <v>1351.2718994399884</v>
      </c>
      <c r="BV14" s="166">
        <v>590.77872934000004</v>
      </c>
      <c r="BW14" s="166">
        <v>12.867759199999988</v>
      </c>
      <c r="BX14" s="166">
        <v>-34.300000000000004</v>
      </c>
      <c r="BY14" s="166">
        <v>0</v>
      </c>
      <c r="BZ14" s="167">
        <v>569.34648854000011</v>
      </c>
      <c r="CA14" s="166">
        <v>-188.10759749999207</v>
      </c>
      <c r="CB14" s="166">
        <v>0</v>
      </c>
      <c r="CC14" s="167">
        <v>381.23889104000807</v>
      </c>
      <c r="CE14" s="166">
        <v>358.99346029999896</v>
      </c>
      <c r="CF14" s="166">
        <v>22.628285720000029</v>
      </c>
      <c r="CG14" s="166">
        <v>-49.300000000000004</v>
      </c>
      <c r="CH14" s="166">
        <v>0</v>
      </c>
      <c r="CI14" s="167">
        <v>332.32174601999895</v>
      </c>
      <c r="CJ14" s="166">
        <v>-188.78699999000003</v>
      </c>
      <c r="CK14" s="166">
        <v>0</v>
      </c>
      <c r="CL14" s="167">
        <v>143.53474602999893</v>
      </c>
      <c r="CN14" s="166">
        <v>371.17329679999995</v>
      </c>
      <c r="CO14" s="166">
        <v>-33.283645059999991</v>
      </c>
      <c r="CP14" s="166">
        <v>1233.2</v>
      </c>
      <c r="CQ14" s="166">
        <v>-19.930898799999998</v>
      </c>
      <c r="CR14" s="167">
        <v>1551.1587529400001</v>
      </c>
      <c r="CS14" s="166">
        <v>1741.8098464900011</v>
      </c>
      <c r="CT14" s="166">
        <v>0</v>
      </c>
      <c r="CU14" s="167">
        <v>3292.9685994300012</v>
      </c>
      <c r="CW14" s="166">
        <v>396.89851395999995</v>
      </c>
      <c r="CX14" s="166">
        <v>36.515588619999996</v>
      </c>
      <c r="CY14" s="166">
        <v>-83.359657799998786</v>
      </c>
      <c r="CZ14" s="166">
        <v>0</v>
      </c>
      <c r="DA14" s="167">
        <v>350.05444478000118</v>
      </c>
      <c r="DB14" s="166">
        <v>610.84450000001402</v>
      </c>
      <c r="DC14" s="166">
        <v>0</v>
      </c>
      <c r="DD14" s="167">
        <v>960.89894478001554</v>
      </c>
      <c r="DF14" s="166">
        <v>517.76415568000004</v>
      </c>
      <c r="DG14" s="166">
        <v>9.1250349999999969</v>
      </c>
      <c r="DH14" s="166">
        <v>18.927854799999952</v>
      </c>
      <c r="DI14" s="166">
        <v>0</v>
      </c>
      <c r="DJ14" s="167">
        <v>545.81704548000005</v>
      </c>
      <c r="DK14" s="166">
        <v>271.58261751000208</v>
      </c>
      <c r="DL14" s="166">
        <v>0</v>
      </c>
      <c r="DM14" s="167">
        <v>817.39966299000207</v>
      </c>
      <c r="DO14" s="166">
        <v>414.16523768000008</v>
      </c>
      <c r="DP14" s="166">
        <v>79.970108569999979</v>
      </c>
      <c r="DQ14" s="166">
        <v>3.5570710999999875</v>
      </c>
      <c r="DR14" s="166">
        <v>0</v>
      </c>
      <c r="DS14" s="167">
        <v>497.69241735000003</v>
      </c>
      <c r="DT14" s="166">
        <v>503.87838248999702</v>
      </c>
      <c r="DU14" s="166">
        <v>0</v>
      </c>
      <c r="DV14" s="167">
        <v>1001.5707998399971</v>
      </c>
      <c r="DX14" s="166">
        <v>332.41668984999995</v>
      </c>
      <c r="DY14" s="166">
        <v>-64.905982750000007</v>
      </c>
      <c r="DZ14" s="166">
        <v>193.99980695000011</v>
      </c>
      <c r="EA14" s="166">
        <v>-21.6555003</v>
      </c>
      <c r="EB14" s="167">
        <v>439.85501375000001</v>
      </c>
      <c r="EC14" s="166">
        <v>1715.7239999999999</v>
      </c>
      <c r="ED14" s="166">
        <v>0</v>
      </c>
      <c r="EE14" s="167">
        <v>2155.5790137500003</v>
      </c>
      <c r="EG14" s="166">
        <v>463.88701277999894</v>
      </c>
      <c r="EH14" s="166">
        <v>111.11681489999999</v>
      </c>
      <c r="EI14" s="166">
        <v>28.21767067999804</v>
      </c>
      <c r="EJ14" s="166">
        <v>-15.321085999999999</v>
      </c>
      <c r="EK14" s="167">
        <v>587.90041235999695</v>
      </c>
      <c r="EL14" s="166">
        <v>664.63750001000028</v>
      </c>
      <c r="EM14" s="166">
        <v>1.6875389974302402E-14</v>
      </c>
      <c r="EN14" s="167">
        <v>1252.5381711500015</v>
      </c>
      <c r="EP14" s="166">
        <v>555.43600154000001</v>
      </c>
      <c r="EQ14" s="166">
        <v>79.319130480001007</v>
      </c>
      <c r="ER14" s="166">
        <v>57.701375490000139</v>
      </c>
      <c r="ES14" s="166">
        <v>0</v>
      </c>
      <c r="ET14" s="167">
        <v>692.45650751000119</v>
      </c>
      <c r="EU14" s="166">
        <v>561.79030000000205</v>
      </c>
      <c r="EV14" s="166">
        <v>3.7248470000065481E-2</v>
      </c>
      <c r="EW14" s="167">
        <v>1254.2840559800034</v>
      </c>
      <c r="EY14" s="166">
        <v>656.51038890000007</v>
      </c>
      <c r="EZ14" s="166">
        <v>43.368814669999999</v>
      </c>
      <c r="FA14" s="166">
        <v>-50.844600620000037</v>
      </c>
      <c r="FB14" s="166">
        <v>0</v>
      </c>
      <c r="FC14" s="167">
        <v>649.03460295000002</v>
      </c>
      <c r="FD14" s="166">
        <v>209.53699999999995</v>
      </c>
      <c r="FE14" s="166">
        <v>0</v>
      </c>
      <c r="FF14" s="167">
        <v>858.57160294999983</v>
      </c>
      <c r="FH14" s="166">
        <v>415.72767786000003</v>
      </c>
      <c r="FI14" s="166"/>
      <c r="FJ14" s="166">
        <v>-84.39023469</v>
      </c>
      <c r="FK14" s="166">
        <v>-1.4656364599999279</v>
      </c>
      <c r="FL14" s="166">
        <v>0</v>
      </c>
      <c r="FM14" s="167">
        <v>329.8718067100001</v>
      </c>
      <c r="FN14" s="166">
        <v>1751.201</v>
      </c>
      <c r="FO14" s="166">
        <v>0</v>
      </c>
      <c r="FP14" s="167">
        <v>2081.0728067100003</v>
      </c>
      <c r="FR14" s="166">
        <v>495.52791448999602</v>
      </c>
      <c r="FS14" s="166"/>
      <c r="FT14" s="166">
        <v>45.001077758713116</v>
      </c>
      <c r="FU14" s="166">
        <v>-132.54531434871097</v>
      </c>
      <c r="FV14" s="166">
        <v>0</v>
      </c>
      <c r="FW14" s="167">
        <v>407.98367789999821</v>
      </c>
      <c r="FX14" s="166">
        <v>590.02750000000037</v>
      </c>
      <c r="FY14" s="166">
        <v>0</v>
      </c>
      <c r="FZ14" s="167">
        <v>998.01117789999853</v>
      </c>
      <c r="GB14" s="166">
        <v>609.88572173</v>
      </c>
      <c r="GC14" s="166"/>
      <c r="GD14" s="166">
        <v>-36.218546759999995</v>
      </c>
      <c r="GE14" s="166">
        <v>-9.3999182900010059</v>
      </c>
      <c r="GF14" s="166">
        <v>0</v>
      </c>
      <c r="GG14" s="167">
        <v>564.26725667999904</v>
      </c>
      <c r="GH14" s="166">
        <v>22.266499999999922</v>
      </c>
      <c r="GI14" s="166">
        <v>0</v>
      </c>
      <c r="GJ14" s="167">
        <v>586.53375667999899</v>
      </c>
      <c r="GL14" s="166">
        <v>518.48383565000097</v>
      </c>
      <c r="GM14" s="166"/>
      <c r="GN14" s="166">
        <v>80.969280930999986</v>
      </c>
      <c r="GO14" s="166">
        <v>39.861610439000032</v>
      </c>
      <c r="GP14" s="166">
        <v>0</v>
      </c>
      <c r="GQ14" s="167">
        <v>639.31472702000099</v>
      </c>
      <c r="GR14" s="166">
        <v>93.260000000000048</v>
      </c>
      <c r="GS14" s="166">
        <v>0</v>
      </c>
      <c r="GT14" s="167">
        <v>732.57472702000121</v>
      </c>
      <c r="GU14"/>
      <c r="GV14" s="166">
        <v>505.65248186999895</v>
      </c>
      <c r="GW14" s="166"/>
      <c r="GX14" s="166">
        <v>-22.533389167499994</v>
      </c>
      <c r="GY14" s="166">
        <v>-206.54565245249998</v>
      </c>
      <c r="GZ14" s="166">
        <v>0</v>
      </c>
      <c r="HA14" s="167">
        <v>276.57344024999895</v>
      </c>
      <c r="HB14" s="166">
        <v>1806.445397315</v>
      </c>
      <c r="HC14" s="166">
        <v>0</v>
      </c>
      <c r="HD14" s="167">
        <v>2083.0188375649991</v>
      </c>
      <c r="HE14"/>
      <c r="HF14" s="166">
        <v>345.29388831753766</v>
      </c>
      <c r="HG14" s="166">
        <v>18.43562492999996</v>
      </c>
      <c r="HH14" s="166">
        <v>26.270308718506747</v>
      </c>
      <c r="HI14" s="166">
        <v>-278.80820943348022</v>
      </c>
      <c r="HJ14" s="166">
        <v>0</v>
      </c>
      <c r="HK14" s="167">
        <v>92.755987602564176</v>
      </c>
      <c r="HL14" s="166">
        <v>781.08500000000004</v>
      </c>
      <c r="HM14" s="166">
        <v>0</v>
      </c>
      <c r="HN14" s="167">
        <v>873.84098760256416</v>
      </c>
      <c r="HO14" s="166">
        <v>20.746189959999867</v>
      </c>
      <c r="HP14"/>
      <c r="HQ14" s="166">
        <v>404.33539597359947</v>
      </c>
      <c r="HR14" s="166">
        <v>8.2703274300000125</v>
      </c>
      <c r="HS14" s="166">
        <v>-6.7788040181689375</v>
      </c>
      <c r="HT14" s="166">
        <v>10.540772736187735</v>
      </c>
      <c r="HU14" s="166">
        <v>0</v>
      </c>
      <c r="HV14" s="167">
        <v>408.09736469161828</v>
      </c>
      <c r="HW14" s="166">
        <v>262.41399999999999</v>
      </c>
      <c r="HX14" s="166">
        <v>0</v>
      </c>
      <c r="HY14" s="167">
        <v>670.51136469161827</v>
      </c>
      <c r="HZ14" s="166">
        <v>43.591555389999911</v>
      </c>
      <c r="IB14" s="166">
        <v>403.410559319306</v>
      </c>
      <c r="IC14" s="166">
        <v>51.101889349999986</v>
      </c>
      <c r="ID14" s="166">
        <v>13.614293017450951</v>
      </c>
      <c r="IE14" s="166">
        <v>-128.70046493400957</v>
      </c>
      <c r="IF14" s="166">
        <v>0</v>
      </c>
      <c r="IG14" s="167">
        <v>288.32438740274739</v>
      </c>
      <c r="IH14" s="166">
        <v>-495.85600000000005</v>
      </c>
      <c r="II14" s="166">
        <v>0</v>
      </c>
      <c r="IJ14" s="167">
        <v>-207.53161259725266</v>
      </c>
      <c r="IK14" s="166">
        <v>2.5739324499999015</v>
      </c>
      <c r="IM14" s="166">
        <v>331.05417034000021</v>
      </c>
      <c r="IN14" s="166">
        <v>27.086894990000111</v>
      </c>
      <c r="IO14" s="166">
        <v>-11.111615822549155</v>
      </c>
      <c r="IP14" s="166">
        <v>-44.106914449871091</v>
      </c>
      <c r="IQ14" s="166">
        <v>0</v>
      </c>
      <c r="IR14" s="167">
        <v>275.83564006757996</v>
      </c>
      <c r="IS14" s="166">
        <v>1413.8155000000002</v>
      </c>
      <c r="IT14" s="166">
        <v>197</v>
      </c>
      <c r="IU14" s="167">
        <v>1886.6511400675802</v>
      </c>
      <c r="IV14" s="166">
        <v>6.229467879999973</v>
      </c>
    </row>
    <row r="15" spans="1:256" s="168" customFormat="1" collapsed="1">
      <c r="A15" s="169" t="s">
        <v>243</v>
      </c>
      <c r="B15" s="174">
        <v>-254.15938669999994</v>
      </c>
      <c r="C15" s="174">
        <v>-9.0995246500000029</v>
      </c>
      <c r="D15" s="174">
        <v>-3.9564378099999988</v>
      </c>
      <c r="E15" s="174">
        <v>0</v>
      </c>
      <c r="F15" s="171">
        <v>-267.21534915999996</v>
      </c>
      <c r="G15" s="174">
        <v>-268.41800000000001</v>
      </c>
      <c r="H15" s="174">
        <v>0</v>
      </c>
      <c r="I15" s="171">
        <v>-535.63334915999997</v>
      </c>
      <c r="K15" s="174">
        <v>-234.70283100000003</v>
      </c>
      <c r="L15" s="174">
        <v>-7.2193619599999987</v>
      </c>
      <c r="M15" s="174">
        <v>-6.5458557400000004</v>
      </c>
      <c r="N15" s="174">
        <v>0</v>
      </c>
      <c r="O15" s="171">
        <v>-248.46804870000003</v>
      </c>
      <c r="P15" s="174">
        <v>-342.27449999999999</v>
      </c>
      <c r="Q15" s="174">
        <v>0</v>
      </c>
      <c r="R15" s="171">
        <v>-590.74254870000004</v>
      </c>
      <c r="T15" s="174">
        <v>-250.75800000000001</v>
      </c>
      <c r="U15" s="174">
        <v>-3.14</v>
      </c>
      <c r="V15" s="174">
        <v>-4.7469999999999999</v>
      </c>
      <c r="W15" s="174" t="s">
        <v>400</v>
      </c>
      <c r="X15" s="171">
        <v>-258.64499999999998</v>
      </c>
      <c r="Y15" s="174">
        <v>-615.30200000000002</v>
      </c>
      <c r="Z15" s="174" t="s">
        <v>400</v>
      </c>
      <c r="AA15" s="171">
        <v>-873.947</v>
      </c>
      <c r="AC15" s="174">
        <v>-247.56806746000004</v>
      </c>
      <c r="AD15" s="174">
        <v>-14.410992109999999</v>
      </c>
      <c r="AE15" s="174">
        <v>-4.7340906500000006</v>
      </c>
      <c r="AF15" s="174">
        <v>0</v>
      </c>
      <c r="AG15" s="171">
        <v>-266.71315022000005</v>
      </c>
      <c r="AH15" s="174">
        <v>-419.13</v>
      </c>
      <c r="AI15" s="174">
        <v>0</v>
      </c>
      <c r="AJ15" s="171">
        <v>-685.8431502200001</v>
      </c>
      <c r="AL15" s="174">
        <v>-207.81431026999999</v>
      </c>
      <c r="AM15" s="174">
        <v>-9.0416692200000011</v>
      </c>
      <c r="AN15" s="174">
        <v>-2.07150729</v>
      </c>
      <c r="AO15" s="174">
        <v>0</v>
      </c>
      <c r="AP15" s="171">
        <v>-218.92748677999998</v>
      </c>
      <c r="AQ15" s="174">
        <v>-368.649</v>
      </c>
      <c r="AR15" s="174">
        <v>0</v>
      </c>
      <c r="AS15" s="171">
        <v>-587.57648677999998</v>
      </c>
      <c r="AU15" s="174">
        <v>-174.20455121999998</v>
      </c>
      <c r="AV15" s="174">
        <v>-6.1192851699999995</v>
      </c>
      <c r="AW15" s="174">
        <v>-2.7836259600000002</v>
      </c>
      <c r="AX15" s="174">
        <v>0</v>
      </c>
      <c r="AY15" s="171">
        <v>-183.10746234999999</v>
      </c>
      <c r="AZ15" s="174">
        <v>-420.6035</v>
      </c>
      <c r="BA15" s="174">
        <v>0</v>
      </c>
      <c r="BB15" s="171">
        <v>-603.71096235000005</v>
      </c>
      <c r="BD15" s="174">
        <v>-146.18219802000002</v>
      </c>
      <c r="BE15" s="174">
        <v>-3.2816430899999998</v>
      </c>
      <c r="BF15" s="174">
        <v>-1.536</v>
      </c>
      <c r="BG15" s="174">
        <v>0</v>
      </c>
      <c r="BH15" s="171">
        <v>-150.99984111000001</v>
      </c>
      <c r="BI15" s="174">
        <v>-584.74800000000005</v>
      </c>
      <c r="BJ15" s="174">
        <v>0</v>
      </c>
      <c r="BK15" s="171">
        <v>-735.74784111000008</v>
      </c>
      <c r="BM15" s="174">
        <v>-149.71378359999997</v>
      </c>
      <c r="BN15" s="174">
        <v>-14.89137689</v>
      </c>
      <c r="BO15" s="174">
        <v>-49.834997799999996</v>
      </c>
      <c r="BP15" s="174">
        <v>0</v>
      </c>
      <c r="BQ15" s="171">
        <v>-214.44015828999997</v>
      </c>
      <c r="BR15" s="174">
        <v>-412.815</v>
      </c>
      <c r="BS15" s="174">
        <v>0</v>
      </c>
      <c r="BT15" s="171">
        <v>-627.25515828999994</v>
      </c>
      <c r="BV15" s="174">
        <v>-130.39766227000001</v>
      </c>
      <c r="BW15" s="174">
        <v>-11.120627990000001</v>
      </c>
      <c r="BX15" s="174">
        <v>-1.9629635600000002</v>
      </c>
      <c r="BY15" s="174">
        <v>0</v>
      </c>
      <c r="BZ15" s="171">
        <v>-143.48125382000001</v>
      </c>
      <c r="CA15" s="174">
        <v>-258.20249999999999</v>
      </c>
      <c r="CB15" s="174">
        <v>0</v>
      </c>
      <c r="CC15" s="171">
        <v>-401.68375381999999</v>
      </c>
      <c r="CE15" s="174">
        <v>-123.31216251000001</v>
      </c>
      <c r="CF15" s="174">
        <v>-10.135707609999999</v>
      </c>
      <c r="CG15" s="174">
        <v>-0.51100000000000001</v>
      </c>
      <c r="CH15" s="174">
        <v>0</v>
      </c>
      <c r="CI15" s="171">
        <v>-133.95887012</v>
      </c>
      <c r="CJ15" s="174">
        <v>-259.57050000000004</v>
      </c>
      <c r="CK15" s="174">
        <v>0</v>
      </c>
      <c r="CL15" s="171">
        <v>-393.52937012000007</v>
      </c>
      <c r="CN15" s="174">
        <v>-128.3152709</v>
      </c>
      <c r="CO15" s="174">
        <v>-11.198268029999999</v>
      </c>
      <c r="CP15" s="174">
        <v>-7.9001449999999987E-2</v>
      </c>
      <c r="CQ15" s="174">
        <v>0</v>
      </c>
      <c r="CR15" s="171">
        <v>-139.59254038</v>
      </c>
      <c r="CS15" s="174">
        <v>-552.48699999999997</v>
      </c>
      <c r="CT15" s="174">
        <v>0</v>
      </c>
      <c r="CU15" s="171">
        <v>-692.07954038000003</v>
      </c>
      <c r="CW15" s="174">
        <v>-108.42855215</v>
      </c>
      <c r="CX15" s="174">
        <v>-26.196832060000002</v>
      </c>
      <c r="CY15" s="174">
        <v>-1.5015725800000002</v>
      </c>
      <c r="CZ15" s="174">
        <v>0</v>
      </c>
      <c r="DA15" s="171">
        <v>-136.12695678999998</v>
      </c>
      <c r="DB15" s="174">
        <v>-386.72699999999998</v>
      </c>
      <c r="DC15" s="174">
        <v>0</v>
      </c>
      <c r="DD15" s="171">
        <v>-522.85395678999998</v>
      </c>
      <c r="DF15" s="174">
        <v>-73.082612260000005</v>
      </c>
      <c r="DG15" s="174">
        <v>-15.644650609999999</v>
      </c>
      <c r="DH15" s="174">
        <v>-3.6553623800000001</v>
      </c>
      <c r="DI15" s="174">
        <v>0</v>
      </c>
      <c r="DJ15" s="171">
        <v>-92.382625250000004</v>
      </c>
      <c r="DK15" s="174">
        <v>-293.411</v>
      </c>
      <c r="DL15" s="174">
        <v>0</v>
      </c>
      <c r="DM15" s="171">
        <v>-385.79362524999999</v>
      </c>
      <c r="DO15" s="174">
        <v>-102.72678126000001</v>
      </c>
      <c r="DP15" s="174">
        <v>-5.0340130200000006</v>
      </c>
      <c r="DQ15" s="174">
        <v>-1.45408662</v>
      </c>
      <c r="DR15" s="174">
        <v>0</v>
      </c>
      <c r="DS15" s="171">
        <v>-109.21488090000001</v>
      </c>
      <c r="DT15" s="174">
        <v>-285.39549999999997</v>
      </c>
      <c r="DU15" s="174">
        <v>0</v>
      </c>
      <c r="DV15" s="171">
        <v>-394.6103809</v>
      </c>
      <c r="DX15" s="174">
        <v>-68.720256789999993</v>
      </c>
      <c r="DY15" s="174">
        <v>-1.7363272300000001</v>
      </c>
      <c r="DZ15" s="174">
        <v>-0.30761475999999999</v>
      </c>
      <c r="EA15" s="174">
        <v>0</v>
      </c>
      <c r="EB15" s="171">
        <v>-70.764198780000001</v>
      </c>
      <c r="EC15" s="174">
        <v>-574.28499999999997</v>
      </c>
      <c r="ED15" s="174">
        <v>0</v>
      </c>
      <c r="EE15" s="171">
        <v>-645.04919877999998</v>
      </c>
      <c r="EG15" s="174">
        <v>-145.61549391999998</v>
      </c>
      <c r="EH15" s="174">
        <v>-11.6815181</v>
      </c>
      <c r="EI15" s="174">
        <v>-2.7596244500000005</v>
      </c>
      <c r="EJ15" s="174">
        <v>0</v>
      </c>
      <c r="EK15" s="171">
        <v>-160.05663646999997</v>
      </c>
      <c r="EL15" s="174">
        <v>-330.82799999999997</v>
      </c>
      <c r="EM15" s="174">
        <v>0</v>
      </c>
      <c r="EN15" s="171">
        <v>-490.88463646999992</v>
      </c>
      <c r="EP15" s="174">
        <v>-89.290691849999988</v>
      </c>
      <c r="EQ15" s="174">
        <v>-11.188109500000001</v>
      </c>
      <c r="ER15" s="174">
        <v>-5.9558187300000007</v>
      </c>
      <c r="ES15" s="174">
        <v>0</v>
      </c>
      <c r="ET15" s="171">
        <v>-106.43462007999999</v>
      </c>
      <c r="EU15" s="174">
        <v>-272.89999999999998</v>
      </c>
      <c r="EV15" s="174">
        <v>0</v>
      </c>
      <c r="EW15" s="171">
        <v>-379.33462007999998</v>
      </c>
      <c r="EY15" s="170">
        <v>-109.32134936</v>
      </c>
      <c r="EZ15" s="170">
        <v>-9.3394977499999996</v>
      </c>
      <c r="FA15" s="170">
        <v>-1.8019536300000001</v>
      </c>
      <c r="FB15" s="170">
        <v>0</v>
      </c>
      <c r="FC15" s="171">
        <v>-120.46280073999999</v>
      </c>
      <c r="FD15" s="170">
        <v>-288.0575</v>
      </c>
      <c r="FE15" s="170">
        <v>0</v>
      </c>
      <c r="FF15" s="171">
        <v>-408.52030073999998</v>
      </c>
      <c r="FH15" s="170">
        <v>-94.138713819999992</v>
      </c>
      <c r="FI15" s="170"/>
      <c r="FJ15" s="170">
        <v>-9.3479212100000009</v>
      </c>
      <c r="FK15" s="170">
        <v>-0.83813638999999995</v>
      </c>
      <c r="FL15" s="170">
        <v>0</v>
      </c>
      <c r="FM15" s="171">
        <v>-104.32477141999999</v>
      </c>
      <c r="FN15" s="170">
        <v>-486.15249999999997</v>
      </c>
      <c r="FO15" s="170">
        <v>0</v>
      </c>
      <c r="FP15" s="171">
        <v>-590.47727141999997</v>
      </c>
      <c r="FR15" s="170">
        <v>-138.55648360000001</v>
      </c>
      <c r="FS15" s="170"/>
      <c r="FT15" s="170">
        <v>-15.146350199999999</v>
      </c>
      <c r="FU15" s="170">
        <v>-1.9562932900000001</v>
      </c>
      <c r="FV15" s="170">
        <v>0</v>
      </c>
      <c r="FW15" s="171">
        <v>-155.65912709</v>
      </c>
      <c r="FX15" s="170">
        <v>-286.65199999999999</v>
      </c>
      <c r="FY15" s="170">
        <v>0</v>
      </c>
      <c r="FZ15" s="171">
        <v>-442.31112709000001</v>
      </c>
      <c r="GB15" s="170">
        <v>-136.63886647000001</v>
      </c>
      <c r="GC15" s="170"/>
      <c r="GD15" s="170">
        <v>-13.054409229999999</v>
      </c>
      <c r="GE15" s="170">
        <v>-6.9894527900000005</v>
      </c>
      <c r="GF15" s="170">
        <v>0</v>
      </c>
      <c r="GG15" s="171">
        <v>-156.68272849000002</v>
      </c>
      <c r="GH15" s="170">
        <v>-217.60649999999998</v>
      </c>
      <c r="GI15" s="170">
        <v>0</v>
      </c>
      <c r="GJ15" s="171">
        <v>-374.28922849000003</v>
      </c>
      <c r="GL15" s="170">
        <v>-122.45413943000001</v>
      </c>
      <c r="GM15" s="170"/>
      <c r="GN15" s="170">
        <v>-6.9585034099999996</v>
      </c>
      <c r="GO15" s="170">
        <v>-14.95462425</v>
      </c>
      <c r="GP15" s="170">
        <v>0</v>
      </c>
      <c r="GQ15" s="171">
        <v>-144.36726709000001</v>
      </c>
      <c r="GR15" s="170">
        <v>-244.78500000000003</v>
      </c>
      <c r="GS15" s="170">
        <v>0</v>
      </c>
      <c r="GT15" s="171">
        <v>-389.15226709000001</v>
      </c>
      <c r="GU15"/>
      <c r="GV15" s="170">
        <v>-123.56553490999998</v>
      </c>
      <c r="GW15" s="170"/>
      <c r="GX15" s="170">
        <v>-8.3049666200000036</v>
      </c>
      <c r="GY15" s="170">
        <v>-18.161000000000001</v>
      </c>
      <c r="GZ15" s="170">
        <v>0</v>
      </c>
      <c r="HA15" s="171">
        <v>-150.03150152999999</v>
      </c>
      <c r="HB15" s="170">
        <v>-537.79150000000004</v>
      </c>
      <c r="HC15" s="170">
        <v>0</v>
      </c>
      <c r="HD15" s="171">
        <v>-687.82300153000006</v>
      </c>
      <c r="HE15"/>
      <c r="HF15" s="170">
        <v>-169.79651310000003</v>
      </c>
      <c r="HG15" s="170">
        <v>-0.70299999999999996</v>
      </c>
      <c r="HH15" s="170">
        <v>-21.632765290000005</v>
      </c>
      <c r="HI15" s="170">
        <v>-25.091999999999999</v>
      </c>
      <c r="HJ15" s="170">
        <v>0</v>
      </c>
      <c r="HK15" s="171">
        <v>-216.52127839000002</v>
      </c>
      <c r="HL15" s="170">
        <v>-357.26800000000003</v>
      </c>
      <c r="HM15" s="170">
        <v>0</v>
      </c>
      <c r="HN15" s="171">
        <v>-573.78927839000005</v>
      </c>
      <c r="HO15" s="170">
        <v>-90.303939849999963</v>
      </c>
      <c r="HP15"/>
      <c r="HQ15" s="170">
        <v>-171.68357160000002</v>
      </c>
      <c r="HR15" s="170">
        <v>-0.19</v>
      </c>
      <c r="HS15" s="170">
        <v>-15.626894239803699</v>
      </c>
      <c r="HT15" s="170">
        <v>-24.256000000000004</v>
      </c>
      <c r="HU15" s="170">
        <v>0</v>
      </c>
      <c r="HV15" s="171">
        <v>-211.56646583980373</v>
      </c>
      <c r="HW15" s="170">
        <v>-274.44049999999999</v>
      </c>
      <c r="HX15" s="170">
        <v>0</v>
      </c>
      <c r="HY15" s="171">
        <v>-486.00696583980368</v>
      </c>
      <c r="HZ15" s="170">
        <v>0</v>
      </c>
      <c r="IB15" s="170">
        <v>-164.25601946999902</v>
      </c>
      <c r="IC15" s="170">
        <v>-0.214</v>
      </c>
      <c r="ID15" s="170">
        <v>-9.0027742499999963</v>
      </c>
      <c r="IE15" s="170">
        <v>-9.3866765699999988</v>
      </c>
      <c r="IF15" s="170">
        <v>0</v>
      </c>
      <c r="IG15" s="171">
        <v>-182.645470289999</v>
      </c>
      <c r="IH15" s="170">
        <v>-343.70550000000003</v>
      </c>
      <c r="II15" s="170">
        <v>0</v>
      </c>
      <c r="IJ15" s="171">
        <v>-526.35097028999905</v>
      </c>
      <c r="IK15" s="170">
        <v>-83.781774180000014</v>
      </c>
      <c r="IM15" s="170">
        <v>-155.81012891000037</v>
      </c>
      <c r="IN15" s="170">
        <v>-0.04</v>
      </c>
      <c r="IO15" s="170">
        <v>-5.9162545600000014</v>
      </c>
      <c r="IP15" s="170">
        <v>-16.456318019999998</v>
      </c>
      <c r="IQ15" s="170">
        <v>0</v>
      </c>
      <c r="IR15" s="171">
        <v>-178.18270149000037</v>
      </c>
      <c r="IS15" s="170">
        <v>-647.63750000000005</v>
      </c>
      <c r="IT15" s="170">
        <v>0</v>
      </c>
      <c r="IU15" s="171">
        <v>-825.82020149000039</v>
      </c>
      <c r="IV15" s="170">
        <v>-13.946821620000003</v>
      </c>
    </row>
    <row r="16" spans="1:256" s="168" customFormat="1">
      <c r="A16" s="169" t="s">
        <v>261</v>
      </c>
      <c r="B16" s="170">
        <v>-4.3845179999999857</v>
      </c>
      <c r="C16" s="170">
        <v>-28.71065733</v>
      </c>
      <c r="D16" s="170">
        <v>-289.99999274999999</v>
      </c>
      <c r="E16" s="170">
        <v>0</v>
      </c>
      <c r="F16" s="171">
        <v>-323.09516808000001</v>
      </c>
      <c r="G16" s="170">
        <v>80.664500000000004</v>
      </c>
      <c r="H16" s="170">
        <v>0</v>
      </c>
      <c r="I16" s="171">
        <v>-242.43066808</v>
      </c>
      <c r="K16" s="170">
        <v>1.0952135199015464E-14</v>
      </c>
      <c r="L16" s="170">
        <v>-22.580665419999988</v>
      </c>
      <c r="M16" s="170">
        <v>0</v>
      </c>
      <c r="N16" s="170">
        <v>0</v>
      </c>
      <c r="O16" s="171">
        <v>-22.580665419999978</v>
      </c>
      <c r="P16" s="170">
        <v>-2.5000000000034106E-2</v>
      </c>
      <c r="Q16" s="170">
        <v>0</v>
      </c>
      <c r="R16" s="171">
        <v>-22.605665420000012</v>
      </c>
      <c r="T16" s="170">
        <v>-90.247</v>
      </c>
      <c r="U16" s="170">
        <v>4.0000000000000001E-3</v>
      </c>
      <c r="V16" s="170">
        <v>-1.1419999999999999</v>
      </c>
      <c r="W16" s="170" t="s">
        <v>400</v>
      </c>
      <c r="X16" s="171">
        <v>-91.384</v>
      </c>
      <c r="Y16" s="170">
        <v>127.17400000000001</v>
      </c>
      <c r="Z16" s="170" t="s">
        <v>400</v>
      </c>
      <c r="AA16" s="171">
        <v>35.789000000000001</v>
      </c>
      <c r="AC16" s="170">
        <v>0</v>
      </c>
      <c r="AD16" s="170">
        <v>0.44205217000000091</v>
      </c>
      <c r="AE16" s="170">
        <v>1482.7593932700006</v>
      </c>
      <c r="AF16" s="170">
        <v>-1487.1052869999999</v>
      </c>
      <c r="AG16" s="171">
        <v>-3.9038415599993641</v>
      </c>
      <c r="AH16" s="170">
        <v>-745.81299999999999</v>
      </c>
      <c r="AI16" s="170">
        <v>0</v>
      </c>
      <c r="AJ16" s="171">
        <v>-749.71684155999935</v>
      </c>
      <c r="AL16" s="170">
        <v>0</v>
      </c>
      <c r="AM16" s="170">
        <v>-1.0342111999999997</v>
      </c>
      <c r="AN16" s="170">
        <v>2.0484095999999998</v>
      </c>
      <c r="AO16" s="170">
        <v>0</v>
      </c>
      <c r="AP16" s="171">
        <v>1.0141984000000002</v>
      </c>
      <c r="AQ16" s="170">
        <v>-86.137999999999977</v>
      </c>
      <c r="AR16" s="170">
        <v>0</v>
      </c>
      <c r="AS16" s="171">
        <v>-85.123801599999979</v>
      </c>
      <c r="AU16" s="170">
        <v>0</v>
      </c>
      <c r="AV16" s="170">
        <v>-8.7852355200000005</v>
      </c>
      <c r="AW16" s="170">
        <v>8.0000000000001137</v>
      </c>
      <c r="AX16" s="170">
        <v>0</v>
      </c>
      <c r="AY16" s="171">
        <v>-0.78523551999988683</v>
      </c>
      <c r="AZ16" s="170">
        <v>-120.66749999999999</v>
      </c>
      <c r="BA16" s="170">
        <v>0</v>
      </c>
      <c r="BB16" s="171">
        <v>-121.45273551999988</v>
      </c>
      <c r="BD16" s="170">
        <v>2.780000000001337E-2</v>
      </c>
      <c r="BE16" s="170">
        <v>5.8000000002778052E-7</v>
      </c>
      <c r="BF16" s="170">
        <v>-26.263999999999999</v>
      </c>
      <c r="BG16" s="170">
        <v>9.9999986069576607E-9</v>
      </c>
      <c r="BH16" s="171">
        <v>-26.236199409999987</v>
      </c>
      <c r="BI16" s="170">
        <v>55.475000000000023</v>
      </c>
      <c r="BJ16" s="170">
        <v>0</v>
      </c>
      <c r="BK16" s="171">
        <v>29.238800590000036</v>
      </c>
      <c r="BM16" s="170">
        <v>0</v>
      </c>
      <c r="BN16" s="170">
        <v>-61.462098249999997</v>
      </c>
      <c r="BO16" s="170">
        <v>-89.794988469999993</v>
      </c>
      <c r="BP16" s="170">
        <v>89.782800000000009</v>
      </c>
      <c r="BQ16" s="171">
        <v>-61.474286719999981</v>
      </c>
      <c r="BR16" s="170">
        <v>-617.15349999999989</v>
      </c>
      <c r="BS16" s="170">
        <v>0</v>
      </c>
      <c r="BT16" s="171">
        <v>-678.6277867199999</v>
      </c>
      <c r="BV16" s="170">
        <v>0</v>
      </c>
      <c r="BW16" s="170">
        <v>-0.73938560999999992</v>
      </c>
      <c r="BX16" s="170">
        <v>-1.3557610199999999</v>
      </c>
      <c r="BY16" s="170">
        <v>0</v>
      </c>
      <c r="BZ16" s="171">
        <v>-2.0951466299999999</v>
      </c>
      <c r="CA16" s="170">
        <v>20.7425</v>
      </c>
      <c r="CB16" s="170">
        <v>0</v>
      </c>
      <c r="CC16" s="171">
        <v>18.647353370000001</v>
      </c>
      <c r="CE16" s="170">
        <v>0</v>
      </c>
      <c r="CF16" s="170">
        <v>-36.869660310000008</v>
      </c>
      <c r="CG16" s="170">
        <v>-6.2889999999999997</v>
      </c>
      <c r="CH16" s="170">
        <v>0</v>
      </c>
      <c r="CI16" s="171">
        <v>-43.158660310000009</v>
      </c>
      <c r="CJ16" s="170">
        <v>-151.119</v>
      </c>
      <c r="CK16" s="170">
        <v>0</v>
      </c>
      <c r="CL16" s="171">
        <v>-194.27766031000002</v>
      </c>
      <c r="CN16" s="170">
        <v>1.1230213999999998</v>
      </c>
      <c r="CO16" s="170">
        <v>-35.869461600000001</v>
      </c>
      <c r="CP16" s="170">
        <v>-1.5341600000000001E-3</v>
      </c>
      <c r="CQ16" s="170">
        <v>0</v>
      </c>
      <c r="CR16" s="171">
        <v>-34.747974360000001</v>
      </c>
      <c r="CS16" s="170">
        <v>94.623999999999995</v>
      </c>
      <c r="CT16" s="170">
        <v>0</v>
      </c>
      <c r="CU16" s="171">
        <v>59.876025639999995</v>
      </c>
      <c r="CW16" s="170">
        <v>0</v>
      </c>
      <c r="CX16" s="170">
        <v>-116.51371595999998</v>
      </c>
      <c r="CY16" s="170">
        <v>-86.985379890000004</v>
      </c>
      <c r="CZ16" s="170">
        <v>30.364671810000001</v>
      </c>
      <c r="DA16" s="171">
        <v>-173.13442404</v>
      </c>
      <c r="DB16" s="170">
        <v>24.227</v>
      </c>
      <c r="DC16" s="170">
        <v>0</v>
      </c>
      <c r="DD16" s="171">
        <v>-148.90742404</v>
      </c>
      <c r="DF16" s="170">
        <v>0</v>
      </c>
      <c r="DG16" s="170">
        <v>0</v>
      </c>
      <c r="DH16" s="170">
        <v>0</v>
      </c>
      <c r="DI16" s="170">
        <v>0</v>
      </c>
      <c r="DJ16" s="171">
        <v>0</v>
      </c>
      <c r="DK16" s="170">
        <v>-378.26349999999996</v>
      </c>
      <c r="DL16" s="170">
        <v>0</v>
      </c>
      <c r="DM16" s="171">
        <v>-378.26349999999996</v>
      </c>
      <c r="DO16" s="170">
        <v>1.09733349</v>
      </c>
      <c r="DP16" s="170">
        <v>-0.19800020000000002</v>
      </c>
      <c r="DQ16" s="170">
        <v>-3.7700236499999997</v>
      </c>
      <c r="DR16" s="170">
        <v>1E-8</v>
      </c>
      <c r="DS16" s="171">
        <v>-2.8706903499999998</v>
      </c>
      <c r="DT16" s="170">
        <v>23.862000000000002</v>
      </c>
      <c r="DU16" s="170">
        <v>0</v>
      </c>
      <c r="DV16" s="171">
        <v>20.991309650000002</v>
      </c>
      <c r="DX16" s="170">
        <v>0</v>
      </c>
      <c r="DY16" s="170">
        <v>0</v>
      </c>
      <c r="DZ16" s="170">
        <v>-275.78003815</v>
      </c>
      <c r="EA16" s="170">
        <v>0</v>
      </c>
      <c r="EB16" s="171">
        <v>-275.78003815</v>
      </c>
      <c r="EC16" s="170">
        <v>18.983499999999999</v>
      </c>
      <c r="ED16" s="170">
        <v>0</v>
      </c>
      <c r="EE16" s="171">
        <v>-256.79653815</v>
      </c>
      <c r="EG16" s="170">
        <v>0</v>
      </c>
      <c r="EH16" s="170">
        <v>13.851493460000002</v>
      </c>
      <c r="EI16" s="170">
        <v>912.83080322000001</v>
      </c>
      <c r="EJ16" s="170">
        <v>0</v>
      </c>
      <c r="EK16" s="171">
        <v>926.68229668000004</v>
      </c>
      <c r="EL16" s="170">
        <v>10.708500000000001</v>
      </c>
      <c r="EM16" s="170">
        <v>0</v>
      </c>
      <c r="EN16" s="171">
        <v>937.39079667999999</v>
      </c>
      <c r="EP16" s="170">
        <v>-1.9180999999999999E-4</v>
      </c>
      <c r="EQ16" s="170">
        <v>4.0920000000000003E-4</v>
      </c>
      <c r="ER16" s="170">
        <v>-61.601999999999997</v>
      </c>
      <c r="ES16" s="170">
        <v>0</v>
      </c>
      <c r="ET16" s="171">
        <v>-61.601782609999994</v>
      </c>
      <c r="EU16" s="170">
        <v>215.1</v>
      </c>
      <c r="EV16" s="170">
        <v>0</v>
      </c>
      <c r="EW16" s="171">
        <v>153.49821739000001</v>
      </c>
      <c r="EY16" s="170">
        <v>5.7680999999999997E-4</v>
      </c>
      <c r="EZ16" s="170">
        <v>9.1532000000000007E-4</v>
      </c>
      <c r="FA16" s="170">
        <v>-157.833</v>
      </c>
      <c r="FB16" s="170">
        <v>0</v>
      </c>
      <c r="FC16" s="171">
        <v>-157.83150787</v>
      </c>
      <c r="FD16" s="170">
        <v>40.042499999999997</v>
      </c>
      <c r="FE16" s="170">
        <v>0</v>
      </c>
      <c r="FF16" s="171">
        <v>-117.78900787000001</v>
      </c>
      <c r="FH16" s="170">
        <v>-3.8500000000000003E-4</v>
      </c>
      <c r="FI16" s="170"/>
      <c r="FJ16" s="170">
        <v>-2.1697545700000003</v>
      </c>
      <c r="FK16" s="170">
        <v>-6.9500000000000004E-6</v>
      </c>
      <c r="FL16" s="170">
        <v>0</v>
      </c>
      <c r="FM16" s="171">
        <v>-2.1701465200000003</v>
      </c>
      <c r="FN16" s="170">
        <v>16.986499999999999</v>
      </c>
      <c r="FO16" s="170">
        <v>0</v>
      </c>
      <c r="FP16" s="171">
        <v>14.81635348</v>
      </c>
      <c r="FR16" s="170">
        <v>5.2012423800000001</v>
      </c>
      <c r="FS16" s="170"/>
      <c r="FT16" s="170">
        <v>-67.327275150000006</v>
      </c>
      <c r="FU16" s="170">
        <v>123.43554691</v>
      </c>
      <c r="FV16" s="170">
        <v>-16.3</v>
      </c>
      <c r="FW16" s="171">
        <v>45.009514139999993</v>
      </c>
      <c r="FX16" s="170">
        <v>15.464</v>
      </c>
      <c r="FY16" s="170">
        <v>0</v>
      </c>
      <c r="FZ16" s="171">
        <v>60.473514139999992</v>
      </c>
      <c r="GB16" s="170">
        <v>1.8950318799999999</v>
      </c>
      <c r="GC16" s="170"/>
      <c r="GD16" s="170">
        <v>-0.17</v>
      </c>
      <c r="GE16" s="170">
        <v>10.09164442</v>
      </c>
      <c r="GF16" s="170">
        <v>-5.3357462000000009</v>
      </c>
      <c r="GG16" s="171">
        <v>6.4809300999999984</v>
      </c>
      <c r="GH16" s="170">
        <v>27.305000000000007</v>
      </c>
      <c r="GI16" s="170">
        <v>0</v>
      </c>
      <c r="GJ16" s="171">
        <v>33.785930100000002</v>
      </c>
      <c r="GL16" s="170">
        <v>1.6571923799999999</v>
      </c>
      <c r="GM16" s="170"/>
      <c r="GN16" s="170">
        <v>0</v>
      </c>
      <c r="GO16" s="170">
        <v>-0.58518340000000002</v>
      </c>
      <c r="GP16" s="170">
        <v>0</v>
      </c>
      <c r="GQ16" s="171">
        <v>1.0720089799999999</v>
      </c>
      <c r="GR16" s="170">
        <v>16.278500000000008</v>
      </c>
      <c r="GS16" s="170">
        <v>0</v>
      </c>
      <c r="GT16" s="171">
        <v>17.350508980000008</v>
      </c>
      <c r="GU16"/>
      <c r="GV16" s="170">
        <v>-0.34143308</v>
      </c>
      <c r="GW16" s="170"/>
      <c r="GX16" s="170">
        <v>0</v>
      </c>
      <c r="GY16" s="170">
        <v>-11.358278009999999</v>
      </c>
      <c r="GZ16" s="170">
        <v>0</v>
      </c>
      <c r="HA16" s="171">
        <v>-11.699711089999999</v>
      </c>
      <c r="HB16" s="170">
        <v>29.597499999999997</v>
      </c>
      <c r="HC16" s="170">
        <v>0</v>
      </c>
      <c r="HD16" s="171">
        <v>17.897788909999996</v>
      </c>
      <c r="HE16"/>
      <c r="HF16" s="170">
        <v>0</v>
      </c>
      <c r="HG16" s="170">
        <v>-12.80514</v>
      </c>
      <c r="HH16" s="170">
        <v>-1.492</v>
      </c>
      <c r="HI16" s="170">
        <v>51.99276798999999</v>
      </c>
      <c r="HJ16" s="170">
        <v>1.601</v>
      </c>
      <c r="HK16" s="171">
        <v>52.101767989999992</v>
      </c>
      <c r="HL16" s="170">
        <v>22.266500000000001</v>
      </c>
      <c r="HM16" s="170">
        <v>0</v>
      </c>
      <c r="HN16" s="171">
        <v>74.368267989999993</v>
      </c>
      <c r="HO16" s="170">
        <v>0</v>
      </c>
      <c r="HP16"/>
      <c r="HQ16" s="170">
        <v>0</v>
      </c>
      <c r="HR16" s="170">
        <v>-3.077</v>
      </c>
      <c r="HS16" s="170">
        <v>3.0033548896167075E-2</v>
      </c>
      <c r="HT16" s="170">
        <v>-1.8089999999999999</v>
      </c>
      <c r="HU16" s="170">
        <v>0</v>
      </c>
      <c r="HV16" s="171">
        <v>-1.7789664511038328</v>
      </c>
      <c r="HW16" s="170">
        <v>24.03</v>
      </c>
      <c r="HX16" s="170">
        <v>0</v>
      </c>
      <c r="HY16" s="171">
        <v>22.251033548896167</v>
      </c>
      <c r="HZ16" s="170">
        <v>-85.551475240000002</v>
      </c>
      <c r="IB16" s="170">
        <v>0</v>
      </c>
      <c r="IC16" s="170">
        <v>-0.63500000000000001</v>
      </c>
      <c r="ID16" s="170">
        <v>-4.4402948400000026</v>
      </c>
      <c r="IE16" s="170">
        <v>4.6999999999999542E-2</v>
      </c>
      <c r="IF16" s="170">
        <v>0</v>
      </c>
      <c r="IG16" s="171">
        <v>-4.3932948400000029</v>
      </c>
      <c r="IH16" s="170">
        <v>-54.447000000000003</v>
      </c>
      <c r="II16" s="170">
        <v>0</v>
      </c>
      <c r="IJ16" s="171">
        <v>-58.840294840000006</v>
      </c>
      <c r="IK16" s="170">
        <v>0</v>
      </c>
      <c r="IM16" s="170">
        <v>0</v>
      </c>
      <c r="IN16" s="170">
        <v>-3.4369999999999998</v>
      </c>
      <c r="IO16" s="170">
        <v>0.10082301000000013</v>
      </c>
      <c r="IP16" s="170">
        <v>-3.5071187199999998</v>
      </c>
      <c r="IQ16" s="170">
        <v>0</v>
      </c>
      <c r="IR16" s="171">
        <v>-3.4062957099999998</v>
      </c>
      <c r="IS16" s="170">
        <v>41.549499999999995</v>
      </c>
      <c r="IT16" s="170">
        <v>0</v>
      </c>
      <c r="IU16" s="171">
        <v>38.143204289999993</v>
      </c>
      <c r="IV16" s="170">
        <v>0</v>
      </c>
    </row>
    <row r="17" spans="1:256" s="168" customFormat="1">
      <c r="A17" s="164" t="s">
        <v>313</v>
      </c>
      <c r="B17" s="166">
        <v>-258.54390469999993</v>
      </c>
      <c r="C17" s="166">
        <v>-37.810181980000003</v>
      </c>
      <c r="D17" s="166">
        <v>-293.95643056</v>
      </c>
      <c r="E17" s="166">
        <v>0</v>
      </c>
      <c r="F17" s="167">
        <v>-590.31051723999985</v>
      </c>
      <c r="G17" s="166">
        <v>-187.7535</v>
      </c>
      <c r="H17" s="166">
        <v>0</v>
      </c>
      <c r="I17" s="167">
        <v>-778.06401723999988</v>
      </c>
      <c r="K17" s="166">
        <v>-234.70283100000003</v>
      </c>
      <c r="L17" s="166">
        <v>-29.800027379999989</v>
      </c>
      <c r="M17" s="166">
        <v>-6.5458557400000004</v>
      </c>
      <c r="N17" s="166">
        <v>0</v>
      </c>
      <c r="O17" s="167">
        <v>-271.04871412</v>
      </c>
      <c r="P17" s="166">
        <v>-342.29950000000002</v>
      </c>
      <c r="Q17" s="166">
        <v>0</v>
      </c>
      <c r="R17" s="167">
        <v>-613.34821411999997</v>
      </c>
      <c r="T17" s="166">
        <v>-341.00400000000002</v>
      </c>
      <c r="U17" s="166">
        <v>-3.1360000000000001</v>
      </c>
      <c r="V17" s="166">
        <v>-5.8890000000000002</v>
      </c>
      <c r="W17" s="166" t="s">
        <v>400</v>
      </c>
      <c r="X17" s="167">
        <v>-350.029</v>
      </c>
      <c r="Y17" s="166">
        <v>-488.12900000000002</v>
      </c>
      <c r="Z17" s="166" t="s">
        <v>400</v>
      </c>
      <c r="AA17" s="167">
        <v>-838.15700000000004</v>
      </c>
      <c r="AC17" s="166">
        <v>-247.56806746000004</v>
      </c>
      <c r="AD17" s="166">
        <v>-13.968939939999999</v>
      </c>
      <c r="AE17" s="166">
        <v>1478.0253026200005</v>
      </c>
      <c r="AF17" s="166">
        <v>-1487.1052869999999</v>
      </c>
      <c r="AG17" s="167">
        <v>-270.61699177999935</v>
      </c>
      <c r="AH17" s="166">
        <v>-1164.943</v>
      </c>
      <c r="AI17" s="166">
        <v>0</v>
      </c>
      <c r="AJ17" s="167">
        <v>-1435.5599917799993</v>
      </c>
      <c r="AL17" s="166">
        <v>-207.81431026999999</v>
      </c>
      <c r="AM17" s="166">
        <v>-10.075880420000001</v>
      </c>
      <c r="AN17" s="166">
        <v>-2.3097690000000171E-2</v>
      </c>
      <c r="AO17" s="166">
        <v>0</v>
      </c>
      <c r="AP17" s="167">
        <v>-217.91328837999998</v>
      </c>
      <c r="AQ17" s="166">
        <v>-454.78699999999998</v>
      </c>
      <c r="AR17" s="166">
        <v>0</v>
      </c>
      <c r="AS17" s="167">
        <v>-672.70028837999996</v>
      </c>
      <c r="AU17" s="166">
        <v>-174.20455121999998</v>
      </c>
      <c r="AV17" s="166">
        <v>-14.90452069</v>
      </c>
      <c r="AW17" s="166">
        <v>5.2163740400001135</v>
      </c>
      <c r="AX17" s="166">
        <v>0</v>
      </c>
      <c r="AY17" s="167">
        <v>-183.89269786999986</v>
      </c>
      <c r="AZ17" s="166">
        <v>-541.27099999999996</v>
      </c>
      <c r="BA17" s="166">
        <v>0</v>
      </c>
      <c r="BB17" s="167">
        <v>-725.16369786999985</v>
      </c>
      <c r="BD17" s="166">
        <v>-146.15439802</v>
      </c>
      <c r="BE17" s="166">
        <v>-3.2816425099999997</v>
      </c>
      <c r="BF17" s="166">
        <v>-27.8</v>
      </c>
      <c r="BG17" s="166">
        <v>9.9999986069576607E-9</v>
      </c>
      <c r="BH17" s="167">
        <v>-177.23604052000002</v>
      </c>
      <c r="BI17" s="166">
        <v>-529.27300000000002</v>
      </c>
      <c r="BJ17" s="166">
        <v>0</v>
      </c>
      <c r="BK17" s="167">
        <v>-706.5090405200001</v>
      </c>
      <c r="BM17" s="166">
        <v>-149.71378359999997</v>
      </c>
      <c r="BN17" s="166">
        <v>-76.35347514</v>
      </c>
      <c r="BO17" s="166">
        <v>-139.62998626999999</v>
      </c>
      <c r="BP17" s="166">
        <v>89.782800000000009</v>
      </c>
      <c r="BQ17" s="167">
        <v>-275.91444500999995</v>
      </c>
      <c r="BR17" s="166">
        <v>-1029.9684999999999</v>
      </c>
      <c r="BS17" s="166">
        <v>0</v>
      </c>
      <c r="BT17" s="167">
        <v>-1305.88294501</v>
      </c>
      <c r="BV17" s="166">
        <v>-130.39766227000001</v>
      </c>
      <c r="BW17" s="166">
        <v>-11.8600136</v>
      </c>
      <c r="BX17" s="166">
        <v>-3.31872458</v>
      </c>
      <c r="BY17" s="166">
        <v>0</v>
      </c>
      <c r="BZ17" s="167">
        <v>-145.57640045000002</v>
      </c>
      <c r="CA17" s="166">
        <v>-237.45999999999998</v>
      </c>
      <c r="CB17" s="166">
        <v>0</v>
      </c>
      <c r="CC17" s="167">
        <v>-383.03640044999997</v>
      </c>
      <c r="CE17" s="166">
        <v>-123.31216251000001</v>
      </c>
      <c r="CF17" s="166">
        <v>-47.005367920000005</v>
      </c>
      <c r="CG17" s="166">
        <v>-6.8</v>
      </c>
      <c r="CH17" s="166">
        <v>0</v>
      </c>
      <c r="CI17" s="167">
        <v>-177.11753043000002</v>
      </c>
      <c r="CJ17" s="166">
        <v>-410.68950000000007</v>
      </c>
      <c r="CK17" s="166">
        <v>0</v>
      </c>
      <c r="CL17" s="167">
        <v>-587.80703043000005</v>
      </c>
      <c r="CN17" s="166">
        <v>-127.1922495</v>
      </c>
      <c r="CO17" s="166">
        <v>-47.067729630000002</v>
      </c>
      <c r="CP17" s="166">
        <v>-8.0535609999999994E-2</v>
      </c>
      <c r="CQ17" s="166">
        <v>0</v>
      </c>
      <c r="CR17" s="167">
        <v>-174.34051474</v>
      </c>
      <c r="CS17" s="166">
        <v>-457.86299999999994</v>
      </c>
      <c r="CT17" s="166">
        <v>0</v>
      </c>
      <c r="CU17" s="167">
        <v>-632.20351473999995</v>
      </c>
      <c r="CW17" s="166">
        <v>-108.42855215</v>
      </c>
      <c r="CX17" s="166">
        <v>-142.71054801999998</v>
      </c>
      <c r="CY17" s="166">
        <v>-88.486952470000006</v>
      </c>
      <c r="CZ17" s="166">
        <v>30.364671810000001</v>
      </c>
      <c r="DA17" s="167">
        <v>-309.26138083000001</v>
      </c>
      <c r="DB17" s="166">
        <v>-362.5</v>
      </c>
      <c r="DC17" s="166">
        <v>0</v>
      </c>
      <c r="DD17" s="167">
        <v>-671.76138083000001</v>
      </c>
      <c r="DF17" s="166">
        <v>-73.082612260000005</v>
      </c>
      <c r="DG17" s="166">
        <v>-15.644650609999999</v>
      </c>
      <c r="DH17" s="166">
        <v>-3.6553623800000001</v>
      </c>
      <c r="DI17" s="166">
        <v>0</v>
      </c>
      <c r="DJ17" s="167">
        <v>-92.382625250000004</v>
      </c>
      <c r="DK17" s="166">
        <v>-671.67449999999997</v>
      </c>
      <c r="DL17" s="166">
        <v>0</v>
      </c>
      <c r="DM17" s="167">
        <v>-764.0571252499999</v>
      </c>
      <c r="DO17" s="166">
        <v>-101.62944777000001</v>
      </c>
      <c r="DP17" s="166">
        <v>-5.2320132200000007</v>
      </c>
      <c r="DQ17" s="166">
        <v>-5.2241102699999997</v>
      </c>
      <c r="DR17" s="166">
        <v>1E-8</v>
      </c>
      <c r="DS17" s="167">
        <v>-112.08557125000002</v>
      </c>
      <c r="DT17" s="166">
        <v>-261.53349999999995</v>
      </c>
      <c r="DU17" s="166">
        <v>0</v>
      </c>
      <c r="DV17" s="167">
        <v>-373.61907124999999</v>
      </c>
      <c r="DX17" s="166">
        <v>-68.720256789999993</v>
      </c>
      <c r="DY17" s="166">
        <v>-1.7363272300000001</v>
      </c>
      <c r="DZ17" s="166">
        <v>-276.08765290999997</v>
      </c>
      <c r="EA17" s="166">
        <v>0</v>
      </c>
      <c r="EB17" s="167">
        <v>-346.54423692999995</v>
      </c>
      <c r="EC17" s="166">
        <v>-555.30149999999992</v>
      </c>
      <c r="ED17" s="166">
        <v>0</v>
      </c>
      <c r="EE17" s="167">
        <v>-901.84573692999993</v>
      </c>
      <c r="EG17" s="166">
        <v>-145.61549391999998</v>
      </c>
      <c r="EH17" s="166">
        <v>2.1699753600000022</v>
      </c>
      <c r="EI17" s="166">
        <v>910.07117876999996</v>
      </c>
      <c r="EJ17" s="166">
        <v>0</v>
      </c>
      <c r="EK17" s="167">
        <v>766.62566020999998</v>
      </c>
      <c r="EL17" s="166">
        <v>-320.11949999999996</v>
      </c>
      <c r="EM17" s="166">
        <v>0</v>
      </c>
      <c r="EN17" s="167">
        <v>446.50616021000008</v>
      </c>
      <c r="EP17" s="166">
        <v>-89.290883659999992</v>
      </c>
      <c r="EQ17" s="166">
        <v>-11.187700300000001</v>
      </c>
      <c r="ER17" s="166">
        <v>-67.557818729999994</v>
      </c>
      <c r="ES17" s="166">
        <v>0</v>
      </c>
      <c r="ET17" s="167">
        <v>-168.03640268999999</v>
      </c>
      <c r="EU17" s="166">
        <v>-57.799999999999983</v>
      </c>
      <c r="EV17" s="166">
        <v>0</v>
      </c>
      <c r="EW17" s="167">
        <v>-225.83640268999997</v>
      </c>
      <c r="EY17" s="166">
        <v>-109.32077255</v>
      </c>
      <c r="EZ17" s="166">
        <v>-9.3385824299999989</v>
      </c>
      <c r="FA17" s="166">
        <v>-159.63495363000001</v>
      </c>
      <c r="FB17" s="166">
        <v>0</v>
      </c>
      <c r="FC17" s="167">
        <v>-278.29430861000003</v>
      </c>
      <c r="FD17" s="166">
        <v>-248.01499999999999</v>
      </c>
      <c r="FE17" s="166">
        <v>0</v>
      </c>
      <c r="FF17" s="167">
        <v>-526.30930861000002</v>
      </c>
      <c r="FH17" s="166">
        <v>-94.139098819999987</v>
      </c>
      <c r="FI17" s="166"/>
      <c r="FJ17" s="166">
        <v>-11.517675780000001</v>
      </c>
      <c r="FK17" s="166">
        <v>-0.8381433399999999</v>
      </c>
      <c r="FL17" s="166">
        <v>0</v>
      </c>
      <c r="FM17" s="167">
        <v>-106.49491793999999</v>
      </c>
      <c r="FN17" s="166">
        <v>-469.166</v>
      </c>
      <c r="FO17" s="166">
        <v>0</v>
      </c>
      <c r="FP17" s="167">
        <v>-575.6609179400001</v>
      </c>
      <c r="FR17" s="166">
        <v>-133.35524122000001</v>
      </c>
      <c r="FS17" s="166"/>
      <c r="FT17" s="166">
        <v>-82.473625350000006</v>
      </c>
      <c r="FU17" s="166">
        <v>121.47925361999999</v>
      </c>
      <c r="FV17" s="166">
        <v>-16.3</v>
      </c>
      <c r="FW17" s="167">
        <v>-110.64961295000001</v>
      </c>
      <c r="FX17" s="166">
        <v>-271.18799999999999</v>
      </c>
      <c r="FY17" s="166">
        <v>0</v>
      </c>
      <c r="FZ17" s="167">
        <v>-381.83761294999999</v>
      </c>
      <c r="GB17" s="166">
        <v>-134.74383459000001</v>
      </c>
      <c r="GC17" s="166"/>
      <c r="GD17" s="166">
        <v>-13.224409229999999</v>
      </c>
      <c r="GE17" s="166">
        <v>3.1021916299999992</v>
      </c>
      <c r="GF17" s="166">
        <v>-5.3357462000000009</v>
      </c>
      <c r="GG17" s="167">
        <v>-150.20179838999999</v>
      </c>
      <c r="GH17" s="166">
        <v>-190.30149999999998</v>
      </c>
      <c r="GI17" s="166">
        <v>0</v>
      </c>
      <c r="GJ17" s="167">
        <v>-340.50329838999994</v>
      </c>
      <c r="GL17" s="166">
        <v>-120.79694705000001</v>
      </c>
      <c r="GM17" s="166"/>
      <c r="GN17" s="166">
        <v>-6.9585034099999996</v>
      </c>
      <c r="GO17" s="166">
        <v>-15.53980765</v>
      </c>
      <c r="GP17" s="166">
        <v>0</v>
      </c>
      <c r="GQ17" s="167">
        <v>-143.29525811000002</v>
      </c>
      <c r="GR17" s="166">
        <v>-228.50649999999999</v>
      </c>
      <c r="GS17" s="166">
        <v>0</v>
      </c>
      <c r="GT17" s="167">
        <v>-371.80175810999998</v>
      </c>
      <c r="GU17"/>
      <c r="GV17" s="166">
        <v>-123.90696798999998</v>
      </c>
      <c r="GW17" s="166"/>
      <c r="GX17" s="166">
        <v>-8.3049666200000036</v>
      </c>
      <c r="GY17" s="166">
        <v>-29.519278010000001</v>
      </c>
      <c r="GZ17" s="166">
        <v>0</v>
      </c>
      <c r="HA17" s="167">
        <v>-161.73121261999998</v>
      </c>
      <c r="HB17" s="166">
        <v>-508.19400000000007</v>
      </c>
      <c r="HC17" s="166">
        <v>0</v>
      </c>
      <c r="HD17" s="167">
        <v>-669.92521262000002</v>
      </c>
      <c r="HE17"/>
      <c r="HF17" s="166">
        <v>-169.79651310000003</v>
      </c>
      <c r="HG17" s="166">
        <v>-13.508139999999999</v>
      </c>
      <c r="HH17" s="166">
        <v>-23.124765290000006</v>
      </c>
      <c r="HI17" s="166">
        <v>26.900767989999999</v>
      </c>
      <c r="HJ17" s="166">
        <v>1.601</v>
      </c>
      <c r="HK17" s="167">
        <v>-164.41951040000004</v>
      </c>
      <c r="HL17" s="166">
        <v>-335.00150000000002</v>
      </c>
      <c r="HM17" s="166">
        <v>0</v>
      </c>
      <c r="HN17" s="167">
        <v>-499.42101040000006</v>
      </c>
      <c r="HO17" s="166">
        <v>-90.303939849999963</v>
      </c>
      <c r="HP17"/>
      <c r="HQ17" s="166">
        <v>-171.68357160000002</v>
      </c>
      <c r="HR17" s="166">
        <v>-3.2669999999999999</v>
      </c>
      <c r="HS17" s="166">
        <v>-15.596860690907532</v>
      </c>
      <c r="HT17" s="166">
        <v>-26.065000000000005</v>
      </c>
      <c r="HU17" s="166">
        <v>0</v>
      </c>
      <c r="HV17" s="167">
        <v>-213.34543229090755</v>
      </c>
      <c r="HW17" s="166">
        <v>-250.41050000000001</v>
      </c>
      <c r="HX17" s="166">
        <v>0</v>
      </c>
      <c r="HY17" s="167">
        <v>-463.75593229090759</v>
      </c>
      <c r="HZ17" s="166">
        <v>-85.551475240000002</v>
      </c>
      <c r="IB17" s="166">
        <v>-164.25601946999902</v>
      </c>
      <c r="IC17" s="166">
        <v>-0.84899999999999998</v>
      </c>
      <c r="ID17" s="166">
        <v>-13.443069089999998</v>
      </c>
      <c r="IE17" s="166">
        <v>-9.33967657</v>
      </c>
      <c r="IF17" s="166">
        <v>0</v>
      </c>
      <c r="IG17" s="167">
        <v>-187.03876512999901</v>
      </c>
      <c r="IH17" s="166">
        <v>-398.15249999999997</v>
      </c>
      <c r="II17" s="166">
        <v>0</v>
      </c>
      <c r="IJ17" s="167">
        <v>-585.19126512999901</v>
      </c>
      <c r="IK17" s="166">
        <v>-83.781774180000014</v>
      </c>
      <c r="IM17" s="166">
        <v>-155.81012891000037</v>
      </c>
      <c r="IN17" s="166">
        <v>-3.4769999999999999</v>
      </c>
      <c r="IO17" s="166">
        <v>-5.8154315500000013</v>
      </c>
      <c r="IP17" s="166">
        <v>-19.963436739999999</v>
      </c>
      <c r="IQ17" s="166">
        <v>0</v>
      </c>
      <c r="IR17" s="167">
        <v>-181.58899720000036</v>
      </c>
      <c r="IS17" s="166">
        <v>-606.08800000000008</v>
      </c>
      <c r="IT17" s="166">
        <v>0</v>
      </c>
      <c r="IU17" s="167">
        <v>-787.67699720000041</v>
      </c>
      <c r="IV17" s="166">
        <v>-13.946821620000003</v>
      </c>
    </row>
    <row r="18" spans="1:256" s="168" customFormat="1" collapsed="1">
      <c r="A18" s="173" t="s">
        <v>427</v>
      </c>
      <c r="B18" s="174">
        <v>166.00826317999983</v>
      </c>
      <c r="C18" s="174">
        <v>0</v>
      </c>
      <c r="D18" s="174">
        <v>0</v>
      </c>
      <c r="E18" s="174">
        <v>0</v>
      </c>
      <c r="F18" s="171">
        <v>166.00826317999983</v>
      </c>
      <c r="G18" s="174">
        <v>341.44200000000001</v>
      </c>
      <c r="H18" s="174">
        <v>0</v>
      </c>
      <c r="I18" s="171">
        <v>507.45026317999987</v>
      </c>
      <c r="K18" s="174">
        <v>2008.4914457100001</v>
      </c>
      <c r="L18" s="174">
        <v>100</v>
      </c>
      <c r="M18" s="174">
        <v>0</v>
      </c>
      <c r="N18" s="174">
        <v>0</v>
      </c>
      <c r="O18" s="171">
        <v>2108.4914457100003</v>
      </c>
      <c r="P18" s="174">
        <v>1199.4594999999999</v>
      </c>
      <c r="Q18" s="174">
        <v>0</v>
      </c>
      <c r="R18" s="171">
        <v>3307.9509457100003</v>
      </c>
      <c r="T18" s="174">
        <v>24.998999999999999</v>
      </c>
      <c r="U18" s="174">
        <v>51.109000000000002</v>
      </c>
      <c r="V18" s="174" t="s">
        <v>400</v>
      </c>
      <c r="W18" s="174" t="s">
        <v>400</v>
      </c>
      <c r="X18" s="171">
        <v>76.108000000000004</v>
      </c>
      <c r="Y18" s="174">
        <v>810.08399999999995</v>
      </c>
      <c r="Z18" s="174" t="s">
        <v>400</v>
      </c>
      <c r="AA18" s="171">
        <v>886.19200000000001</v>
      </c>
      <c r="AC18" s="174">
        <v>1996.3853083199999</v>
      </c>
      <c r="AD18" s="174">
        <v>417.43630880000001</v>
      </c>
      <c r="AE18" s="174">
        <v>2.6999999955296519E-7</v>
      </c>
      <c r="AF18" s="174">
        <v>0</v>
      </c>
      <c r="AG18" s="171">
        <v>2413.82161739</v>
      </c>
      <c r="AH18" s="174">
        <v>1480.3720000000001</v>
      </c>
      <c r="AI18" s="174">
        <v>0</v>
      </c>
      <c r="AJ18" s="171">
        <v>3894.1936173900003</v>
      </c>
      <c r="AL18" s="174">
        <v>1.8495220000000001</v>
      </c>
      <c r="AM18" s="174">
        <v>0</v>
      </c>
      <c r="AN18" s="174">
        <v>-2.9999999981373548E-7</v>
      </c>
      <c r="AO18" s="174">
        <v>0</v>
      </c>
      <c r="AP18" s="171">
        <v>1.8495217000000004</v>
      </c>
      <c r="AQ18" s="174">
        <v>740.41250000000002</v>
      </c>
      <c r="AR18" s="174">
        <v>0</v>
      </c>
      <c r="AS18" s="171">
        <v>742.26202169999999</v>
      </c>
      <c r="AU18" s="174">
        <v>0</v>
      </c>
      <c r="AV18" s="174">
        <v>10.135069</v>
      </c>
      <c r="AW18" s="174">
        <v>0</v>
      </c>
      <c r="AX18" s="174">
        <v>0</v>
      </c>
      <c r="AY18" s="171">
        <v>10.135069</v>
      </c>
      <c r="AZ18" s="174">
        <v>645.178</v>
      </c>
      <c r="BA18" s="174">
        <v>0</v>
      </c>
      <c r="BB18" s="171">
        <v>655.31306900000004</v>
      </c>
      <c r="BD18" s="174">
        <v>0</v>
      </c>
      <c r="BE18" s="174">
        <v>19.336546800000001</v>
      </c>
      <c r="BF18" s="174">
        <v>1692.6466227999999</v>
      </c>
      <c r="BG18" s="174">
        <v>0</v>
      </c>
      <c r="BH18" s="171">
        <v>1711.9831695999999</v>
      </c>
      <c r="BI18" s="174">
        <v>932.38049999999998</v>
      </c>
      <c r="BJ18" s="174">
        <v>0</v>
      </c>
      <c r="BK18" s="171">
        <v>2644.3636695999999</v>
      </c>
      <c r="BM18" s="174">
        <v>0</v>
      </c>
      <c r="BN18" s="174">
        <v>24.836242199999994</v>
      </c>
      <c r="BO18" s="174">
        <v>2.0000003278255463E-8</v>
      </c>
      <c r="BP18" s="174">
        <v>0</v>
      </c>
      <c r="BQ18" s="171">
        <v>24.836242219999995</v>
      </c>
      <c r="BR18" s="174">
        <v>378.31400000000002</v>
      </c>
      <c r="BS18" s="174">
        <v>0</v>
      </c>
      <c r="BT18" s="171">
        <v>403.15024222</v>
      </c>
      <c r="BV18" s="174">
        <v>0.22188751000000001</v>
      </c>
      <c r="BW18" s="174">
        <v>-0.41335379999999999</v>
      </c>
      <c r="BX18" s="174">
        <v>0</v>
      </c>
      <c r="BY18" s="174">
        <v>0</v>
      </c>
      <c r="BZ18" s="171">
        <v>-0.19146628999999998</v>
      </c>
      <c r="CA18" s="174">
        <v>1579.4810975</v>
      </c>
      <c r="CB18" s="174">
        <v>0</v>
      </c>
      <c r="CC18" s="171">
        <v>1579.2896312099999</v>
      </c>
      <c r="CE18" s="174">
        <v>482.22706770999997</v>
      </c>
      <c r="CF18" s="174">
        <v>0.672211</v>
      </c>
      <c r="CG18" s="174">
        <v>0</v>
      </c>
      <c r="CH18" s="174">
        <v>0</v>
      </c>
      <c r="CI18" s="171">
        <v>482.89927870999998</v>
      </c>
      <c r="CJ18" s="174">
        <v>268.63299999999998</v>
      </c>
      <c r="CK18" s="174">
        <v>0</v>
      </c>
      <c r="CL18" s="171">
        <v>751.5322787099999</v>
      </c>
      <c r="CN18" s="174">
        <v>0</v>
      </c>
      <c r="CO18" s="174">
        <v>86.434599039999995</v>
      </c>
      <c r="CP18" s="174"/>
      <c r="CQ18" s="174">
        <v>0</v>
      </c>
      <c r="CR18" s="171">
        <v>86.434599039999995</v>
      </c>
      <c r="CS18" s="174">
        <v>8.7116535000000006</v>
      </c>
      <c r="CT18" s="174">
        <v>0</v>
      </c>
      <c r="CU18" s="171">
        <v>95.146252539999992</v>
      </c>
      <c r="CW18" s="174">
        <v>404.32829713000001</v>
      </c>
      <c r="CX18" s="174">
        <v>235.04158999999999</v>
      </c>
      <c r="CY18" s="174">
        <v>12.7242631</v>
      </c>
      <c r="CZ18" s="174">
        <v>0</v>
      </c>
      <c r="DA18" s="171">
        <v>652.09415023000008</v>
      </c>
      <c r="DB18" s="174">
        <v>928.5</v>
      </c>
      <c r="DC18" s="174">
        <v>0</v>
      </c>
      <c r="DD18" s="171">
        <v>1580.6</v>
      </c>
      <c r="DF18" s="174">
        <v>39.262019860000002</v>
      </c>
      <c r="DG18" s="174">
        <v>81.622</v>
      </c>
      <c r="DH18" s="174">
        <v>46.226746239999997</v>
      </c>
      <c r="DI18" s="174">
        <v>0</v>
      </c>
      <c r="DJ18" s="171">
        <v>167.11076609999998</v>
      </c>
      <c r="DK18" s="174">
        <v>1.3575000000000002</v>
      </c>
      <c r="DL18" s="174">
        <v>0</v>
      </c>
      <c r="DM18" s="171">
        <v>168.46826609999997</v>
      </c>
      <c r="DO18" s="174">
        <v>0</v>
      </c>
      <c r="DP18" s="174">
        <v>0</v>
      </c>
      <c r="DQ18" s="174">
        <v>44.770044930000005</v>
      </c>
      <c r="DR18" s="174">
        <v>0</v>
      </c>
      <c r="DS18" s="171">
        <v>44.770044930000005</v>
      </c>
      <c r="DT18" s="174">
        <v>559.15499999999997</v>
      </c>
      <c r="DU18" s="174">
        <v>0</v>
      </c>
      <c r="DV18" s="171">
        <v>603.92504493000001</v>
      </c>
      <c r="DX18" s="174">
        <v>9.0090000000000003</v>
      </c>
      <c r="DY18" s="174">
        <v>0</v>
      </c>
      <c r="DZ18" s="174">
        <v>88.211651450000005</v>
      </c>
      <c r="EA18" s="174">
        <v>0</v>
      </c>
      <c r="EB18" s="171">
        <v>97.220651450000005</v>
      </c>
      <c r="EC18" s="174">
        <v>765.49149999999997</v>
      </c>
      <c r="ED18" s="174">
        <v>0</v>
      </c>
      <c r="EE18" s="171">
        <v>862.71215144999996</v>
      </c>
      <c r="EG18" s="174">
        <v>665.55793712000002</v>
      </c>
      <c r="EH18" s="174">
        <v>75.336609330000002</v>
      </c>
      <c r="EI18" s="174">
        <v>65.075956050000002</v>
      </c>
      <c r="EJ18" s="174">
        <v>0</v>
      </c>
      <c r="EK18" s="171">
        <v>805.97050250000007</v>
      </c>
      <c r="EL18" s="174">
        <v>48.345500000000001</v>
      </c>
      <c r="EM18" s="174">
        <v>0</v>
      </c>
      <c r="EN18" s="171">
        <v>854.31600250000008</v>
      </c>
      <c r="EP18" s="174">
        <v>48.223709630000002</v>
      </c>
      <c r="EQ18" s="174">
        <v>55.551353969999994</v>
      </c>
      <c r="ER18" s="174">
        <v>455.57679757</v>
      </c>
      <c r="ES18" s="174">
        <v>0</v>
      </c>
      <c r="ET18" s="171">
        <v>559.35186117000001</v>
      </c>
      <c r="EU18" s="174">
        <v>41.4</v>
      </c>
      <c r="EV18" s="174">
        <v>0</v>
      </c>
      <c r="EW18" s="171">
        <v>600.75186116999998</v>
      </c>
      <c r="EY18" s="174"/>
      <c r="EZ18" s="174">
        <v>126.05153201000002</v>
      </c>
      <c r="FA18" s="174">
        <v>1737.2211097699999</v>
      </c>
      <c r="FB18" s="174">
        <v>0</v>
      </c>
      <c r="FC18" s="171">
        <v>1863.27264178</v>
      </c>
      <c r="FD18" s="174">
        <v>414.47550000000001</v>
      </c>
      <c r="FE18" s="174">
        <v>0</v>
      </c>
      <c r="FF18" s="171">
        <v>2277.74814178</v>
      </c>
      <c r="FH18" s="174">
        <v>66.047243430000009</v>
      </c>
      <c r="FI18" s="174"/>
      <c r="FJ18" s="174">
        <v>207.90119156999998</v>
      </c>
      <c r="FK18" s="174">
        <v>28.236375780000003</v>
      </c>
      <c r="FL18" s="174">
        <v>0</v>
      </c>
      <c r="FM18" s="171">
        <v>302.18481078000002</v>
      </c>
      <c r="FN18" s="174">
        <v>64.402000000000001</v>
      </c>
      <c r="FO18" s="174">
        <v>0</v>
      </c>
      <c r="FP18" s="171">
        <v>366.58681078000001</v>
      </c>
      <c r="FR18" s="174">
        <v>580.333888</v>
      </c>
      <c r="FS18" s="174"/>
      <c r="FT18" s="174">
        <v>239.99633872000001</v>
      </c>
      <c r="FU18" s="174">
        <v>391.93900000000002</v>
      </c>
      <c r="FV18" s="174">
        <v>0</v>
      </c>
      <c r="FW18" s="171">
        <v>1212.26922672</v>
      </c>
      <c r="FX18" s="174">
        <v>778.36199999999997</v>
      </c>
      <c r="FY18" s="174">
        <v>0</v>
      </c>
      <c r="FZ18" s="171">
        <v>1990.6312267200001</v>
      </c>
      <c r="GB18" s="174">
        <v>0</v>
      </c>
      <c r="GC18" s="174"/>
      <c r="GD18" s="174">
        <v>83.518710720000001</v>
      </c>
      <c r="GE18" s="174">
        <v>0</v>
      </c>
      <c r="GF18" s="174">
        <v>0</v>
      </c>
      <c r="GG18" s="171">
        <v>83.518710720000001</v>
      </c>
      <c r="GH18" s="174">
        <v>261.23649999999998</v>
      </c>
      <c r="GI18" s="174">
        <v>0</v>
      </c>
      <c r="GJ18" s="171">
        <v>344.75521071999998</v>
      </c>
      <c r="GL18" s="174">
        <v>0</v>
      </c>
      <c r="GM18" s="174"/>
      <c r="GN18" s="174">
        <v>39.856318380000005</v>
      </c>
      <c r="GO18" s="174">
        <v>0</v>
      </c>
      <c r="GP18" s="174">
        <v>0</v>
      </c>
      <c r="GQ18" s="171">
        <v>39.856318380000005</v>
      </c>
      <c r="GR18" s="174">
        <v>422.68400000000003</v>
      </c>
      <c r="GS18" s="174">
        <v>0</v>
      </c>
      <c r="GT18" s="171">
        <v>462.54031838000003</v>
      </c>
      <c r="GU18"/>
      <c r="GV18" s="174">
        <v>299.30321356000002</v>
      </c>
      <c r="GW18" s="174"/>
      <c r="GX18" s="174">
        <v>92.360747419999996</v>
      </c>
      <c r="GY18" s="174">
        <v>0</v>
      </c>
      <c r="GZ18" s="174">
        <v>0</v>
      </c>
      <c r="HA18" s="171">
        <v>391.66396098000001</v>
      </c>
      <c r="HB18" s="174">
        <v>873.70249999999999</v>
      </c>
      <c r="HC18" s="174">
        <v>0</v>
      </c>
      <c r="HD18" s="171">
        <v>1265.3664609800001</v>
      </c>
      <c r="HE18"/>
      <c r="HF18" s="174">
        <v>124.99999998000003</v>
      </c>
      <c r="HG18" s="174">
        <v>0</v>
      </c>
      <c r="HH18" s="174">
        <v>20.819811570000006</v>
      </c>
      <c r="HI18" s="174">
        <v>332.7</v>
      </c>
      <c r="HJ18" s="174">
        <v>0</v>
      </c>
      <c r="HK18" s="175">
        <v>478.51981154999999</v>
      </c>
      <c r="HL18" s="174">
        <v>768.64100000000008</v>
      </c>
      <c r="HM18" s="174">
        <v>0</v>
      </c>
      <c r="HN18" s="171">
        <v>1247.1608115500001</v>
      </c>
      <c r="HO18" s="174">
        <v>99.589761549999992</v>
      </c>
      <c r="HP18"/>
      <c r="HQ18" s="174">
        <v>5.6476964499999882</v>
      </c>
      <c r="HR18" s="174">
        <v>0</v>
      </c>
      <c r="HS18" s="174">
        <v>35.166836020000005</v>
      </c>
      <c r="HT18" s="174">
        <v>0</v>
      </c>
      <c r="HU18" s="174">
        <v>0</v>
      </c>
      <c r="HV18" s="175">
        <v>40.814532469999996</v>
      </c>
      <c r="HW18" s="174">
        <v>330.27350000000001</v>
      </c>
      <c r="HX18" s="174">
        <v>0</v>
      </c>
      <c r="HY18" s="171">
        <v>371.08803247000003</v>
      </c>
      <c r="HZ18" s="174">
        <v>0</v>
      </c>
      <c r="IB18" s="174">
        <v>85.476324239999983</v>
      </c>
      <c r="IC18" s="174">
        <v>0</v>
      </c>
      <c r="ID18" s="174">
        <v>0</v>
      </c>
      <c r="IE18" s="174">
        <v>550</v>
      </c>
      <c r="IF18" s="174">
        <v>0</v>
      </c>
      <c r="IG18" s="175">
        <v>635.47632423999994</v>
      </c>
      <c r="IH18" s="174">
        <v>1024.5554999999999</v>
      </c>
      <c r="II18" s="174">
        <v>0</v>
      </c>
      <c r="IJ18" s="171">
        <v>1660.0318242399999</v>
      </c>
      <c r="IK18" s="174">
        <v>-1.9E-2</v>
      </c>
      <c r="IM18" s="174">
        <v>183.57875299</v>
      </c>
      <c r="IN18" s="174">
        <v>0</v>
      </c>
      <c r="IO18" s="174">
        <v>0</v>
      </c>
      <c r="IP18" s="174">
        <v>0</v>
      </c>
      <c r="IQ18" s="174">
        <v>0</v>
      </c>
      <c r="IR18" s="175">
        <v>183.57875299</v>
      </c>
      <c r="IS18" s="174">
        <v>123.92400000000001</v>
      </c>
      <c r="IT18" s="174">
        <v>0</v>
      </c>
      <c r="IU18" s="171">
        <v>307.50275298999998</v>
      </c>
      <c r="IV18" s="174">
        <v>7.5708590000000004</v>
      </c>
    </row>
    <row r="19" spans="1:256" s="168" customFormat="1">
      <c r="A19" s="169" t="s">
        <v>425</v>
      </c>
      <c r="B19" s="170">
        <v>-156.62458926000005</v>
      </c>
      <c r="C19" s="170">
        <v>-0.96324935999999939</v>
      </c>
      <c r="D19" s="170">
        <v>0</v>
      </c>
      <c r="E19" s="170">
        <v>0</v>
      </c>
      <c r="F19" s="171">
        <v>-157.58783862000004</v>
      </c>
      <c r="G19" s="170">
        <v>-1417.0615</v>
      </c>
      <c r="H19" s="170">
        <v>0</v>
      </c>
      <c r="I19" s="171">
        <v>-1574.64933862</v>
      </c>
      <c r="K19" s="170">
        <v>-148.31346590999996</v>
      </c>
      <c r="L19" s="170">
        <v>-14.81533864</v>
      </c>
      <c r="M19" s="170">
        <v>0</v>
      </c>
      <c r="N19" s="170">
        <v>0</v>
      </c>
      <c r="O19" s="171">
        <v>-163.12880454999996</v>
      </c>
      <c r="P19" s="170">
        <v>-459.96499999999997</v>
      </c>
      <c r="Q19" s="170">
        <v>0</v>
      </c>
      <c r="R19" s="171">
        <v>-623.09380454999996</v>
      </c>
      <c r="T19" s="170">
        <v>-146.02199999999999</v>
      </c>
      <c r="U19" s="170">
        <v>-104.88500000000001</v>
      </c>
      <c r="V19" s="170">
        <v>-1700</v>
      </c>
      <c r="W19" s="170" t="s">
        <v>400</v>
      </c>
      <c r="X19" s="171">
        <v>-1950.9069999999999</v>
      </c>
      <c r="Y19" s="170">
        <v>-1034.8109999999999</v>
      </c>
      <c r="Z19" s="170" t="s">
        <v>400</v>
      </c>
      <c r="AA19" s="171">
        <v>-2985.7170000000001</v>
      </c>
      <c r="AC19" s="170">
        <v>-133.88484488999998</v>
      </c>
      <c r="AD19" s="170">
        <v>-548.82708309999998</v>
      </c>
      <c r="AE19" s="170">
        <v>0</v>
      </c>
      <c r="AF19" s="170">
        <v>0</v>
      </c>
      <c r="AG19" s="171">
        <v>-682.71192798999994</v>
      </c>
      <c r="AH19" s="170">
        <v>-517.62350000000004</v>
      </c>
      <c r="AI19" s="170">
        <v>0</v>
      </c>
      <c r="AJ19" s="171">
        <v>-1200.33542799</v>
      </c>
      <c r="AL19" s="170">
        <v>-255.26685980000005</v>
      </c>
      <c r="AM19" s="170">
        <v>-26.701092210000002</v>
      </c>
      <c r="AN19" s="170">
        <v>0</v>
      </c>
      <c r="AO19" s="170">
        <v>0</v>
      </c>
      <c r="AP19" s="171">
        <v>-281.96795201000003</v>
      </c>
      <c r="AQ19" s="170">
        <v>-90.468999999999994</v>
      </c>
      <c r="AR19" s="170">
        <v>0</v>
      </c>
      <c r="AS19" s="171">
        <v>-372.43695201000003</v>
      </c>
      <c r="AU19" s="170">
        <v>-128.75797649999998</v>
      </c>
      <c r="AV19" s="170">
        <v>-10.02337726</v>
      </c>
      <c r="AW19" s="170">
        <v>0</v>
      </c>
      <c r="AX19" s="170">
        <v>0</v>
      </c>
      <c r="AY19" s="171">
        <v>-138.78135375999997</v>
      </c>
      <c r="AZ19" s="170">
        <v>-121.9</v>
      </c>
      <c r="BA19" s="170">
        <v>0</v>
      </c>
      <c r="BB19" s="171">
        <v>-260.68135375999998</v>
      </c>
      <c r="BD19" s="170">
        <v>-108.52929842</v>
      </c>
      <c r="BE19" s="170">
        <v>0</v>
      </c>
      <c r="BF19" s="170"/>
      <c r="BG19" s="170">
        <v>0</v>
      </c>
      <c r="BH19" s="171">
        <v>-108.52929842</v>
      </c>
      <c r="BI19" s="170">
        <v>-1495.6614999999999</v>
      </c>
      <c r="BJ19" s="170">
        <v>0</v>
      </c>
      <c r="BK19" s="171">
        <v>-1604.19079842</v>
      </c>
      <c r="BM19" s="170">
        <v>-128.71057530999994</v>
      </c>
      <c r="BN19" s="170">
        <v>-9.5258260200000002</v>
      </c>
      <c r="BO19" s="170">
        <v>-4.4000000134110448E-7</v>
      </c>
      <c r="BP19" s="170">
        <v>0</v>
      </c>
      <c r="BQ19" s="171">
        <v>-138.23640176999996</v>
      </c>
      <c r="BR19" s="170">
        <v>-334.79349999999999</v>
      </c>
      <c r="BS19" s="170">
        <v>0</v>
      </c>
      <c r="BT19" s="171">
        <v>-473.02990176999992</v>
      </c>
      <c r="BV19" s="170">
        <v>-518.63638925999999</v>
      </c>
      <c r="BW19" s="170">
        <v>-1.4906249999999999E-2</v>
      </c>
      <c r="BX19" s="170">
        <v>0</v>
      </c>
      <c r="BY19" s="170">
        <v>0</v>
      </c>
      <c r="BZ19" s="171">
        <v>-518.65129550999995</v>
      </c>
      <c r="CA19" s="170">
        <v>-80.97</v>
      </c>
      <c r="CB19" s="170">
        <v>0</v>
      </c>
      <c r="CC19" s="171">
        <v>-599.62129550999998</v>
      </c>
      <c r="CE19" s="170">
        <v>-116.76582456999999</v>
      </c>
      <c r="CF19" s="170">
        <v>-9.1394279999999988</v>
      </c>
      <c r="CG19" s="170">
        <v>0</v>
      </c>
      <c r="CH19" s="170">
        <v>0</v>
      </c>
      <c r="CI19" s="171">
        <v>-125.90525256999999</v>
      </c>
      <c r="CJ19" s="170">
        <v>-179.54649999999998</v>
      </c>
      <c r="CK19" s="170">
        <v>0</v>
      </c>
      <c r="CL19" s="171">
        <v>-305.45175256999994</v>
      </c>
      <c r="CN19" s="170">
        <v>-499.39657614999999</v>
      </c>
      <c r="CO19" s="170">
        <v>-21.794082309999997</v>
      </c>
      <c r="CP19" s="170">
        <v>-163.46199999999999</v>
      </c>
      <c r="CQ19" s="170">
        <v>0</v>
      </c>
      <c r="CR19" s="171">
        <v>-684.65265846</v>
      </c>
      <c r="CS19" s="170">
        <v>-80.456499999999991</v>
      </c>
      <c r="CT19" s="170">
        <v>0</v>
      </c>
      <c r="CU19" s="171">
        <v>-765.10915846</v>
      </c>
      <c r="CW19" s="170">
        <v>-108.6060306</v>
      </c>
      <c r="CX19" s="170">
        <v>-85.166655219999996</v>
      </c>
      <c r="CY19" s="170">
        <v>-38.272157929999999</v>
      </c>
      <c r="CZ19" s="170">
        <v>0</v>
      </c>
      <c r="DA19" s="171">
        <v>-232.04484374999998</v>
      </c>
      <c r="DB19" s="170">
        <v>-183.8905</v>
      </c>
      <c r="DC19" s="170">
        <v>0</v>
      </c>
      <c r="DD19" s="171">
        <v>-415.93534375000002</v>
      </c>
      <c r="DF19" s="170">
        <v>-133.22850252000001</v>
      </c>
      <c r="DG19" s="170">
        <v>-1.4906249999999999E-2</v>
      </c>
      <c r="DH19" s="170">
        <v>-38.461991529999999</v>
      </c>
      <c r="DI19" s="170">
        <v>0</v>
      </c>
      <c r="DJ19" s="171">
        <v>-171.70540030000001</v>
      </c>
      <c r="DK19" s="170">
        <v>-197.42649999999998</v>
      </c>
      <c r="DL19" s="170">
        <v>0</v>
      </c>
      <c r="DM19" s="171">
        <v>-369.13190029999998</v>
      </c>
      <c r="DO19" s="170">
        <v>-136.92699999999999</v>
      </c>
      <c r="DP19" s="170">
        <v>-115.62098423999998</v>
      </c>
      <c r="DQ19" s="170">
        <v>-33.396068379999996</v>
      </c>
      <c r="DR19" s="170">
        <v>0</v>
      </c>
      <c r="DS19" s="171">
        <v>-285.94405261999998</v>
      </c>
      <c r="DT19" s="170">
        <v>-156.48100000000002</v>
      </c>
      <c r="DU19" s="170">
        <v>0</v>
      </c>
      <c r="DV19" s="171">
        <v>-442.42505261999997</v>
      </c>
      <c r="DX19" s="170">
        <v>-118.002</v>
      </c>
      <c r="DY19" s="170">
        <v>-42.571523369999994</v>
      </c>
      <c r="DZ19" s="170">
        <v>-76.094652140000008</v>
      </c>
      <c r="EA19" s="170">
        <v>0</v>
      </c>
      <c r="EB19" s="171">
        <v>-236.66817550999997</v>
      </c>
      <c r="EC19" s="170">
        <v>-1360.8440000000001</v>
      </c>
      <c r="ED19" s="170">
        <v>0</v>
      </c>
      <c r="EE19" s="171">
        <v>-1597.5121755099999</v>
      </c>
      <c r="EG19" s="170">
        <v>-136.97763997999999</v>
      </c>
      <c r="EH19" s="170">
        <v>-51.942444819999999</v>
      </c>
      <c r="EI19" s="170">
        <v>-394.72612769</v>
      </c>
      <c r="EJ19" s="170">
        <v>0</v>
      </c>
      <c r="EK19" s="171">
        <v>-583.64621248999993</v>
      </c>
      <c r="EL19" s="170">
        <v>-64.450500000000005</v>
      </c>
      <c r="EM19" s="170">
        <v>0</v>
      </c>
      <c r="EN19" s="171">
        <v>-648.09671248999996</v>
      </c>
      <c r="EP19" s="170">
        <v>-118.07290721999999</v>
      </c>
      <c r="EQ19" s="170">
        <v>-73.615645610000001</v>
      </c>
      <c r="ER19" s="170">
        <v>-24.198452390000003</v>
      </c>
      <c r="ES19" s="170">
        <v>0</v>
      </c>
      <c r="ET19" s="171">
        <v>-215.88700521999999</v>
      </c>
      <c r="EU19" s="170">
        <v>-131.69999999999999</v>
      </c>
      <c r="EV19" s="170">
        <v>0</v>
      </c>
      <c r="EW19" s="171">
        <v>-347.58700521999998</v>
      </c>
      <c r="EY19" s="170">
        <v>-134.50798039</v>
      </c>
      <c r="EZ19" s="170">
        <v>-122.00910533999999</v>
      </c>
      <c r="FA19" s="170">
        <v>-1917.10478541</v>
      </c>
      <c r="FB19" s="170">
        <v>0</v>
      </c>
      <c r="FC19" s="171">
        <v>-2173.6218711399997</v>
      </c>
      <c r="FD19" s="170">
        <v>-166.68450000000001</v>
      </c>
      <c r="FE19" s="170">
        <v>0</v>
      </c>
      <c r="FF19" s="171">
        <v>-2340.30637114</v>
      </c>
      <c r="FH19" s="170">
        <v>-118.05606545000001</v>
      </c>
      <c r="FI19" s="170"/>
      <c r="FJ19" s="170">
        <v>-123.27493766999999</v>
      </c>
      <c r="FK19" s="170">
        <v>-20.214011339999999</v>
      </c>
      <c r="FL19" s="170">
        <v>0</v>
      </c>
      <c r="FM19" s="171">
        <v>-261.54501446</v>
      </c>
      <c r="FN19" s="170">
        <v>-705.39499999999998</v>
      </c>
      <c r="FO19" s="170">
        <v>0</v>
      </c>
      <c r="FP19" s="171">
        <v>-966.94001446000004</v>
      </c>
      <c r="FR19" s="170">
        <v>-156.77390706999998</v>
      </c>
      <c r="FS19" s="170"/>
      <c r="FT19" s="170">
        <v>-188.86397711999999</v>
      </c>
      <c r="FU19" s="170">
        <v>-383.86035293999998</v>
      </c>
      <c r="FV19" s="170">
        <v>0</v>
      </c>
      <c r="FW19" s="171">
        <v>-729.49823713000001</v>
      </c>
      <c r="FX19" s="170">
        <v>-438.56399999999996</v>
      </c>
      <c r="FY19" s="170">
        <v>0</v>
      </c>
      <c r="FZ19" s="171">
        <v>-1168.0622371300001</v>
      </c>
      <c r="GB19" s="170">
        <v>-274.80743699999999</v>
      </c>
      <c r="GC19" s="170"/>
      <c r="GD19" s="170">
        <v>-46.837777469999999</v>
      </c>
      <c r="GE19" s="170">
        <v>-6.9596504100000001</v>
      </c>
      <c r="GF19" s="170">
        <v>0</v>
      </c>
      <c r="GG19" s="171">
        <v>-328.60486487999998</v>
      </c>
      <c r="GH19" s="170">
        <v>-160.4975</v>
      </c>
      <c r="GI19" s="170">
        <v>0</v>
      </c>
      <c r="GJ19" s="171">
        <v>-489.10236487999998</v>
      </c>
      <c r="GL19" s="170">
        <v>-44.455365</v>
      </c>
      <c r="GM19" s="170"/>
      <c r="GN19" s="170">
        <v>-63.592647810000003</v>
      </c>
      <c r="GO19" s="170">
        <v>-6.8452582199999998</v>
      </c>
      <c r="GP19" s="170">
        <v>0</v>
      </c>
      <c r="GQ19" s="171">
        <v>-114.89327103000001</v>
      </c>
      <c r="GR19" s="170">
        <v>-235.7475</v>
      </c>
      <c r="GS19" s="170">
        <v>0</v>
      </c>
      <c r="GT19" s="171">
        <v>-350.64077103</v>
      </c>
      <c r="GU19"/>
      <c r="GV19" s="170">
        <v>-274.09349200000003</v>
      </c>
      <c r="GW19" s="170"/>
      <c r="GX19" s="170">
        <v>-34.981504029999996</v>
      </c>
      <c r="GY19" s="170">
        <v>-10.962999999999999</v>
      </c>
      <c r="GZ19" s="170">
        <v>0</v>
      </c>
      <c r="HA19" s="171">
        <v>-320.03799603000004</v>
      </c>
      <c r="HB19" s="170">
        <v>-1517.0764999999999</v>
      </c>
      <c r="HC19" s="170">
        <v>0</v>
      </c>
      <c r="HD19" s="171">
        <v>-1837.1144960299998</v>
      </c>
      <c r="HE19"/>
      <c r="HF19" s="170">
        <v>-120.52547353864404</v>
      </c>
      <c r="HG19" s="170">
        <v>0</v>
      </c>
      <c r="HH19" s="170">
        <v>-18.370231699999998</v>
      </c>
      <c r="HI19" s="170">
        <v>-31.161000000000001</v>
      </c>
      <c r="HJ19" s="170">
        <v>0</v>
      </c>
      <c r="HK19" s="171">
        <v>-170.05670523864404</v>
      </c>
      <c r="HL19" s="170">
        <v>-428.58550000000002</v>
      </c>
      <c r="HM19" s="170">
        <v>0</v>
      </c>
      <c r="HN19" s="171">
        <v>-598.64220523864401</v>
      </c>
      <c r="HO19" s="170">
        <v>-5.1446530000001073E-2</v>
      </c>
      <c r="HP19"/>
      <c r="HQ19" s="170">
        <v>-111.194</v>
      </c>
      <c r="HR19" s="170">
        <v>0</v>
      </c>
      <c r="HS19" s="170">
        <v>-10.330885350000001</v>
      </c>
      <c r="HT19" s="170">
        <v>-98.977000000000004</v>
      </c>
      <c r="HU19" s="170">
        <v>0</v>
      </c>
      <c r="HV19" s="171">
        <v>-220.50188535000001</v>
      </c>
      <c r="HW19" s="170">
        <v>-190.54399999999998</v>
      </c>
      <c r="HX19" s="170">
        <v>0</v>
      </c>
      <c r="HY19" s="171">
        <v>-411.04588534999999</v>
      </c>
      <c r="HZ19" s="170">
        <v>0</v>
      </c>
      <c r="IB19" s="170">
        <v>-104.13352939930621</v>
      </c>
      <c r="IC19" s="170">
        <v>0</v>
      </c>
      <c r="ID19" s="170">
        <v>-4.6619999999999999</v>
      </c>
      <c r="IE19" s="170">
        <v>-2359.26277415</v>
      </c>
      <c r="IF19" s="170">
        <v>0</v>
      </c>
      <c r="IG19" s="171">
        <v>-2468.0583035493064</v>
      </c>
      <c r="IH19" s="170">
        <v>-496.70000000000005</v>
      </c>
      <c r="II19" s="170">
        <v>0</v>
      </c>
      <c r="IJ19" s="171">
        <v>-2964.7583035493062</v>
      </c>
      <c r="IK19" s="170">
        <v>-34.38648006999999</v>
      </c>
      <c r="IM19" s="170">
        <v>-111.22000000000001</v>
      </c>
      <c r="IN19" s="170">
        <v>0</v>
      </c>
      <c r="IO19" s="170">
        <v>0</v>
      </c>
      <c r="IP19" s="170">
        <v>-271.02175314000016</v>
      </c>
      <c r="IQ19" s="170">
        <v>0</v>
      </c>
      <c r="IR19" s="171">
        <v>-382.24175314000018</v>
      </c>
      <c r="IS19" s="170">
        <v>-264.77249999999998</v>
      </c>
      <c r="IT19" s="170">
        <v>0</v>
      </c>
      <c r="IU19" s="171">
        <v>-647.01425314000016</v>
      </c>
      <c r="IV19" s="170">
        <v>-34.623920599999998</v>
      </c>
    </row>
    <row r="20" spans="1:256" s="168" customFormat="1">
      <c r="A20" s="169" t="s">
        <v>426</v>
      </c>
      <c r="B20" s="170">
        <v>-15.824169279999998</v>
      </c>
      <c r="C20" s="170">
        <v>-4.7309157700000002</v>
      </c>
      <c r="D20" s="170">
        <v>-192.81891358999999</v>
      </c>
      <c r="E20" s="170">
        <v>0</v>
      </c>
      <c r="F20" s="171">
        <v>-213.37399864</v>
      </c>
      <c r="G20" s="170">
        <v>-121.2685</v>
      </c>
      <c r="H20" s="170">
        <v>0</v>
      </c>
      <c r="I20" s="171">
        <v>-334.64249863999999</v>
      </c>
      <c r="K20" s="170">
        <v>-20.58348659</v>
      </c>
      <c r="L20" s="170">
        <v>-5.0704515499999996</v>
      </c>
      <c r="M20" s="170">
        <v>-58.197562499999997</v>
      </c>
      <c r="N20" s="170">
        <v>0</v>
      </c>
      <c r="O20" s="171">
        <v>-83.851500639999998</v>
      </c>
      <c r="P20" s="170">
        <v>-100.464</v>
      </c>
      <c r="Q20" s="170">
        <v>0</v>
      </c>
      <c r="R20" s="171">
        <v>-184.31550063999998</v>
      </c>
      <c r="T20" s="170">
        <v>-7.2590000000000003</v>
      </c>
      <c r="U20" s="170">
        <v>-3.1619999999999999</v>
      </c>
      <c r="V20" s="170">
        <v>-189.18199999999999</v>
      </c>
      <c r="W20" s="170" t="s">
        <v>400</v>
      </c>
      <c r="X20" s="171">
        <v>-199.60300000000001</v>
      </c>
      <c r="Y20" s="170">
        <v>-125.05200000000001</v>
      </c>
      <c r="Z20" s="170" t="s">
        <v>400</v>
      </c>
      <c r="AA20" s="171">
        <v>-324.65499999999997</v>
      </c>
      <c r="AC20" s="170">
        <v>-136.22021249000002</v>
      </c>
      <c r="AD20" s="170">
        <v>-11.42796371</v>
      </c>
      <c r="AE20" s="170">
        <v>-42.788625350000025</v>
      </c>
      <c r="AF20" s="170">
        <v>0</v>
      </c>
      <c r="AG20" s="171">
        <v>-190.43680155000004</v>
      </c>
      <c r="AH20" s="170">
        <v>-123.994</v>
      </c>
      <c r="AI20" s="170">
        <v>0</v>
      </c>
      <c r="AJ20" s="171">
        <v>-314.43080155000007</v>
      </c>
      <c r="AL20" s="170">
        <v>-23.46730282</v>
      </c>
      <c r="AM20" s="170">
        <v>9.8513930599999995</v>
      </c>
      <c r="AN20" s="170">
        <v>-194.57696025999996</v>
      </c>
      <c r="AO20" s="170">
        <v>0</v>
      </c>
      <c r="AP20" s="171">
        <v>-208.19287001999996</v>
      </c>
      <c r="AQ20" s="170">
        <v>-72.27</v>
      </c>
      <c r="AR20" s="170">
        <v>0</v>
      </c>
      <c r="AS20" s="171">
        <v>-280.46287001999997</v>
      </c>
      <c r="AU20" s="170">
        <v>-25.884172449999994</v>
      </c>
      <c r="AV20" s="170">
        <v>-13.16998321</v>
      </c>
      <c r="AW20" s="170">
        <v>-41.252000000000002</v>
      </c>
      <c r="AX20" s="170">
        <v>0</v>
      </c>
      <c r="AY20" s="171">
        <v>-80.306155660000002</v>
      </c>
      <c r="AZ20" s="170">
        <v>-101.0665</v>
      </c>
      <c r="BA20" s="170">
        <v>0</v>
      </c>
      <c r="BB20" s="171">
        <v>-181.37265566000002</v>
      </c>
      <c r="BD20" s="170">
        <v>-14.77668742</v>
      </c>
      <c r="BE20" s="170">
        <v>-1.8050084099999999</v>
      </c>
      <c r="BF20" s="170">
        <v>-135.27500000000001</v>
      </c>
      <c r="BG20" s="170">
        <v>0</v>
      </c>
      <c r="BH20" s="171">
        <v>-151.85669583000001</v>
      </c>
      <c r="BI20" s="170">
        <v>-82.272499999999994</v>
      </c>
      <c r="BJ20" s="170">
        <v>0</v>
      </c>
      <c r="BK20" s="171">
        <v>-234.12919583000001</v>
      </c>
      <c r="BM20" s="170">
        <v>-136.62370410000003</v>
      </c>
      <c r="BN20" s="170">
        <v>-12.81298812</v>
      </c>
      <c r="BO20" s="170">
        <v>-38.926594180000009</v>
      </c>
      <c r="BP20" s="170">
        <v>0</v>
      </c>
      <c r="BQ20" s="171">
        <v>-188.36328640000005</v>
      </c>
      <c r="BR20" s="170">
        <v>-137.45249999999999</v>
      </c>
      <c r="BS20" s="170">
        <v>0</v>
      </c>
      <c r="BT20" s="171">
        <v>-325.81578640000004</v>
      </c>
      <c r="BV20" s="170">
        <v>-49.067192609999999</v>
      </c>
      <c r="BW20" s="170">
        <v>-3.4926832200000004</v>
      </c>
      <c r="BX20" s="170">
        <v>-140.017</v>
      </c>
      <c r="BY20" s="170">
        <v>0</v>
      </c>
      <c r="BZ20" s="171">
        <v>-192.57687583000001</v>
      </c>
      <c r="CA20" s="170">
        <v>-59.426500000000004</v>
      </c>
      <c r="CB20" s="170">
        <v>0</v>
      </c>
      <c r="CC20" s="171">
        <v>-252.00337583000001</v>
      </c>
      <c r="CE20" s="170">
        <v>-19.24168216</v>
      </c>
      <c r="CF20" s="170">
        <v>-13.239372780000002</v>
      </c>
      <c r="CG20" s="170">
        <v>-37.457000000000001</v>
      </c>
      <c r="CH20" s="170">
        <v>0</v>
      </c>
      <c r="CI20" s="171">
        <v>-69.938054940000001</v>
      </c>
      <c r="CJ20" s="170">
        <v>-96.940499999999986</v>
      </c>
      <c r="CK20" s="170">
        <v>0</v>
      </c>
      <c r="CL20" s="171">
        <v>-166.87855493999999</v>
      </c>
      <c r="CN20" s="170">
        <v>-25.400570210000001</v>
      </c>
      <c r="CO20" s="170">
        <v>-0.42652678999999999</v>
      </c>
      <c r="CP20" s="170">
        <v>-124.322</v>
      </c>
      <c r="CQ20" s="170">
        <v>0</v>
      </c>
      <c r="CR20" s="171">
        <v>-150.14909700000001</v>
      </c>
      <c r="CS20" s="170">
        <v>-53.981000000000002</v>
      </c>
      <c r="CT20" s="170">
        <v>0</v>
      </c>
      <c r="CU20" s="171">
        <v>-204.13009700000001</v>
      </c>
      <c r="CW20" s="170">
        <v>-107.82282784999998</v>
      </c>
      <c r="CX20" s="170">
        <v>-2.9687576399999998</v>
      </c>
      <c r="CY20" s="170">
        <v>-35.60376273</v>
      </c>
      <c r="CZ20" s="170">
        <v>0</v>
      </c>
      <c r="DA20" s="171">
        <v>-146.39534821999999</v>
      </c>
      <c r="DB20" s="170">
        <v>-125.42750000000001</v>
      </c>
      <c r="DC20" s="170">
        <v>0</v>
      </c>
      <c r="DD20" s="171">
        <v>-271.82284821999997</v>
      </c>
      <c r="DF20" s="170">
        <v>-58.438904190000002</v>
      </c>
      <c r="DG20" s="170">
        <v>-1.24826E-3</v>
      </c>
      <c r="DH20" s="170">
        <v>-125.25199734</v>
      </c>
      <c r="DI20" s="170">
        <v>0</v>
      </c>
      <c r="DJ20" s="171">
        <v>-183.69214979</v>
      </c>
      <c r="DK20" s="170">
        <v>-51.831499999999998</v>
      </c>
      <c r="DL20" s="170">
        <v>0</v>
      </c>
      <c r="DM20" s="171">
        <v>-235.52364979000001</v>
      </c>
      <c r="DO20" s="170">
        <v>-24.166</v>
      </c>
      <c r="DP20" s="170">
        <v>-3.3831063800000005</v>
      </c>
      <c r="DQ20" s="170">
        <v>-36.713174830000007</v>
      </c>
      <c r="DR20" s="170">
        <v>0</v>
      </c>
      <c r="DS20" s="171">
        <v>-64.262281210000012</v>
      </c>
      <c r="DT20" s="170">
        <v>-102.56299999999999</v>
      </c>
      <c r="DU20" s="170">
        <v>0</v>
      </c>
      <c r="DV20" s="171">
        <v>-166.82528121000001</v>
      </c>
      <c r="DX20" s="170">
        <v>-35.896000000000001</v>
      </c>
      <c r="DY20" s="170">
        <v>-1.0128938599999999</v>
      </c>
      <c r="DZ20" s="170">
        <v>-136.89692830000001</v>
      </c>
      <c r="EA20" s="170">
        <v>0</v>
      </c>
      <c r="EB20" s="171">
        <v>-173.80582216000002</v>
      </c>
      <c r="EC20" s="170">
        <v>-50.323</v>
      </c>
      <c r="ED20" s="170">
        <v>0</v>
      </c>
      <c r="EE20" s="171">
        <v>-224.12882216000003</v>
      </c>
      <c r="EG20" s="170">
        <v>-72.608639980000007</v>
      </c>
      <c r="EH20" s="170">
        <v>-8.042670020000001</v>
      </c>
      <c r="EI20" s="170">
        <v>-40.469796659999993</v>
      </c>
      <c r="EJ20" s="170">
        <v>0</v>
      </c>
      <c r="EK20" s="171">
        <v>-121.12110666000001</v>
      </c>
      <c r="EL20" s="170">
        <v>-146.66899999999998</v>
      </c>
      <c r="EM20" s="170">
        <v>0</v>
      </c>
      <c r="EN20" s="171">
        <v>-267.79010665999999</v>
      </c>
      <c r="EP20" s="170">
        <v>-66.130013950000006</v>
      </c>
      <c r="EQ20" s="170">
        <v>-1.7422068799999999</v>
      </c>
      <c r="ER20" s="170">
        <v>-55.64818468</v>
      </c>
      <c r="ES20" s="170">
        <v>0</v>
      </c>
      <c r="ET20" s="171">
        <v>-123.52040551</v>
      </c>
      <c r="EU20" s="170">
        <v>-50.1</v>
      </c>
      <c r="EV20" s="170">
        <v>0</v>
      </c>
      <c r="EW20" s="171">
        <v>-173.62040551000001</v>
      </c>
      <c r="EY20" s="170">
        <v>-33.612975899999995</v>
      </c>
      <c r="EZ20" s="170">
        <v>-10.834934349999999</v>
      </c>
      <c r="FA20" s="170">
        <v>-76.915117159999994</v>
      </c>
      <c r="FB20" s="170">
        <v>0</v>
      </c>
      <c r="FC20" s="171">
        <v>-121.36302740999999</v>
      </c>
      <c r="FD20" s="170">
        <v>-100.848</v>
      </c>
      <c r="FE20" s="170">
        <v>0</v>
      </c>
      <c r="FF20" s="171">
        <v>-222.21102741000001</v>
      </c>
      <c r="FH20" s="170">
        <v>-41.546010150000001</v>
      </c>
      <c r="FI20" s="170"/>
      <c r="FJ20" s="170">
        <v>-2.7276537199999997</v>
      </c>
      <c r="FK20" s="170">
        <v>-132.81288272</v>
      </c>
      <c r="FL20" s="170">
        <v>0</v>
      </c>
      <c r="FM20" s="171">
        <v>-177.08654659000001</v>
      </c>
      <c r="FN20" s="170">
        <v>-104.907</v>
      </c>
      <c r="FO20" s="170">
        <v>0</v>
      </c>
      <c r="FP20" s="171">
        <v>-281.99354658999999</v>
      </c>
      <c r="FR20" s="170">
        <v>-37.504301100000006</v>
      </c>
      <c r="FS20" s="170"/>
      <c r="FT20" s="170">
        <v>-4.1776252000000005</v>
      </c>
      <c r="FU20" s="170">
        <v>-44.162072690000002</v>
      </c>
      <c r="FV20" s="170">
        <v>0</v>
      </c>
      <c r="FW20" s="171">
        <v>-85.843998990000017</v>
      </c>
      <c r="FX20" s="170">
        <v>-68.518500000000003</v>
      </c>
      <c r="FY20" s="170">
        <v>0</v>
      </c>
      <c r="FZ20" s="171">
        <v>-154.36249899000001</v>
      </c>
      <c r="GB20" s="170">
        <v>-85.696016</v>
      </c>
      <c r="GC20" s="170"/>
      <c r="GD20" s="170">
        <v>-0.52745096000000002</v>
      </c>
      <c r="GE20" s="170">
        <v>-134.42328911000001</v>
      </c>
      <c r="GF20" s="170">
        <v>0</v>
      </c>
      <c r="GG20" s="171">
        <v>-220.64675607000001</v>
      </c>
      <c r="GH20" s="170">
        <v>0</v>
      </c>
      <c r="GI20" s="170">
        <v>0</v>
      </c>
      <c r="GJ20" s="171">
        <v>-220.64675607000001</v>
      </c>
      <c r="GL20" s="170">
        <v>-42.164192</v>
      </c>
      <c r="GM20" s="170"/>
      <c r="GN20" s="170">
        <v>-5.7592377599999995</v>
      </c>
      <c r="GO20" s="170">
        <v>-38.786772800000001</v>
      </c>
      <c r="GP20" s="170">
        <v>0</v>
      </c>
      <c r="GQ20" s="171">
        <v>-86.710202559999999</v>
      </c>
      <c r="GR20" s="170">
        <v>0</v>
      </c>
      <c r="GS20" s="170">
        <v>0</v>
      </c>
      <c r="GT20" s="171">
        <v>-86.710202559999999</v>
      </c>
      <c r="GU20"/>
      <c r="GV20" s="170">
        <v>-39.582843000000004</v>
      </c>
      <c r="GW20" s="170"/>
      <c r="GX20" s="170">
        <v>-0.18923878</v>
      </c>
      <c r="GY20" s="170">
        <v>-113.90098147999998</v>
      </c>
      <c r="GZ20" s="170">
        <v>0</v>
      </c>
      <c r="HA20" s="171">
        <v>-153.67306325999999</v>
      </c>
      <c r="HB20" s="170">
        <v>0</v>
      </c>
      <c r="HC20" s="170">
        <v>0</v>
      </c>
      <c r="HD20" s="171">
        <v>-153.67306325999999</v>
      </c>
      <c r="HE20"/>
      <c r="HF20" s="170">
        <v>0</v>
      </c>
      <c r="HG20" s="170">
        <v>0</v>
      </c>
      <c r="HH20" s="170">
        <v>0</v>
      </c>
      <c r="HI20" s="170">
        <v>0</v>
      </c>
      <c r="HJ20" s="170">
        <v>0</v>
      </c>
      <c r="HK20" s="171">
        <v>0</v>
      </c>
      <c r="HL20" s="170">
        <v>0</v>
      </c>
      <c r="HM20" s="170">
        <v>0</v>
      </c>
      <c r="HN20" s="171">
        <v>0</v>
      </c>
      <c r="HO20" s="170">
        <v>-41.270536530000008</v>
      </c>
      <c r="HP20"/>
      <c r="HQ20" s="170">
        <v>-63.747</v>
      </c>
      <c r="HR20" s="170">
        <v>0</v>
      </c>
      <c r="HS20" s="170">
        <v>0</v>
      </c>
      <c r="HT20" s="170">
        <v>0</v>
      </c>
      <c r="HU20" s="170">
        <v>0</v>
      </c>
      <c r="HV20" s="171">
        <v>-63.747</v>
      </c>
      <c r="HW20" s="170">
        <v>0</v>
      </c>
      <c r="HX20" s="170">
        <v>0</v>
      </c>
      <c r="HY20" s="171">
        <v>-63.747</v>
      </c>
      <c r="HZ20" s="170">
        <v>0</v>
      </c>
      <c r="IB20" s="170"/>
      <c r="IC20" s="170"/>
      <c r="ID20" s="170"/>
      <c r="IE20" s="170"/>
      <c r="IF20" s="170"/>
      <c r="IG20" s="171">
        <v>0</v>
      </c>
      <c r="IH20" s="170">
        <v>0</v>
      </c>
      <c r="II20" s="170">
        <v>0</v>
      </c>
      <c r="IJ20" s="171">
        <v>0</v>
      </c>
      <c r="IK20" s="170"/>
      <c r="IM20" s="170"/>
      <c r="IN20" s="170"/>
      <c r="IO20" s="170"/>
      <c r="IP20" s="170"/>
      <c r="IQ20" s="170"/>
      <c r="IR20" s="171">
        <v>0</v>
      </c>
      <c r="IS20" s="170">
        <v>0</v>
      </c>
      <c r="IT20" s="170">
        <v>0</v>
      </c>
      <c r="IU20" s="171">
        <v>0</v>
      </c>
      <c r="IV20" s="170"/>
    </row>
    <row r="21" spans="1:256" s="168" customFormat="1">
      <c r="A21" s="169" t="s">
        <v>643</v>
      </c>
      <c r="B21" s="170">
        <v>-0.80372025000000002</v>
      </c>
      <c r="C21" s="170">
        <v>-4.7732624599999998</v>
      </c>
      <c r="D21" s="170">
        <v>-1.4521069100000001</v>
      </c>
      <c r="E21" s="170"/>
      <c r="F21" s="171">
        <v>-7.0290896199999997</v>
      </c>
      <c r="G21" s="170">
        <v>-191.596</v>
      </c>
      <c r="H21" s="170"/>
      <c r="I21" s="171">
        <v>-198.62508962000001</v>
      </c>
      <c r="K21" s="170">
        <v>-0.81349923000000002</v>
      </c>
      <c r="L21" s="170">
        <v>-2.3525344200000005</v>
      </c>
      <c r="M21" s="170">
        <v>0</v>
      </c>
      <c r="N21" s="170"/>
      <c r="O21" s="171">
        <v>-3.1660336500000006</v>
      </c>
      <c r="P21" s="170">
        <v>-221.87350000000001</v>
      </c>
      <c r="Q21" s="170"/>
      <c r="R21" s="171">
        <v>-225.03953365000001</v>
      </c>
      <c r="T21" s="170">
        <v>-0.8</v>
      </c>
      <c r="U21" s="170">
        <v>-2.1190000000000002</v>
      </c>
      <c r="V21" s="170">
        <v>-0.375</v>
      </c>
      <c r="W21" s="170"/>
      <c r="X21" s="171">
        <v>-3.294</v>
      </c>
      <c r="Y21" s="170">
        <v>-129.4</v>
      </c>
      <c r="Z21" s="170"/>
      <c r="AA21" s="171">
        <v>-132.69399999999999</v>
      </c>
      <c r="AC21" s="170">
        <v>-0.85941633000000028</v>
      </c>
      <c r="AD21" s="170">
        <v>-1.3578956499999999</v>
      </c>
      <c r="AE21" s="170">
        <v>-0.37458780000000003</v>
      </c>
      <c r="AF21" s="170"/>
      <c r="AG21" s="171">
        <v>-2.5918997800000003</v>
      </c>
      <c r="AH21" s="170">
        <v>-189.98750000000001</v>
      </c>
      <c r="AI21" s="170"/>
      <c r="AJ21" s="171">
        <v>-192.57939978000002</v>
      </c>
      <c r="AL21" s="170">
        <v>-0.86322782999999981</v>
      </c>
      <c r="AM21" s="170">
        <v>-0.8347953600000001</v>
      </c>
      <c r="AN21" s="170">
        <v>-0.15447874000000023</v>
      </c>
      <c r="AO21" s="170"/>
      <c r="AP21" s="171">
        <v>-1.8525019300000001</v>
      </c>
      <c r="AQ21" s="170">
        <v>-157.37350000000001</v>
      </c>
      <c r="AR21" s="170"/>
      <c r="AS21" s="171">
        <v>-159.22600193</v>
      </c>
      <c r="AU21" s="170">
        <v>-0.74156180000000005</v>
      </c>
      <c r="AV21" s="170">
        <v>-0.43370639999999999</v>
      </c>
      <c r="AW21" s="170">
        <v>-1.3540000000000001</v>
      </c>
      <c r="AX21" s="170"/>
      <c r="AY21" s="171">
        <v>-2.5292682000000002</v>
      </c>
      <c r="AZ21" s="170">
        <v>-153.22149999999999</v>
      </c>
      <c r="BA21" s="170"/>
      <c r="BB21" s="171">
        <v>-155.75076819999998</v>
      </c>
      <c r="BD21" s="170">
        <v>-0.76789995</v>
      </c>
      <c r="BE21" s="170">
        <v>-0.39188919999999999</v>
      </c>
      <c r="BF21" s="170">
        <v>-1.077</v>
      </c>
      <c r="BG21" s="170"/>
      <c r="BH21" s="171">
        <v>-2.2367891499999999</v>
      </c>
      <c r="BI21" s="170">
        <v>-44.273499999999999</v>
      </c>
      <c r="BJ21" s="170"/>
      <c r="BK21" s="171">
        <v>-46.510289149999998</v>
      </c>
      <c r="BM21" s="170">
        <v>0</v>
      </c>
      <c r="BN21" s="170">
        <v>0</v>
      </c>
      <c r="BO21" s="170">
        <v>0</v>
      </c>
      <c r="BP21" s="170"/>
      <c r="BQ21" s="171">
        <v>0</v>
      </c>
      <c r="BR21" s="170">
        <v>0</v>
      </c>
      <c r="BS21" s="170"/>
      <c r="BT21" s="171">
        <v>0</v>
      </c>
      <c r="BV21" s="170"/>
      <c r="BW21" s="170"/>
      <c r="BX21" s="170"/>
      <c r="BY21" s="170"/>
      <c r="BZ21" s="171">
        <v>0</v>
      </c>
      <c r="CA21" s="170"/>
      <c r="CB21" s="170"/>
      <c r="CC21" s="171">
        <v>0</v>
      </c>
      <c r="CE21" s="170"/>
      <c r="CF21" s="170"/>
      <c r="CG21" s="170"/>
      <c r="CH21" s="170"/>
      <c r="CI21" s="171">
        <v>0</v>
      </c>
      <c r="CJ21" s="170"/>
      <c r="CK21" s="170"/>
      <c r="CL21" s="171">
        <v>0</v>
      </c>
      <c r="CN21" s="170"/>
      <c r="CO21" s="170"/>
      <c r="CP21" s="170"/>
      <c r="CQ21" s="170"/>
      <c r="CR21" s="171">
        <v>0</v>
      </c>
      <c r="CS21" s="170"/>
      <c r="CT21" s="170"/>
      <c r="CU21" s="171">
        <v>0</v>
      </c>
      <c r="CW21" s="170"/>
      <c r="CX21" s="170"/>
      <c r="CY21" s="170"/>
      <c r="CZ21" s="170"/>
      <c r="DA21" s="171"/>
      <c r="DB21" s="170"/>
      <c r="DC21" s="170"/>
      <c r="DD21" s="171"/>
      <c r="DF21" s="170"/>
      <c r="DG21" s="170"/>
      <c r="DH21" s="170"/>
      <c r="DI21" s="170"/>
      <c r="DJ21" s="171"/>
      <c r="DK21" s="170"/>
      <c r="DL21" s="170"/>
      <c r="DM21" s="171"/>
      <c r="DO21" s="170"/>
      <c r="DP21" s="170"/>
      <c r="DQ21" s="170"/>
      <c r="DR21" s="170"/>
      <c r="DS21" s="171"/>
      <c r="DT21" s="170"/>
      <c r="DU21" s="170"/>
      <c r="DV21" s="171"/>
      <c r="DX21" s="170"/>
      <c r="DY21" s="170"/>
      <c r="DZ21" s="170"/>
      <c r="EA21" s="170"/>
      <c r="EB21" s="171"/>
      <c r="EC21" s="170"/>
      <c r="ED21" s="170"/>
      <c r="EE21" s="171"/>
      <c r="EG21" s="170"/>
      <c r="EH21" s="170"/>
      <c r="EI21" s="170"/>
      <c r="EJ21" s="170"/>
      <c r="EK21" s="171"/>
      <c r="EL21" s="170"/>
      <c r="EM21" s="170"/>
      <c r="EN21" s="171"/>
      <c r="EP21" s="170"/>
      <c r="EQ21" s="170"/>
      <c r="ER21" s="170"/>
      <c r="ES21" s="170"/>
      <c r="ET21" s="171"/>
      <c r="EU21" s="170"/>
      <c r="EV21" s="170"/>
      <c r="EW21" s="171"/>
      <c r="EY21" s="170"/>
      <c r="EZ21" s="170"/>
      <c r="FA21" s="170"/>
      <c r="FB21" s="170"/>
      <c r="FC21" s="171"/>
      <c r="FD21" s="170"/>
      <c r="FE21" s="170"/>
      <c r="FF21" s="171"/>
      <c r="FH21" s="170"/>
      <c r="FI21" s="170"/>
      <c r="FJ21" s="170"/>
      <c r="FK21" s="170"/>
      <c r="FL21" s="170"/>
      <c r="FM21" s="171"/>
      <c r="FN21" s="170"/>
      <c r="FO21" s="170"/>
      <c r="FP21" s="171"/>
      <c r="FR21" s="170"/>
      <c r="FS21" s="170"/>
      <c r="FT21" s="170"/>
      <c r="FU21" s="170"/>
      <c r="FV21" s="170"/>
      <c r="FW21" s="171"/>
      <c r="FX21" s="170"/>
      <c r="FY21" s="170"/>
      <c r="FZ21" s="171"/>
      <c r="GB21" s="170"/>
      <c r="GC21" s="170"/>
      <c r="GD21" s="170"/>
      <c r="GE21" s="170"/>
      <c r="GF21" s="170"/>
      <c r="GG21" s="171"/>
      <c r="GH21" s="170"/>
      <c r="GI21" s="170"/>
      <c r="GJ21" s="171"/>
      <c r="GL21" s="170"/>
      <c r="GM21" s="170"/>
      <c r="GN21" s="170"/>
      <c r="GO21" s="170"/>
      <c r="GP21" s="170"/>
      <c r="GQ21" s="171"/>
      <c r="GR21" s="170"/>
      <c r="GS21" s="170"/>
      <c r="GT21" s="171"/>
      <c r="GU21"/>
      <c r="GV21" s="170"/>
      <c r="GW21" s="170"/>
      <c r="GX21" s="170"/>
      <c r="GY21" s="170"/>
      <c r="GZ21" s="170"/>
      <c r="HA21" s="171"/>
      <c r="HB21" s="170"/>
      <c r="HC21" s="170"/>
      <c r="HD21" s="171"/>
      <c r="HE21"/>
      <c r="HF21" s="170"/>
      <c r="HG21" s="170"/>
      <c r="HH21" s="170"/>
      <c r="HI21" s="170"/>
      <c r="HJ21" s="170"/>
      <c r="HK21" s="171"/>
      <c r="HL21" s="170"/>
      <c r="HM21" s="170"/>
      <c r="HN21" s="171"/>
      <c r="HO21" s="170"/>
      <c r="HP21"/>
      <c r="HQ21" s="170"/>
      <c r="HR21" s="170"/>
      <c r="HS21" s="170"/>
      <c r="HT21" s="170"/>
      <c r="HU21" s="170"/>
      <c r="HV21" s="171"/>
      <c r="HW21" s="170"/>
      <c r="HX21" s="170"/>
      <c r="HY21" s="171"/>
      <c r="HZ21" s="170"/>
      <c r="IB21" s="170"/>
      <c r="IC21" s="170"/>
      <c r="ID21" s="170"/>
      <c r="IE21" s="170"/>
      <c r="IF21" s="170"/>
      <c r="IG21" s="171"/>
      <c r="IH21" s="170"/>
      <c r="II21" s="170"/>
      <c r="IJ21" s="171"/>
      <c r="IK21" s="170"/>
      <c r="IM21" s="170"/>
      <c r="IN21" s="170"/>
      <c r="IO21" s="170"/>
      <c r="IP21" s="170"/>
      <c r="IQ21" s="170"/>
      <c r="IR21" s="171"/>
      <c r="IS21" s="170"/>
      <c r="IT21" s="170"/>
      <c r="IU21" s="171"/>
      <c r="IV21" s="170"/>
    </row>
    <row r="22" spans="1:256" s="168" customFormat="1">
      <c r="A22" s="169" t="s">
        <v>26</v>
      </c>
      <c r="B22" s="170">
        <v>50.287728600000008</v>
      </c>
      <c r="C22" s="170">
        <v>-0.23435983999999996</v>
      </c>
      <c r="D22" s="170">
        <v>153.09989909999999</v>
      </c>
      <c r="E22" s="170">
        <v>0</v>
      </c>
      <c r="F22" s="171">
        <v>203.15326786</v>
      </c>
      <c r="G22" s="170">
        <v>0</v>
      </c>
      <c r="H22" s="170">
        <v>0</v>
      </c>
      <c r="I22" s="171">
        <v>203.15326786</v>
      </c>
      <c r="K22" s="170">
        <v>43.636021469999996</v>
      </c>
      <c r="L22" s="170">
        <v>4.359281270000003</v>
      </c>
      <c r="M22" s="170">
        <v>20.47625896000001</v>
      </c>
      <c r="N22" s="170">
        <v>0</v>
      </c>
      <c r="O22" s="171">
        <v>68.471561700000009</v>
      </c>
      <c r="P22" s="170">
        <v>0</v>
      </c>
      <c r="Q22" s="170">
        <v>0</v>
      </c>
      <c r="R22" s="171">
        <v>68.471561700000009</v>
      </c>
      <c r="T22" s="170">
        <v>26.385999999999999</v>
      </c>
      <c r="U22" s="170">
        <v>22.35</v>
      </c>
      <c r="V22" s="170">
        <v>43.779000000000003</v>
      </c>
      <c r="W22" s="170" t="s">
        <v>400</v>
      </c>
      <c r="X22" s="171">
        <v>92.516000000000005</v>
      </c>
      <c r="Y22" s="170" t="s">
        <v>400</v>
      </c>
      <c r="Z22" s="170" t="s">
        <v>400</v>
      </c>
      <c r="AA22" s="171">
        <v>92.516000000000005</v>
      </c>
      <c r="AC22" s="170">
        <v>29.76809149000001</v>
      </c>
      <c r="AD22" s="170">
        <v>20.21510572</v>
      </c>
      <c r="AE22" s="170">
        <v>8.7826233700000049</v>
      </c>
      <c r="AF22" s="170">
        <v>0</v>
      </c>
      <c r="AG22" s="171">
        <v>58.765820580000018</v>
      </c>
      <c r="AH22" s="170">
        <v>0</v>
      </c>
      <c r="AI22" s="170">
        <v>0</v>
      </c>
      <c r="AJ22" s="171">
        <v>58.765820580000018</v>
      </c>
      <c r="AL22" s="170">
        <v>37.783973339999996</v>
      </c>
      <c r="AM22" s="170">
        <v>-0.60936641999999996</v>
      </c>
      <c r="AN22" s="170">
        <v>17.18130021</v>
      </c>
      <c r="AO22" s="170">
        <v>0</v>
      </c>
      <c r="AP22" s="171">
        <v>54.355907129999991</v>
      </c>
      <c r="AQ22" s="170">
        <v>0</v>
      </c>
      <c r="AR22" s="170">
        <v>0</v>
      </c>
      <c r="AS22" s="171">
        <v>54.355907129999991</v>
      </c>
      <c r="AU22" s="170">
        <v>23.7928918</v>
      </c>
      <c r="AV22" s="170">
        <v>5.6776494500000005</v>
      </c>
      <c r="AW22" s="170">
        <v>16.695</v>
      </c>
      <c r="AX22" s="170">
        <v>0</v>
      </c>
      <c r="AY22" s="171">
        <v>46.165541250000004</v>
      </c>
      <c r="AZ22" s="170">
        <v>0</v>
      </c>
      <c r="BA22" s="170">
        <v>0</v>
      </c>
      <c r="BB22" s="171">
        <v>46.165541250000004</v>
      </c>
      <c r="BD22" s="170">
        <v>16.851003129999999</v>
      </c>
      <c r="BE22" s="170">
        <v>-2.6511934100000003</v>
      </c>
      <c r="BF22" s="170">
        <v>-4.8940000000000001</v>
      </c>
      <c r="BG22" s="170">
        <v>0</v>
      </c>
      <c r="BH22" s="171">
        <v>9.3058097199999974</v>
      </c>
      <c r="BI22" s="170">
        <v>0</v>
      </c>
      <c r="BJ22" s="170">
        <v>0</v>
      </c>
      <c r="BK22" s="171">
        <v>9.3058097199999974</v>
      </c>
      <c r="BM22" s="170">
        <v>22.525624659999995</v>
      </c>
      <c r="BN22" s="170">
        <v>-1.5732452599999998</v>
      </c>
      <c r="BO22" s="170">
        <v>13.993403009999998</v>
      </c>
      <c r="BP22" s="170">
        <v>0</v>
      </c>
      <c r="BQ22" s="171">
        <v>34.945782409999993</v>
      </c>
      <c r="BR22" s="170">
        <v>0</v>
      </c>
      <c r="BS22" s="170">
        <v>0</v>
      </c>
      <c r="BT22" s="171">
        <v>34.945782409999993</v>
      </c>
      <c r="BV22" s="170">
        <v>71.046849180000009</v>
      </c>
      <c r="BW22" s="170">
        <v>-1.4313708200000002</v>
      </c>
      <c r="BX22" s="170">
        <v>17.948</v>
      </c>
      <c r="BY22" s="170">
        <v>0</v>
      </c>
      <c r="BZ22" s="171">
        <v>87.563478360000005</v>
      </c>
      <c r="CA22" s="170">
        <v>0</v>
      </c>
      <c r="CB22" s="170">
        <v>0</v>
      </c>
      <c r="CC22" s="171">
        <v>87.563478360000005</v>
      </c>
      <c r="CE22" s="170">
        <v>23.410240000000002</v>
      </c>
      <c r="CF22" s="170">
        <v>-2.5133280299999998</v>
      </c>
      <c r="CG22" s="170">
        <v>12.548999999999999</v>
      </c>
      <c r="CH22" s="170">
        <v>0</v>
      </c>
      <c r="CI22" s="171">
        <v>33.445911969999997</v>
      </c>
      <c r="CJ22" s="170">
        <v>0</v>
      </c>
      <c r="CK22" s="170">
        <v>0</v>
      </c>
      <c r="CL22" s="171">
        <v>33.445911969999997</v>
      </c>
      <c r="CN22" s="170">
        <v>74.707794919999998</v>
      </c>
      <c r="CO22" s="170">
        <v>-0.69777436000000004</v>
      </c>
      <c r="CP22" s="170">
        <v>-43.734000000000002</v>
      </c>
      <c r="CQ22" s="170">
        <v>0</v>
      </c>
      <c r="CR22" s="171">
        <v>30.276020559999999</v>
      </c>
      <c r="CS22" s="170">
        <v>0</v>
      </c>
      <c r="CT22" s="170">
        <v>0</v>
      </c>
      <c r="CU22" s="171">
        <v>30.276020559999999</v>
      </c>
      <c r="CW22" s="170">
        <v>5.9698569299999997</v>
      </c>
      <c r="CX22" s="170">
        <v>-9.1013716799999997</v>
      </c>
      <c r="CY22" s="170">
        <v>20.513415550000001</v>
      </c>
      <c r="CZ22" s="170">
        <v>0</v>
      </c>
      <c r="DA22" s="171">
        <v>17.3819008</v>
      </c>
      <c r="DB22" s="170">
        <v>0</v>
      </c>
      <c r="DC22" s="170">
        <v>0</v>
      </c>
      <c r="DD22" s="171">
        <v>17.3819008</v>
      </c>
      <c r="DF22" s="170">
        <v>-14.711289869999998</v>
      </c>
      <c r="DG22" s="170">
        <v>0</v>
      </c>
      <c r="DH22" s="170">
        <v>-85.998610119999981</v>
      </c>
      <c r="DI22" s="170">
        <v>0</v>
      </c>
      <c r="DJ22" s="171">
        <v>-100.70989998999998</v>
      </c>
      <c r="DK22" s="170">
        <v>0</v>
      </c>
      <c r="DL22" s="170">
        <v>0</v>
      </c>
      <c r="DM22" s="171">
        <v>-100.70989998999998</v>
      </c>
      <c r="DO22" s="170">
        <v>13.164150619999999</v>
      </c>
      <c r="DP22" s="170">
        <v>-13.612591049999999</v>
      </c>
      <c r="DQ22" s="170">
        <v>-4.7275130600000006</v>
      </c>
      <c r="DR22" s="170">
        <v>0</v>
      </c>
      <c r="DS22" s="171">
        <v>-5.1759534900000004</v>
      </c>
      <c r="DT22" s="170">
        <v>0</v>
      </c>
      <c r="DU22" s="170">
        <v>0</v>
      </c>
      <c r="DV22" s="171">
        <v>-5.1759534900000004</v>
      </c>
      <c r="DX22" s="170">
        <v>4.3311488899999997</v>
      </c>
      <c r="DY22" s="170">
        <v>-11.89777514</v>
      </c>
      <c r="DZ22" s="170">
        <v>-160.35209549000001</v>
      </c>
      <c r="EA22" s="170">
        <v>0</v>
      </c>
      <c r="EB22" s="171">
        <v>-167.91872174000002</v>
      </c>
      <c r="EC22" s="170">
        <v>0</v>
      </c>
      <c r="ED22" s="170">
        <v>0</v>
      </c>
      <c r="EE22" s="171">
        <v>-167.91872174000002</v>
      </c>
      <c r="EG22" s="170">
        <v>11.619638630000001</v>
      </c>
      <c r="EH22" s="170">
        <v>-15.91634741</v>
      </c>
      <c r="EI22" s="170">
        <v>-115.63486078999999</v>
      </c>
      <c r="EJ22" s="170">
        <v>0</v>
      </c>
      <c r="EK22" s="171">
        <v>-119.93156956999999</v>
      </c>
      <c r="EL22" s="170">
        <v>0.14699999999999999</v>
      </c>
      <c r="EM22" s="170">
        <v>0</v>
      </c>
      <c r="EN22" s="171">
        <v>-119.78456956999999</v>
      </c>
      <c r="EP22" s="170">
        <v>-29.297023039999999</v>
      </c>
      <c r="EQ22" s="170">
        <v>-3.6729857200000002</v>
      </c>
      <c r="ER22" s="170">
        <v>-196.76483122999997</v>
      </c>
      <c r="ES22" s="170">
        <v>0</v>
      </c>
      <c r="ET22" s="171">
        <v>-229.73483998999995</v>
      </c>
      <c r="EU22" s="170">
        <v>1.8</v>
      </c>
      <c r="EV22" s="170">
        <v>0</v>
      </c>
      <c r="EW22" s="171">
        <v>-227.93483998999994</v>
      </c>
      <c r="EY22" s="170">
        <v>11.50138495</v>
      </c>
      <c r="EZ22" s="170">
        <v>-11.851254090000001</v>
      </c>
      <c r="FA22" s="170">
        <v>-52.13601491</v>
      </c>
      <c r="FB22" s="170">
        <v>0</v>
      </c>
      <c r="FC22" s="171">
        <v>-52.485884050000003</v>
      </c>
      <c r="FD22" s="170">
        <v>3.3935</v>
      </c>
      <c r="FE22" s="170">
        <v>0</v>
      </c>
      <c r="FF22" s="171">
        <v>-49.09238405</v>
      </c>
      <c r="FH22" s="170">
        <v>7.2977204800000006</v>
      </c>
      <c r="FI22" s="170"/>
      <c r="FJ22" s="170">
        <v>-1.8209408899999999</v>
      </c>
      <c r="FK22" s="170">
        <v>-17.862139769999999</v>
      </c>
      <c r="FL22" s="170">
        <v>0</v>
      </c>
      <c r="FM22" s="171">
        <v>-12.385360179999999</v>
      </c>
      <c r="FN22" s="170">
        <v>0</v>
      </c>
      <c r="FO22" s="170">
        <v>0</v>
      </c>
      <c r="FP22" s="171">
        <v>-12.385360179999999</v>
      </c>
      <c r="FR22" s="170">
        <v>36.118103090000005</v>
      </c>
      <c r="FS22" s="170"/>
      <c r="FT22" s="170">
        <v>21.197660389999999</v>
      </c>
      <c r="FU22" s="170">
        <v>301.91674348000004</v>
      </c>
      <c r="FV22" s="170">
        <v>0</v>
      </c>
      <c r="FW22" s="171">
        <v>359.23250696000002</v>
      </c>
      <c r="FX22" s="170">
        <v>0</v>
      </c>
      <c r="FY22" s="170">
        <v>0</v>
      </c>
      <c r="FZ22" s="171">
        <v>359.23250696000002</v>
      </c>
      <c r="GB22" s="170">
        <v>54.94016165</v>
      </c>
      <c r="GC22" s="170"/>
      <c r="GD22" s="170">
        <v>11.230648329999999</v>
      </c>
      <c r="GE22" s="170">
        <v>-38.279143210000001</v>
      </c>
      <c r="GF22" s="170">
        <v>0</v>
      </c>
      <c r="GG22" s="171">
        <v>27.89166677</v>
      </c>
      <c r="GH22" s="170">
        <v>0</v>
      </c>
      <c r="GI22" s="170">
        <v>0</v>
      </c>
      <c r="GJ22" s="171">
        <v>27.89166677</v>
      </c>
      <c r="GL22" s="170">
        <v>-5.1109269999999993</v>
      </c>
      <c r="GM22" s="170"/>
      <c r="GN22" s="170">
        <v>-3.9489212120997764E-4</v>
      </c>
      <c r="GO22" s="170">
        <v>0.56681602212121018</v>
      </c>
      <c r="GP22" s="170">
        <v>0</v>
      </c>
      <c r="GQ22" s="171">
        <v>-4.5445058699999992</v>
      </c>
      <c r="GR22" s="170">
        <v>0</v>
      </c>
      <c r="GS22" s="170">
        <v>0</v>
      </c>
      <c r="GT22" s="171">
        <v>-4.5445058699999992</v>
      </c>
      <c r="GU22"/>
      <c r="GV22" s="170">
        <v>-12.843757460000001</v>
      </c>
      <c r="GW22" s="170"/>
      <c r="GX22" s="170">
        <v>5.5786678400000005</v>
      </c>
      <c r="GY22" s="170">
        <v>174.76512414000001</v>
      </c>
      <c r="GZ22" s="170">
        <v>0</v>
      </c>
      <c r="HA22" s="171">
        <v>167.50003452000001</v>
      </c>
      <c r="HB22" s="170">
        <v>0</v>
      </c>
      <c r="HC22" s="170">
        <v>0</v>
      </c>
      <c r="HD22" s="171">
        <v>167.50003452000001</v>
      </c>
      <c r="HE22"/>
      <c r="HF22" s="170">
        <v>0</v>
      </c>
      <c r="HG22" s="170">
        <v>0</v>
      </c>
      <c r="HH22" s="170">
        <v>-1.8464755873359981</v>
      </c>
      <c r="HI22" s="170">
        <v>4.0574324934810795</v>
      </c>
      <c r="HJ22" s="170">
        <v>0</v>
      </c>
      <c r="HK22" s="171">
        <v>2.2109569061450811</v>
      </c>
      <c r="HL22" s="170">
        <v>0</v>
      </c>
      <c r="HM22" s="170">
        <v>0</v>
      </c>
      <c r="HN22" s="171">
        <v>2.2109569061450811</v>
      </c>
      <c r="HO22" s="170">
        <v>0</v>
      </c>
      <c r="HP22"/>
      <c r="HQ22" s="170"/>
      <c r="HR22" s="170"/>
      <c r="HS22" s="170">
        <v>-1.6001074626640019</v>
      </c>
      <c r="HT22" s="170">
        <v>-35.521001186179006</v>
      </c>
      <c r="HU22" s="170">
        <v>0</v>
      </c>
      <c r="HV22" s="171">
        <v>-37.121108648843006</v>
      </c>
      <c r="HW22" s="170">
        <v>0</v>
      </c>
      <c r="HX22" s="170">
        <v>0</v>
      </c>
      <c r="HY22" s="171">
        <v>-37.121108648843006</v>
      </c>
      <c r="HZ22" s="170"/>
      <c r="IB22" s="170"/>
      <c r="IC22" s="170"/>
      <c r="ID22" s="170"/>
      <c r="IE22" s="170"/>
      <c r="IF22" s="170">
        <v>0</v>
      </c>
      <c r="IG22" s="171">
        <v>0</v>
      </c>
      <c r="IH22" s="170">
        <v>0</v>
      </c>
      <c r="II22" s="170">
        <v>0</v>
      </c>
      <c r="IJ22" s="171">
        <v>0</v>
      </c>
      <c r="IK22" s="170"/>
      <c r="IM22" s="170">
        <v>0</v>
      </c>
      <c r="IN22" s="170">
        <v>0</v>
      </c>
      <c r="IO22" s="170">
        <v>-2.7623351600000006</v>
      </c>
      <c r="IP22" s="170">
        <v>-31.587802990124008</v>
      </c>
      <c r="IQ22" s="170">
        <v>0</v>
      </c>
      <c r="IR22" s="171">
        <v>-34.35013815012401</v>
      </c>
      <c r="IS22" s="170">
        <v>0</v>
      </c>
      <c r="IT22" s="170">
        <v>0</v>
      </c>
      <c r="IU22" s="171">
        <v>-34.35013815012401</v>
      </c>
      <c r="IV22" s="170">
        <v>0</v>
      </c>
    </row>
    <row r="23" spans="1:256" s="168" customFormat="1" collapsed="1">
      <c r="A23" s="169" t="s">
        <v>261</v>
      </c>
      <c r="B23" s="170">
        <v>-2.3727172999999979</v>
      </c>
      <c r="C23" s="170">
        <v>0</v>
      </c>
      <c r="D23" s="170">
        <v>1.0000015038258425E-8</v>
      </c>
      <c r="E23" s="170">
        <v>0</v>
      </c>
      <c r="F23" s="171">
        <v>-2.3727172899999829</v>
      </c>
      <c r="G23" s="170">
        <v>-26.22199999999998</v>
      </c>
      <c r="H23" s="170">
        <v>0</v>
      </c>
      <c r="I23" s="171">
        <v>-28.594717289999963</v>
      </c>
      <c r="K23" s="170">
        <v>16.913069469999755</v>
      </c>
      <c r="L23" s="170">
        <v>-1.9850000001042645E-5</v>
      </c>
      <c r="M23" s="170">
        <v>-48.336799260000021</v>
      </c>
      <c r="N23" s="170">
        <v>0</v>
      </c>
      <c r="O23" s="171">
        <v>-31.423749640000267</v>
      </c>
      <c r="P23" s="170">
        <v>0</v>
      </c>
      <c r="Q23" s="170">
        <v>0</v>
      </c>
      <c r="R23" s="171">
        <v>-31.423749640000324</v>
      </c>
      <c r="T23" s="170">
        <v>57.936999999999998</v>
      </c>
      <c r="U23" s="170">
        <v>65.477999999999994</v>
      </c>
      <c r="V23" s="170">
        <v>-284.10599999999999</v>
      </c>
      <c r="W23" s="170" t="s">
        <v>400</v>
      </c>
      <c r="X23" s="171">
        <v>-160.69200000000001</v>
      </c>
      <c r="Y23" s="170" t="s">
        <v>400</v>
      </c>
      <c r="Z23" s="170" t="s">
        <v>400</v>
      </c>
      <c r="AA23" s="171">
        <v>-160.69200000000001</v>
      </c>
      <c r="AC23" s="170">
        <v>-1499.67460747</v>
      </c>
      <c r="AD23" s="170">
        <v>-5.0000096507574199E-8</v>
      </c>
      <c r="AE23" s="170">
        <v>6.4253200099999503</v>
      </c>
      <c r="AF23" s="170">
        <v>1487.1052869999999</v>
      </c>
      <c r="AG23" s="171">
        <v>-6.1440005100002963</v>
      </c>
      <c r="AH23" s="170">
        <v>0.94949999999990098</v>
      </c>
      <c r="AI23" s="170">
        <v>0</v>
      </c>
      <c r="AJ23" s="171">
        <v>-5.1945005100003954</v>
      </c>
      <c r="AL23" s="170">
        <v>-0.18413362999999094</v>
      </c>
      <c r="AM23" s="170">
        <v>20.436019019999982</v>
      </c>
      <c r="AN23" s="170">
        <v>-32.829711409999788</v>
      </c>
      <c r="AO23" s="170">
        <v>0</v>
      </c>
      <c r="AP23" s="171">
        <v>-12.577826019999797</v>
      </c>
      <c r="AQ23" s="170">
        <v>1.6914999999999338</v>
      </c>
      <c r="AR23" s="170">
        <v>0</v>
      </c>
      <c r="AS23" s="171">
        <v>-10.886326019999863</v>
      </c>
      <c r="AU23" s="170">
        <v>2.0000015865662099E-8</v>
      </c>
      <c r="AV23" s="170">
        <v>1.8000000867601784E-7</v>
      </c>
      <c r="AW23" s="170">
        <v>-467.18900000000014</v>
      </c>
      <c r="AX23" s="170">
        <v>0</v>
      </c>
      <c r="AY23" s="171">
        <v>-467.18899980000009</v>
      </c>
      <c r="AZ23" s="170">
        <v>-1.4824999999999875</v>
      </c>
      <c r="BA23" s="170">
        <v>0</v>
      </c>
      <c r="BB23" s="171">
        <v>-468.67149980000011</v>
      </c>
      <c r="BD23" s="170">
        <v>0</v>
      </c>
      <c r="BE23" s="170">
        <v>433.48798683000007</v>
      </c>
      <c r="BF23" s="170">
        <v>-1605.0006227999995</v>
      </c>
      <c r="BG23" s="170">
        <v>-9.9999986069576607E-9</v>
      </c>
      <c r="BH23" s="171">
        <v>-1171.5126359799992</v>
      </c>
      <c r="BI23" s="170">
        <v>1.4890000000000327</v>
      </c>
      <c r="BJ23" s="170">
        <v>0</v>
      </c>
      <c r="BK23" s="171">
        <v>-1170.0236359799992</v>
      </c>
      <c r="BM23" s="170">
        <v>0</v>
      </c>
      <c r="BN23" s="170">
        <v>80.73768815999999</v>
      </c>
      <c r="BO23" s="170">
        <v>-238.40528493999997</v>
      </c>
      <c r="BP23" s="170">
        <v>-89.782800000000009</v>
      </c>
      <c r="BQ23" s="171">
        <v>-247.45039678000001</v>
      </c>
      <c r="BR23" s="170">
        <v>-1.9345000000000141</v>
      </c>
      <c r="BS23" s="170">
        <v>0</v>
      </c>
      <c r="BT23" s="171">
        <v>-249.38489678000002</v>
      </c>
      <c r="BV23" s="170">
        <v>0</v>
      </c>
      <c r="BW23" s="170">
        <v>-9.3033921600000014</v>
      </c>
      <c r="BX23" s="170">
        <v>24.468999999999991</v>
      </c>
      <c r="BY23" s="170">
        <v>0</v>
      </c>
      <c r="BZ23" s="171">
        <v>15.165607839999989</v>
      </c>
      <c r="CA23" s="170">
        <v>0.73250000000000004</v>
      </c>
      <c r="CB23" s="170">
        <v>0</v>
      </c>
      <c r="CC23" s="171">
        <v>15.898107839999989</v>
      </c>
      <c r="CE23" s="170">
        <v>0</v>
      </c>
      <c r="CF23" s="170">
        <v>-13.924044980000001</v>
      </c>
      <c r="CG23" s="170">
        <v>-579.29200000000003</v>
      </c>
      <c r="CH23" s="170">
        <v>0</v>
      </c>
      <c r="CI23" s="171">
        <v>-593.21604497999999</v>
      </c>
      <c r="CJ23" s="170">
        <v>-1.8955</v>
      </c>
      <c r="CK23" s="170">
        <v>0</v>
      </c>
      <c r="CL23" s="171">
        <v>-595.11154497999996</v>
      </c>
      <c r="CN23" s="170">
        <v>0</v>
      </c>
      <c r="CO23" s="170">
        <v>27.036340080000002</v>
      </c>
      <c r="CP23" s="170">
        <v>-15.38200000000001</v>
      </c>
      <c r="CQ23" s="170">
        <v>0</v>
      </c>
      <c r="CR23" s="171">
        <v>11.654340079999992</v>
      </c>
      <c r="CS23" s="170">
        <v>2.0465</v>
      </c>
      <c r="CT23" s="170">
        <v>0</v>
      </c>
      <c r="CU23" s="171">
        <v>13.700840079999992</v>
      </c>
      <c r="CW23" s="170">
        <v>0</v>
      </c>
      <c r="CX23" s="170">
        <v>29.73229649</v>
      </c>
      <c r="CY23" s="170">
        <v>-791.77064417999998</v>
      </c>
      <c r="CZ23" s="170">
        <v>-30.364671810000001</v>
      </c>
      <c r="DA23" s="171">
        <v>-792.40301950000003</v>
      </c>
      <c r="DB23" s="170">
        <v>-1.7</v>
      </c>
      <c r="DC23" s="170">
        <v>0</v>
      </c>
      <c r="DD23" s="171">
        <v>-794.1</v>
      </c>
      <c r="DF23" s="170">
        <v>0</v>
      </c>
      <c r="DG23" s="170">
        <v>-34.40191085</v>
      </c>
      <c r="DH23" s="170">
        <v>-2.6333611799999925</v>
      </c>
      <c r="DI23" s="170">
        <v>0</v>
      </c>
      <c r="DJ23" s="171">
        <v>-37.035272029999994</v>
      </c>
      <c r="DK23" s="170">
        <v>2.0375000000000001</v>
      </c>
      <c r="DL23" s="170">
        <v>0</v>
      </c>
      <c r="DM23" s="171">
        <v>-34.997772029999993</v>
      </c>
      <c r="DO23" s="170">
        <v>0</v>
      </c>
      <c r="DP23" s="170">
        <v>62.29165485</v>
      </c>
      <c r="DQ23" s="170">
        <v>-67.479618290000005</v>
      </c>
      <c r="DR23" s="170">
        <v>0</v>
      </c>
      <c r="DS23" s="171">
        <v>-5.1879634400000043</v>
      </c>
      <c r="DT23" s="170">
        <v>-1.4490000000000001</v>
      </c>
      <c r="DU23" s="170">
        <v>0</v>
      </c>
      <c r="DV23" s="171">
        <v>-6.6369634400000042</v>
      </c>
      <c r="DX23" s="170">
        <v>0</v>
      </c>
      <c r="DY23" s="170">
        <v>-9.1647253899999992</v>
      </c>
      <c r="DZ23" s="170">
        <v>23.592202270000001</v>
      </c>
      <c r="EA23" s="170">
        <v>0</v>
      </c>
      <c r="EB23" s="171">
        <v>14.427476880000002</v>
      </c>
      <c r="EC23" s="170">
        <v>-2.8079999999999927</v>
      </c>
      <c r="ED23" s="170">
        <v>0</v>
      </c>
      <c r="EE23" s="171">
        <v>11.619476880000009</v>
      </c>
      <c r="EG23" s="170">
        <v>0</v>
      </c>
      <c r="EH23" s="170">
        <v>0.55880214999999955</v>
      </c>
      <c r="EI23" s="170">
        <v>-37.656951759999998</v>
      </c>
      <c r="EJ23" s="170">
        <v>0</v>
      </c>
      <c r="EK23" s="171">
        <v>-37.09814961</v>
      </c>
      <c r="EL23" s="170">
        <v>0.66849999999999454</v>
      </c>
      <c r="EM23" s="170">
        <v>0</v>
      </c>
      <c r="EN23" s="171">
        <v>-36.429649610000006</v>
      </c>
      <c r="EP23" s="170">
        <v>0</v>
      </c>
      <c r="EQ23" s="170">
        <v>-1.3474570299999995</v>
      </c>
      <c r="ER23" s="170">
        <v>17.606532529999999</v>
      </c>
      <c r="ES23" s="170">
        <v>0</v>
      </c>
      <c r="ET23" s="171">
        <v>16.259075499999998</v>
      </c>
      <c r="EU23" s="170">
        <v>1.9</v>
      </c>
      <c r="EV23" s="170"/>
      <c r="EW23" s="171">
        <v>18.159075499999997</v>
      </c>
      <c r="EY23" s="170">
        <v>0</v>
      </c>
      <c r="EZ23" s="170">
        <v>-18.667355239999999</v>
      </c>
      <c r="FA23" s="170">
        <v>59.592487090000006</v>
      </c>
      <c r="FB23" s="170">
        <v>0</v>
      </c>
      <c r="FC23" s="171">
        <v>40.925131850000007</v>
      </c>
      <c r="FD23" s="170">
        <v>4.4999999999999997E-3</v>
      </c>
      <c r="FE23" s="170">
        <v>0</v>
      </c>
      <c r="FF23" s="171">
        <v>40.92963185</v>
      </c>
      <c r="FH23" s="170">
        <v>0</v>
      </c>
      <c r="FI23" s="170"/>
      <c r="FJ23" s="170">
        <v>-3.7173449999999324E-2</v>
      </c>
      <c r="FK23" s="170">
        <v>3.7356989999999313E-2</v>
      </c>
      <c r="FL23" s="170">
        <v>0</v>
      </c>
      <c r="FM23" s="171">
        <v>1.8353999999998899E-4</v>
      </c>
      <c r="FN23" s="170">
        <v>-1.9490000000000023</v>
      </c>
      <c r="FO23" s="170">
        <v>0</v>
      </c>
      <c r="FP23" s="171">
        <v>-1.94881646</v>
      </c>
      <c r="FR23" s="170">
        <v>0</v>
      </c>
      <c r="FS23" s="170"/>
      <c r="FT23" s="170">
        <v>-21.582415068712098</v>
      </c>
      <c r="FU23" s="170">
        <v>5.2245184887120999</v>
      </c>
      <c r="FV23" s="170">
        <v>16.3</v>
      </c>
      <c r="FW23" s="171">
        <v>-5.7896579999997755E-2</v>
      </c>
      <c r="FX23" s="170">
        <v>8.8500000000003354E-2</v>
      </c>
      <c r="FY23" s="170">
        <v>0</v>
      </c>
      <c r="FZ23" s="171">
        <v>3.0603420000005599E-2</v>
      </c>
      <c r="GB23" s="170">
        <v>-6.4999999693782229E-7</v>
      </c>
      <c r="GC23" s="170"/>
      <c r="GD23" s="170">
        <v>-16.51908873</v>
      </c>
      <c r="GE23" s="170">
        <v>16.517527079999997</v>
      </c>
      <c r="GF23" s="170">
        <v>5.3352469000000005</v>
      </c>
      <c r="GG23" s="171">
        <v>5.3336846000000007</v>
      </c>
      <c r="GH23" s="170">
        <v>-50.076999999999998</v>
      </c>
      <c r="GI23" s="170">
        <v>0</v>
      </c>
      <c r="GJ23" s="171">
        <v>-44.7433154</v>
      </c>
      <c r="GL23" s="170">
        <v>0</v>
      </c>
      <c r="GM23" s="170"/>
      <c r="GN23" s="170">
        <v>-13.503661938878802</v>
      </c>
      <c r="GO23" s="170">
        <v>14.174069248878798</v>
      </c>
      <c r="GP23" s="170">
        <v>0</v>
      </c>
      <c r="GQ23" s="171">
        <v>0.67040730999999631</v>
      </c>
      <c r="GR23" s="170">
        <v>-4.3824999999999932</v>
      </c>
      <c r="GS23" s="170">
        <v>0</v>
      </c>
      <c r="GT23" s="171">
        <v>-3.7120926899999969</v>
      </c>
      <c r="GU23"/>
      <c r="GV23" s="170">
        <v>0</v>
      </c>
      <c r="GW23" s="170"/>
      <c r="GX23" s="170">
        <v>-16.853184452500003</v>
      </c>
      <c r="GY23" s="170">
        <v>16.9100938025</v>
      </c>
      <c r="GZ23" s="170">
        <v>0</v>
      </c>
      <c r="HA23" s="171">
        <v>5.6909349999997971E-2</v>
      </c>
      <c r="HB23" s="170">
        <v>93.552999999999997</v>
      </c>
      <c r="HC23" s="170">
        <v>0</v>
      </c>
      <c r="HD23" s="171">
        <v>93.609909349999995</v>
      </c>
      <c r="HE23"/>
      <c r="HF23" s="170">
        <v>0</v>
      </c>
      <c r="HG23" s="170">
        <v>0</v>
      </c>
      <c r="HH23" s="170">
        <v>1.601</v>
      </c>
      <c r="HI23" s="170">
        <v>10.228</v>
      </c>
      <c r="HJ23" s="170">
        <v>-1.601</v>
      </c>
      <c r="HK23" s="171">
        <v>10.228000000000002</v>
      </c>
      <c r="HL23" s="170">
        <v>81.56450000000001</v>
      </c>
      <c r="HM23" s="170">
        <v>0</v>
      </c>
      <c r="HN23" s="171">
        <v>91.792500000000018</v>
      </c>
      <c r="HO23" s="170">
        <v>-41.270536530000008</v>
      </c>
      <c r="HP23"/>
      <c r="HQ23" s="170">
        <v>0</v>
      </c>
      <c r="HR23" s="170">
        <v>-0.66500000000000004</v>
      </c>
      <c r="HS23" s="170">
        <v>0</v>
      </c>
      <c r="HT23" s="170">
        <v>-12.524999999999991</v>
      </c>
      <c r="HU23" s="170"/>
      <c r="HV23" s="171">
        <v>-12.524999999999991</v>
      </c>
      <c r="HW23" s="170">
        <v>-61.717000000000027</v>
      </c>
      <c r="HX23" s="170">
        <v>0</v>
      </c>
      <c r="HY23" s="171">
        <v>-74.242000000000019</v>
      </c>
      <c r="HZ23" s="170">
        <v>41.355405470000001</v>
      </c>
      <c r="IA23" s="165"/>
      <c r="IB23" s="170">
        <v>0</v>
      </c>
      <c r="IC23" s="170">
        <v>0</v>
      </c>
      <c r="ID23" s="170">
        <v>-36.642571699999998</v>
      </c>
      <c r="IE23" s="170">
        <v>2023.7732165839971</v>
      </c>
      <c r="IF23" s="170">
        <v>0</v>
      </c>
      <c r="IG23" s="171">
        <v>1987.1306448839971</v>
      </c>
      <c r="IH23" s="170">
        <v>127.11249999999998</v>
      </c>
      <c r="II23" s="170">
        <v>0</v>
      </c>
      <c r="IJ23" s="171">
        <v>2114.243144883997</v>
      </c>
      <c r="IK23" s="170">
        <v>0</v>
      </c>
      <c r="IM23" s="170">
        <v>0</v>
      </c>
      <c r="IN23" s="170">
        <v>0</v>
      </c>
      <c r="IO23" s="170">
        <v>35</v>
      </c>
      <c r="IP23" s="170">
        <v>-30.407700000000002</v>
      </c>
      <c r="IQ23" s="170">
        <v>0</v>
      </c>
      <c r="IR23" s="171">
        <v>4.5922999999999981</v>
      </c>
      <c r="IS23" s="170">
        <v>4.7345000000000041</v>
      </c>
      <c r="IT23" s="170">
        <v>0</v>
      </c>
      <c r="IU23" s="171">
        <v>9.3268000000000022</v>
      </c>
      <c r="IV23" s="170">
        <v>0</v>
      </c>
    </row>
    <row r="24" spans="1:256" s="168" customFormat="1">
      <c r="A24" s="164" t="s">
        <v>314</v>
      </c>
      <c r="B24" s="166">
        <v>40.670795689999792</v>
      </c>
      <c r="C24" s="166">
        <v>-10.70178743</v>
      </c>
      <c r="D24" s="166">
        <v>-41.171121389999989</v>
      </c>
      <c r="E24" s="166">
        <v>0</v>
      </c>
      <c r="F24" s="167">
        <v>-11.202113130000196</v>
      </c>
      <c r="G24" s="166">
        <v>-1414.7059999999999</v>
      </c>
      <c r="H24" s="166">
        <v>0</v>
      </c>
      <c r="I24" s="167">
        <v>-1425.9081131300002</v>
      </c>
      <c r="K24" s="166">
        <v>1899.3300849200002</v>
      </c>
      <c r="L24" s="166">
        <v>82.120936810000003</v>
      </c>
      <c r="M24" s="166">
        <v>-86.0581028</v>
      </c>
      <c r="N24" s="166">
        <v>0</v>
      </c>
      <c r="O24" s="167">
        <v>1895.3929189300004</v>
      </c>
      <c r="P24" s="166">
        <v>417.15699999999998</v>
      </c>
      <c r="Q24" s="166">
        <v>0</v>
      </c>
      <c r="R24" s="167">
        <v>2312.5499189300003</v>
      </c>
      <c r="T24" s="166">
        <v>-44.759</v>
      </c>
      <c r="U24" s="166">
        <v>28.771000000000001</v>
      </c>
      <c r="V24" s="166">
        <v>-2129.884</v>
      </c>
      <c r="W24" s="166" t="s">
        <v>400</v>
      </c>
      <c r="X24" s="167">
        <v>-2145.8710000000001</v>
      </c>
      <c r="Y24" s="166">
        <v>-479.17899999999997</v>
      </c>
      <c r="Z24" s="166" t="s">
        <v>400</v>
      </c>
      <c r="AA24" s="167">
        <v>-2625.05</v>
      </c>
      <c r="AC24" s="166">
        <v>255.51431862999993</v>
      </c>
      <c r="AD24" s="166">
        <v>-123.96152799000006</v>
      </c>
      <c r="AE24" s="166">
        <v>-27.955269500000071</v>
      </c>
      <c r="AF24" s="166">
        <v>1487.1052869999999</v>
      </c>
      <c r="AG24" s="167">
        <v>1590.7028081399997</v>
      </c>
      <c r="AH24" s="166">
        <v>649.7165</v>
      </c>
      <c r="AI24" s="166">
        <v>0</v>
      </c>
      <c r="AJ24" s="167">
        <v>2240.4193081399999</v>
      </c>
      <c r="AL24" s="166">
        <v>-240.14802874000006</v>
      </c>
      <c r="AM24" s="166">
        <v>2.1421580899999775</v>
      </c>
      <c r="AN24" s="166">
        <v>-210.37985049999978</v>
      </c>
      <c r="AO24" s="166">
        <v>0</v>
      </c>
      <c r="AP24" s="167">
        <v>-448.38572114999988</v>
      </c>
      <c r="AQ24" s="166">
        <v>421.99149999999997</v>
      </c>
      <c r="AR24" s="166">
        <v>0</v>
      </c>
      <c r="AS24" s="167">
        <v>-26.394221149999908</v>
      </c>
      <c r="AU24" s="166">
        <v>-131.59081892999995</v>
      </c>
      <c r="AV24" s="166">
        <v>-7.8143482399999913</v>
      </c>
      <c r="AW24" s="166">
        <v>-493.10000000000014</v>
      </c>
      <c r="AX24" s="166">
        <v>0</v>
      </c>
      <c r="AY24" s="167">
        <v>-632.50516717000005</v>
      </c>
      <c r="AZ24" s="166">
        <v>267.50750000000005</v>
      </c>
      <c r="BA24" s="166">
        <v>0</v>
      </c>
      <c r="BB24" s="167">
        <v>-364.99766717</v>
      </c>
      <c r="BD24" s="166">
        <v>-107.22288266000002</v>
      </c>
      <c r="BE24" s="166">
        <v>447.97644261000005</v>
      </c>
      <c r="BF24" s="166">
        <v>-53.599999999999682</v>
      </c>
      <c r="BG24" s="166">
        <v>-9.9999986069576607E-9</v>
      </c>
      <c r="BH24" s="167">
        <v>287.15355994000032</v>
      </c>
      <c r="BI24" s="166">
        <v>-688.33799999999997</v>
      </c>
      <c r="BJ24" s="166">
        <v>0</v>
      </c>
      <c r="BK24" s="167">
        <v>-401.18444005999964</v>
      </c>
      <c r="BM24" s="166">
        <v>-242.80865475000007</v>
      </c>
      <c r="BN24" s="166">
        <v>81.661870959999987</v>
      </c>
      <c r="BO24" s="166">
        <v>-263.33847652999998</v>
      </c>
      <c r="BP24" s="166">
        <v>-89.782800000000009</v>
      </c>
      <c r="BQ24" s="167">
        <v>-514.26806032000013</v>
      </c>
      <c r="BR24" s="166">
        <v>-95.866499999999974</v>
      </c>
      <c r="BS24" s="166">
        <v>0</v>
      </c>
      <c r="BT24" s="167">
        <v>-610.13456032000011</v>
      </c>
      <c r="BV24" s="166">
        <v>-496.43484518000002</v>
      </c>
      <c r="BW24" s="166">
        <v>-14.655706250000001</v>
      </c>
      <c r="BX24" s="166">
        <v>-97.6</v>
      </c>
      <c r="BY24" s="166">
        <v>0</v>
      </c>
      <c r="BZ24" s="167">
        <v>-608.69055143000003</v>
      </c>
      <c r="CA24" s="166">
        <v>1439.8170975</v>
      </c>
      <c r="CB24" s="166">
        <v>0</v>
      </c>
      <c r="CC24" s="167">
        <v>831.12654607000002</v>
      </c>
      <c r="CE24" s="166">
        <v>369.62980097999997</v>
      </c>
      <c r="CF24" s="166">
        <v>-38.143962790000003</v>
      </c>
      <c r="CG24" s="166">
        <v>-604.20000000000005</v>
      </c>
      <c r="CH24" s="166">
        <v>0</v>
      </c>
      <c r="CI24" s="167">
        <v>-272.71416181000006</v>
      </c>
      <c r="CJ24" s="166">
        <v>-9.7494999999999852</v>
      </c>
      <c r="CK24" s="166">
        <v>0</v>
      </c>
      <c r="CL24" s="167">
        <v>-282.46366181000008</v>
      </c>
      <c r="CN24" s="166">
        <v>-450.08935143999997</v>
      </c>
      <c r="CO24" s="166">
        <v>90.55255566000001</v>
      </c>
      <c r="CP24" s="166">
        <v>-346.9</v>
      </c>
      <c r="CQ24" s="166">
        <v>0</v>
      </c>
      <c r="CR24" s="167">
        <v>-706.43679578000001</v>
      </c>
      <c r="CS24" s="166">
        <v>-123.67934649999999</v>
      </c>
      <c r="CT24" s="166">
        <v>0</v>
      </c>
      <c r="CU24" s="167">
        <v>-830.11614227999996</v>
      </c>
      <c r="CW24" s="166">
        <v>193.86929561000002</v>
      </c>
      <c r="CX24" s="166">
        <v>167.53710194999999</v>
      </c>
      <c r="CY24" s="166">
        <v>-832.40888618999998</v>
      </c>
      <c r="CZ24" s="166">
        <v>-30.364671810000001</v>
      </c>
      <c r="DA24" s="167">
        <v>-501.36716043999996</v>
      </c>
      <c r="DB24" s="166">
        <v>617.45950000000005</v>
      </c>
      <c r="DC24" s="166">
        <v>0</v>
      </c>
      <c r="DD24" s="167">
        <v>116.09233956000014</v>
      </c>
      <c r="DF24" s="166">
        <v>-167.11667672000002</v>
      </c>
      <c r="DG24" s="166">
        <v>47.203934640000007</v>
      </c>
      <c r="DH24" s="166">
        <v>-206.11921392999997</v>
      </c>
      <c r="DI24" s="166">
        <v>0</v>
      </c>
      <c r="DJ24" s="167">
        <v>-326.03195600999999</v>
      </c>
      <c r="DK24" s="166">
        <v>-245.863</v>
      </c>
      <c r="DL24" s="166">
        <v>0</v>
      </c>
      <c r="DM24" s="167">
        <v>-571.89495600999999</v>
      </c>
      <c r="DO24" s="166">
        <v>-147.92884938</v>
      </c>
      <c r="DP24" s="166">
        <v>-70.325026819999991</v>
      </c>
      <c r="DQ24" s="166">
        <v>-97.546329630000002</v>
      </c>
      <c r="DR24" s="166">
        <v>0</v>
      </c>
      <c r="DS24" s="167">
        <v>-315.80020582999998</v>
      </c>
      <c r="DT24" s="166">
        <v>298.66199999999998</v>
      </c>
      <c r="DU24" s="166">
        <v>0</v>
      </c>
      <c r="DV24" s="167">
        <v>-17.138205829999983</v>
      </c>
      <c r="DX24" s="166">
        <v>-140.55785111</v>
      </c>
      <c r="DY24" s="166">
        <v>-64.646917759999994</v>
      </c>
      <c r="DZ24" s="166">
        <v>-261.53982221000001</v>
      </c>
      <c r="EA24" s="166">
        <v>0</v>
      </c>
      <c r="EB24" s="167">
        <v>-466.74459108000002</v>
      </c>
      <c r="EC24" s="166">
        <v>-648.48350000000005</v>
      </c>
      <c r="ED24" s="166">
        <v>0</v>
      </c>
      <c r="EE24" s="167">
        <v>-1115.22809108</v>
      </c>
      <c r="EG24" s="166">
        <v>467.59129579000006</v>
      </c>
      <c r="EH24" s="166">
        <v>-6.0507699999985398E-3</v>
      </c>
      <c r="EI24" s="166">
        <v>-523.41178085000001</v>
      </c>
      <c r="EJ24" s="166">
        <v>0</v>
      </c>
      <c r="EK24" s="167">
        <v>-55.826535829999955</v>
      </c>
      <c r="EL24" s="166">
        <v>-161.95850000000002</v>
      </c>
      <c r="EM24" s="166">
        <v>0</v>
      </c>
      <c r="EN24" s="167">
        <v>-217.78503582999986</v>
      </c>
      <c r="EP24" s="166">
        <v>-165.27623457999999</v>
      </c>
      <c r="EQ24" s="166">
        <v>-24.82694127000001</v>
      </c>
      <c r="ER24" s="166">
        <v>196.57186180000005</v>
      </c>
      <c r="ES24" s="166">
        <v>0</v>
      </c>
      <c r="ET24" s="167">
        <v>6.4686859500000367</v>
      </c>
      <c r="EU24" s="166">
        <v>-136.69999999999996</v>
      </c>
      <c r="EV24" s="166">
        <v>0</v>
      </c>
      <c r="EW24" s="167">
        <v>-130.23131404999995</v>
      </c>
      <c r="EY24" s="166">
        <v>-156.61957133999999</v>
      </c>
      <c r="EZ24" s="166">
        <v>-37.311117009999975</v>
      </c>
      <c r="FA24" s="166">
        <v>-249.34232062000007</v>
      </c>
      <c r="FB24" s="166">
        <v>0</v>
      </c>
      <c r="FC24" s="167">
        <v>-443.27300897000003</v>
      </c>
      <c r="FD24" s="166">
        <v>150.34099999999998</v>
      </c>
      <c r="FE24" s="166">
        <v>0</v>
      </c>
      <c r="FF24" s="167">
        <v>-292.93200896999957</v>
      </c>
      <c r="FH24" s="166">
        <v>-86.257111690000002</v>
      </c>
      <c r="FI24" s="166"/>
      <c r="FJ24" s="166">
        <v>80.040485839999988</v>
      </c>
      <c r="FK24" s="166">
        <v>-142.61530105999998</v>
      </c>
      <c r="FL24" s="166">
        <v>0</v>
      </c>
      <c r="FM24" s="167">
        <v>-148.83192690999999</v>
      </c>
      <c r="FN24" s="166">
        <v>-747.84899999999993</v>
      </c>
      <c r="FO24" s="166">
        <v>0</v>
      </c>
      <c r="FP24" s="167">
        <v>-896.68092691000004</v>
      </c>
      <c r="FR24" s="166">
        <v>422.17378292000001</v>
      </c>
      <c r="FS24" s="166"/>
      <c r="FT24" s="166">
        <v>46.569981721287931</v>
      </c>
      <c r="FU24" s="166">
        <v>271.05783633871215</v>
      </c>
      <c r="FV24" s="166">
        <v>16.3</v>
      </c>
      <c r="FW24" s="167">
        <v>756.10160098000006</v>
      </c>
      <c r="FX24" s="166">
        <v>271.36799999999999</v>
      </c>
      <c r="FY24" s="166">
        <v>0</v>
      </c>
      <c r="FZ24" s="167">
        <v>1027.46960098</v>
      </c>
      <c r="GB24" s="166">
        <v>-305.56329199999999</v>
      </c>
      <c r="GC24" s="166"/>
      <c r="GD24" s="166">
        <v>30.865041890000001</v>
      </c>
      <c r="GE24" s="166">
        <v>-163.14455565</v>
      </c>
      <c r="GF24" s="166">
        <v>5.3352469000000005</v>
      </c>
      <c r="GG24" s="167">
        <v>-432.50755886000002</v>
      </c>
      <c r="GH24" s="166">
        <v>50.661999999999978</v>
      </c>
      <c r="GI24" s="166">
        <v>0</v>
      </c>
      <c r="GJ24" s="167">
        <v>-381.84555886000004</v>
      </c>
      <c r="GL24" s="166">
        <v>-91.730484000000004</v>
      </c>
      <c r="GM24" s="166"/>
      <c r="GN24" s="166">
        <v>-42.999624021000002</v>
      </c>
      <c r="GO24" s="166">
        <v>-30.891145748999996</v>
      </c>
      <c r="GP24" s="166">
        <v>0</v>
      </c>
      <c r="GQ24" s="167">
        <v>-165.62125377000001</v>
      </c>
      <c r="GR24" s="166">
        <v>182.55400000000003</v>
      </c>
      <c r="GS24" s="166">
        <v>0</v>
      </c>
      <c r="GT24" s="167">
        <v>16.932746230000042</v>
      </c>
      <c r="GU24"/>
      <c r="GV24" s="166">
        <v>-27.216878900000033</v>
      </c>
      <c r="GW24" s="166"/>
      <c r="GX24" s="166">
        <v>45.915487997500001</v>
      </c>
      <c r="GY24" s="166">
        <v>66.811236462500034</v>
      </c>
      <c r="GZ24" s="166">
        <v>0</v>
      </c>
      <c r="HA24" s="167">
        <v>85.509845560000002</v>
      </c>
      <c r="HB24" s="166">
        <v>-549.8209999999998</v>
      </c>
      <c r="HC24" s="166">
        <v>0</v>
      </c>
      <c r="HD24" s="167">
        <v>-464.31115443999971</v>
      </c>
      <c r="HE24"/>
      <c r="HF24" s="166">
        <v>4.4745264413559909</v>
      </c>
      <c r="HG24" s="166">
        <v>0</v>
      </c>
      <c r="HH24" s="166">
        <v>2.2041042826640087</v>
      </c>
      <c r="HI24" s="166">
        <v>315.82443249348108</v>
      </c>
      <c r="HJ24" s="166">
        <v>-1.601</v>
      </c>
      <c r="HK24" s="167">
        <v>320.90206321750111</v>
      </c>
      <c r="HL24" s="166">
        <v>421.62</v>
      </c>
      <c r="HM24" s="166">
        <v>0</v>
      </c>
      <c r="HN24" s="167">
        <v>742.52206321750111</v>
      </c>
      <c r="HO24" s="166">
        <v>16.997241959999968</v>
      </c>
      <c r="HP24"/>
      <c r="HQ24" s="166">
        <v>-169.29330355000002</v>
      </c>
      <c r="HR24" s="166">
        <v>-0.66500000000000004</v>
      </c>
      <c r="HS24" s="166">
        <v>23.235843207336</v>
      </c>
      <c r="HT24" s="166">
        <v>-147.02300118617899</v>
      </c>
      <c r="HU24" s="166">
        <v>0</v>
      </c>
      <c r="HV24" s="167">
        <v>-293.08046152884299</v>
      </c>
      <c r="HW24" s="166">
        <v>78.012500000000017</v>
      </c>
      <c r="HX24" s="166">
        <v>0</v>
      </c>
      <c r="HY24" s="167">
        <v>-215.06796152884297</v>
      </c>
      <c r="HZ24" s="166">
        <v>41.355405470000001</v>
      </c>
      <c r="IB24" s="166">
        <v>-18.65720515930623</v>
      </c>
      <c r="IC24" s="166">
        <v>0</v>
      </c>
      <c r="ID24" s="166">
        <v>-41.304571699999997</v>
      </c>
      <c r="IE24" s="166">
        <v>214.51044243399701</v>
      </c>
      <c r="IF24" s="166">
        <v>0</v>
      </c>
      <c r="IG24" s="167">
        <v>154.5486655746908</v>
      </c>
      <c r="IH24" s="166">
        <v>654.96799999999996</v>
      </c>
      <c r="II24" s="166">
        <v>0</v>
      </c>
      <c r="IJ24" s="167">
        <v>809.51666557469071</v>
      </c>
      <c r="IK24" s="166">
        <v>-34.405480069999989</v>
      </c>
      <c r="IM24" s="166">
        <v>72.358752989999985</v>
      </c>
      <c r="IN24" s="166">
        <v>0</v>
      </c>
      <c r="IO24" s="166">
        <v>32.237664840000001</v>
      </c>
      <c r="IP24" s="166">
        <v>-333.01725613012417</v>
      </c>
      <c r="IQ24" s="166">
        <v>0</v>
      </c>
      <c r="IR24" s="167">
        <v>-228.42083830012419</v>
      </c>
      <c r="IS24" s="166">
        <v>-136.114</v>
      </c>
      <c r="IT24" s="166">
        <v>0</v>
      </c>
      <c r="IU24" s="167">
        <v>-364.53483830012419</v>
      </c>
      <c r="IV24" s="166">
        <v>-27.053061599999999</v>
      </c>
    </row>
    <row r="25" spans="1:256" s="168" customFormat="1">
      <c r="A25" s="176" t="s">
        <v>178</v>
      </c>
      <c r="B25" s="170">
        <v>0</v>
      </c>
      <c r="C25" s="170">
        <v>0</v>
      </c>
      <c r="D25" s="170">
        <v>2.4050855099999904</v>
      </c>
      <c r="E25" s="170">
        <v>0</v>
      </c>
      <c r="F25" s="171">
        <v>2.4050855099999904</v>
      </c>
      <c r="G25" s="170">
        <v>0</v>
      </c>
      <c r="H25" s="170">
        <v>0</v>
      </c>
      <c r="I25" s="171">
        <v>2.4050855099999904</v>
      </c>
      <c r="K25" s="170">
        <v>-9.9999904632568362E-9</v>
      </c>
      <c r="L25" s="170">
        <v>0</v>
      </c>
      <c r="M25" s="170">
        <v>3.2736218100000025</v>
      </c>
      <c r="N25" s="170">
        <v>0</v>
      </c>
      <c r="O25" s="171">
        <v>3.2736218000000119</v>
      </c>
      <c r="P25" s="170">
        <v>0</v>
      </c>
      <c r="Q25" s="170">
        <v>0</v>
      </c>
      <c r="R25" s="171">
        <v>3.2736218000000119</v>
      </c>
      <c r="T25" s="170" t="s">
        <v>400</v>
      </c>
      <c r="U25" s="170" t="s">
        <v>400</v>
      </c>
      <c r="V25" s="170">
        <v>0</v>
      </c>
      <c r="W25" s="170">
        <v>0</v>
      </c>
      <c r="X25" s="171">
        <v>0</v>
      </c>
      <c r="Y25" s="170" t="s">
        <v>400</v>
      </c>
      <c r="Z25" s="170">
        <v>0</v>
      </c>
      <c r="AA25" s="171">
        <v>0</v>
      </c>
      <c r="AC25" s="170">
        <v>0</v>
      </c>
      <c r="AD25" s="170">
        <v>2.4773999999999998E-4</v>
      </c>
      <c r="AE25" s="170">
        <v>2551.3130386999997</v>
      </c>
      <c r="AF25" s="170">
        <v>-1957.2123939999999</v>
      </c>
      <c r="AG25" s="171">
        <v>594.1008924399996</v>
      </c>
      <c r="AH25" s="170">
        <v>0.53149999999999997</v>
      </c>
      <c r="AI25" s="170">
        <v>-587.22749999999985</v>
      </c>
      <c r="AJ25" s="171">
        <v>7.4048924399997986</v>
      </c>
      <c r="AL25" s="170">
        <v>0</v>
      </c>
      <c r="AM25" s="170">
        <v>0</v>
      </c>
      <c r="AN25" s="170">
        <v>187.27731247999989</v>
      </c>
      <c r="AO25" s="170">
        <v>0</v>
      </c>
      <c r="AP25" s="171">
        <v>187.27731247999989</v>
      </c>
      <c r="AQ25" s="170">
        <v>0</v>
      </c>
      <c r="AR25" s="170">
        <v>-187.27731210000002</v>
      </c>
      <c r="AS25" s="171">
        <v>3.7999987512193911E-7</v>
      </c>
      <c r="AU25" s="170">
        <v>0</v>
      </c>
      <c r="AV25" s="170">
        <v>0</v>
      </c>
      <c r="AW25" s="170">
        <v>461.42722910999993</v>
      </c>
      <c r="AX25" s="170">
        <v>0</v>
      </c>
      <c r="AY25" s="171">
        <v>461.42722910999993</v>
      </c>
      <c r="AZ25" s="170">
        <v>0</v>
      </c>
      <c r="BA25" s="170">
        <v>-468.32</v>
      </c>
      <c r="BB25" s="171">
        <v>-6.8927708900000653</v>
      </c>
      <c r="BD25" s="170">
        <v>0</v>
      </c>
      <c r="BE25" s="170">
        <v>0</v>
      </c>
      <c r="BF25" s="170">
        <v>237.51542965000002</v>
      </c>
      <c r="BG25" s="170">
        <v>-7.0454295899999995</v>
      </c>
      <c r="BH25" s="171">
        <v>230.47000006000002</v>
      </c>
      <c r="BI25" s="170">
        <v>0</v>
      </c>
      <c r="BJ25" s="170">
        <v>-219.8</v>
      </c>
      <c r="BK25" s="171">
        <v>10.670000060000007</v>
      </c>
      <c r="BM25" s="170">
        <v>0</v>
      </c>
      <c r="BN25" s="170">
        <v>0</v>
      </c>
      <c r="BO25" s="170">
        <v>691.64673873000015</v>
      </c>
      <c r="BP25" s="170">
        <v>-447.57106693999998</v>
      </c>
      <c r="BQ25" s="171">
        <v>244.07567179000017</v>
      </c>
      <c r="BR25" s="170">
        <v>0</v>
      </c>
      <c r="BS25" s="170">
        <v>-240.00000000000011</v>
      </c>
      <c r="BT25" s="171">
        <v>4.0756717900000581</v>
      </c>
      <c r="BV25" s="170">
        <v>0</v>
      </c>
      <c r="BW25" s="170">
        <v>0</v>
      </c>
      <c r="BX25" s="170">
        <v>328.47554887000001</v>
      </c>
      <c r="BY25" s="170">
        <v>0</v>
      </c>
      <c r="BZ25" s="171">
        <v>328.47554887000001</v>
      </c>
      <c r="CA25" s="170">
        <v>0</v>
      </c>
      <c r="CB25" s="170">
        <v>-328.47554824000002</v>
      </c>
      <c r="CC25" s="171">
        <v>6.2999998817758751E-7</v>
      </c>
      <c r="CE25" s="170">
        <v>0</v>
      </c>
      <c r="CF25" s="170">
        <v>0</v>
      </c>
      <c r="CG25" s="170">
        <v>320.29310873999998</v>
      </c>
      <c r="CH25" s="170">
        <v>0</v>
      </c>
      <c r="CI25" s="171">
        <v>320.29310873999998</v>
      </c>
      <c r="CJ25" s="170">
        <v>0</v>
      </c>
      <c r="CK25" s="170">
        <v>-315.50044233</v>
      </c>
      <c r="CL25" s="171">
        <v>4.7926664099999812</v>
      </c>
      <c r="CN25" s="170">
        <v>0</v>
      </c>
      <c r="CO25" s="170">
        <v>0</v>
      </c>
      <c r="CP25" s="170">
        <v>521.09289364999995</v>
      </c>
      <c r="CQ25" s="170">
        <v>-112.94175989</v>
      </c>
      <c r="CR25" s="171">
        <v>408.15113375999994</v>
      </c>
      <c r="CS25" s="170">
        <v>0</v>
      </c>
      <c r="CT25" s="170">
        <v>-408.15069160000002</v>
      </c>
      <c r="CU25" s="171">
        <v>4.4215999992047728E-4</v>
      </c>
      <c r="CW25" s="170">
        <v>0</v>
      </c>
      <c r="CX25" s="170">
        <v>0</v>
      </c>
      <c r="CY25" s="170">
        <v>883.73281201999998</v>
      </c>
      <c r="CZ25" s="170">
        <v>-434.82241407999993</v>
      </c>
      <c r="DA25" s="171">
        <v>448.91039794000005</v>
      </c>
      <c r="DB25" s="170">
        <v>0</v>
      </c>
      <c r="DC25" s="170">
        <v>-444.25</v>
      </c>
      <c r="DD25" s="171">
        <v>4.6603979400000526</v>
      </c>
      <c r="DF25" s="170">
        <v>0</v>
      </c>
      <c r="DG25" s="170">
        <v>0</v>
      </c>
      <c r="DH25" s="170">
        <v>325.58509953999999</v>
      </c>
      <c r="DI25" s="170">
        <v>0</v>
      </c>
      <c r="DJ25" s="171">
        <v>325.58509953999999</v>
      </c>
      <c r="DK25" s="170">
        <v>0</v>
      </c>
      <c r="DL25" s="170">
        <v>-325.58499999999998</v>
      </c>
      <c r="DM25" s="171">
        <v>9.9540000007891649E-5</v>
      </c>
      <c r="DO25" s="170">
        <v>0</v>
      </c>
      <c r="DP25" s="170">
        <v>0</v>
      </c>
      <c r="DQ25" s="170">
        <v>299.31525289999996</v>
      </c>
      <c r="DR25" s="170">
        <v>0</v>
      </c>
      <c r="DS25" s="171">
        <v>299.31525289999996</v>
      </c>
      <c r="DT25" s="170">
        <v>0</v>
      </c>
      <c r="DU25" s="170">
        <v>-296.75</v>
      </c>
      <c r="DV25" s="171">
        <v>2.5652528999999618</v>
      </c>
      <c r="DX25" s="170">
        <v>0</v>
      </c>
      <c r="DY25" s="170">
        <v>0</v>
      </c>
      <c r="DZ25" s="170">
        <v>526.58949724000001</v>
      </c>
      <c r="EA25" s="170">
        <v>-246.71449723999999</v>
      </c>
      <c r="EB25" s="171">
        <v>279.875</v>
      </c>
      <c r="EC25" s="170">
        <v>0</v>
      </c>
      <c r="ED25" s="170">
        <v>-279.875</v>
      </c>
      <c r="EE25" s="171">
        <v>0</v>
      </c>
      <c r="EG25" s="170">
        <v>0</v>
      </c>
      <c r="EH25" s="170">
        <v>0</v>
      </c>
      <c r="EI25" s="170">
        <v>660.63099999999997</v>
      </c>
      <c r="EJ25" s="170">
        <v>-86.81948709000001</v>
      </c>
      <c r="EK25" s="171">
        <v>573.81151290999992</v>
      </c>
      <c r="EL25" s="170">
        <v>0</v>
      </c>
      <c r="EM25" s="170">
        <v>-571.97500000000002</v>
      </c>
      <c r="EN25" s="171">
        <v>1.8365129099998967</v>
      </c>
      <c r="EP25" s="170">
        <v>0</v>
      </c>
      <c r="EQ25" s="170">
        <v>0</v>
      </c>
      <c r="ER25" s="170">
        <v>215.089</v>
      </c>
      <c r="ES25" s="170">
        <v>0</v>
      </c>
      <c r="ET25" s="171">
        <v>215.089</v>
      </c>
      <c r="EU25" s="170">
        <v>10</v>
      </c>
      <c r="EV25" s="170">
        <v>-215.1</v>
      </c>
      <c r="EW25" s="171">
        <v>9.9890000000000043</v>
      </c>
      <c r="EY25" s="170">
        <v>0</v>
      </c>
      <c r="EZ25" s="170">
        <v>0</v>
      </c>
      <c r="FA25" s="170">
        <v>195.84899999999999</v>
      </c>
      <c r="FB25" s="170">
        <v>0</v>
      </c>
      <c r="FC25" s="171">
        <v>195.84899999999999</v>
      </c>
      <c r="FD25" s="170">
        <v>0</v>
      </c>
      <c r="FE25" s="170">
        <v>-193.65</v>
      </c>
      <c r="FF25" s="171">
        <v>2.1989999999999799</v>
      </c>
      <c r="FH25" s="170">
        <v>0</v>
      </c>
      <c r="FI25" s="170"/>
      <c r="FJ25" s="170">
        <v>0</v>
      </c>
      <c r="FK25" s="170">
        <v>974.30200000000002</v>
      </c>
      <c r="FL25" s="170">
        <v>-724.64896291000002</v>
      </c>
      <c r="FM25" s="171">
        <v>249.65303709</v>
      </c>
      <c r="FN25" s="170">
        <v>0.58599999999999997</v>
      </c>
      <c r="FO25" s="170">
        <v>-249.65299999999999</v>
      </c>
      <c r="FP25" s="171">
        <v>0.58603709000001902</v>
      </c>
      <c r="FR25" s="170">
        <v>0</v>
      </c>
      <c r="FS25" s="170"/>
      <c r="FT25" s="170">
        <v>0</v>
      </c>
      <c r="FU25" s="170">
        <v>642.29999999999995</v>
      </c>
      <c r="FV25" s="170">
        <v>-175.66834507999999</v>
      </c>
      <c r="FW25" s="171">
        <v>466.63165491999996</v>
      </c>
      <c r="FX25" s="170">
        <v>0</v>
      </c>
      <c r="FY25" s="170">
        <v>-464.92599999999999</v>
      </c>
      <c r="FZ25" s="171">
        <v>1.7056549199999722</v>
      </c>
      <c r="GB25" s="170">
        <v>0</v>
      </c>
      <c r="GC25" s="170"/>
      <c r="GD25" s="170">
        <v>0</v>
      </c>
      <c r="GE25" s="170">
        <v>0</v>
      </c>
      <c r="GF25" s="170">
        <v>0</v>
      </c>
      <c r="GG25" s="171">
        <v>0</v>
      </c>
      <c r="GH25" s="170">
        <v>1.0349999999999999</v>
      </c>
      <c r="GI25" s="170">
        <v>0</v>
      </c>
      <c r="GJ25" s="171">
        <v>1.0349999999999999</v>
      </c>
      <c r="GL25" s="170">
        <v>0</v>
      </c>
      <c r="GM25" s="170"/>
      <c r="GN25" s="170">
        <v>0</v>
      </c>
      <c r="GO25" s="170">
        <v>308.83939370000002</v>
      </c>
      <c r="GP25" s="170">
        <v>-195.74250069999997</v>
      </c>
      <c r="GQ25" s="171">
        <v>113.09689300000005</v>
      </c>
      <c r="GR25" s="170">
        <v>0</v>
      </c>
      <c r="GS25" s="170">
        <v>-112.49995201999999</v>
      </c>
      <c r="GT25" s="171">
        <v>0.59694098000005624</v>
      </c>
      <c r="GU25"/>
      <c r="GV25" s="170">
        <v>0</v>
      </c>
      <c r="GW25" s="170"/>
      <c r="GX25" s="170">
        <v>0</v>
      </c>
      <c r="GY25" s="170">
        <v>93.925047979999974</v>
      </c>
      <c r="GZ25" s="170">
        <v>1.6345999995246531E-4</v>
      </c>
      <c r="HA25" s="171">
        <v>93.925211439999927</v>
      </c>
      <c r="HB25" s="170">
        <v>0.9</v>
      </c>
      <c r="HC25" s="170">
        <v>-93.925047980000002</v>
      </c>
      <c r="HD25" s="171">
        <v>0.90016345999993064</v>
      </c>
      <c r="HE25"/>
      <c r="HF25" s="170">
        <v>0</v>
      </c>
      <c r="HG25" s="170">
        <v>0.58399999999999996</v>
      </c>
      <c r="HH25" s="170">
        <v>0</v>
      </c>
      <c r="HI25" s="170">
        <v>468.15600000000001</v>
      </c>
      <c r="HJ25" s="170">
        <v>-77.45500865999999</v>
      </c>
      <c r="HK25" s="171">
        <v>390.70099134000003</v>
      </c>
      <c r="HL25" s="170">
        <v>1.75</v>
      </c>
      <c r="HM25" s="170">
        <v>-340.11099999999999</v>
      </c>
      <c r="HN25" s="171">
        <v>52.33999134000004</v>
      </c>
      <c r="HO25" s="170">
        <v>0</v>
      </c>
      <c r="HP25"/>
      <c r="HQ25" s="170"/>
      <c r="HR25" s="170"/>
      <c r="HS25" s="170">
        <v>0</v>
      </c>
      <c r="HT25" s="170">
        <v>211.76</v>
      </c>
      <c r="HU25" s="170"/>
      <c r="HV25" s="171">
        <v>211.76</v>
      </c>
      <c r="HW25" s="170">
        <v>3</v>
      </c>
      <c r="HX25" s="170">
        <v>-118.01</v>
      </c>
      <c r="HY25" s="171">
        <v>96.749999999999986</v>
      </c>
      <c r="HZ25" s="170">
        <v>0</v>
      </c>
      <c r="IB25" s="170">
        <v>0</v>
      </c>
      <c r="IC25" s="170">
        <v>0</v>
      </c>
      <c r="ID25" s="170">
        <v>0</v>
      </c>
      <c r="IE25" s="170">
        <v>200.173</v>
      </c>
      <c r="IF25" s="170">
        <v>-198.23497</v>
      </c>
      <c r="IG25" s="171">
        <v>1.9380299999999977</v>
      </c>
      <c r="IH25" s="170">
        <v>1.29</v>
      </c>
      <c r="II25" s="170">
        <v>0</v>
      </c>
      <c r="IJ25" s="171">
        <v>3.2280299999999977</v>
      </c>
      <c r="IK25" s="170">
        <v>0</v>
      </c>
      <c r="IM25" s="170">
        <v>0</v>
      </c>
      <c r="IN25" s="170">
        <v>0</v>
      </c>
      <c r="IO25" s="170">
        <v>0</v>
      </c>
      <c r="IP25" s="170">
        <v>197</v>
      </c>
      <c r="IQ25" s="170">
        <v>0</v>
      </c>
      <c r="IR25" s="171">
        <v>197</v>
      </c>
      <c r="IS25" s="170">
        <v>0.45950000000000002</v>
      </c>
      <c r="IT25" s="170">
        <v>-197</v>
      </c>
      <c r="IU25" s="171">
        <v>0.45949999999999136</v>
      </c>
      <c r="IV25" s="170">
        <v>0</v>
      </c>
    </row>
    <row r="26" spans="1:256" s="168" customFormat="1">
      <c r="A26" s="164" t="s">
        <v>315</v>
      </c>
      <c r="B26" s="166">
        <v>343.17280755000024</v>
      </c>
      <c r="C26" s="166">
        <v>192.78798853000021</v>
      </c>
      <c r="D26" s="166">
        <v>-462.93683464000037</v>
      </c>
      <c r="E26" s="166">
        <v>0</v>
      </c>
      <c r="F26" s="167">
        <v>73.023961440000107</v>
      </c>
      <c r="G26" s="166">
        <v>-1550.2529999999988</v>
      </c>
      <c r="H26" s="166">
        <v>0</v>
      </c>
      <c r="I26" s="440">
        <v>-1477.2290385599986</v>
      </c>
      <c r="K26" s="166">
        <v>2336.4300537100007</v>
      </c>
      <c r="L26" s="166">
        <v>123.76835079000006</v>
      </c>
      <c r="M26" s="166">
        <v>39.166355179999869</v>
      </c>
      <c r="N26" s="166">
        <v>0</v>
      </c>
      <c r="O26" s="167">
        <v>2499.3647596800006</v>
      </c>
      <c r="P26" s="166">
        <v>-1433.504000000004</v>
      </c>
      <c r="Q26" s="166">
        <v>0</v>
      </c>
      <c r="R26" s="167">
        <v>1065.8607596799966</v>
      </c>
      <c r="T26" s="166">
        <v>-171.535</v>
      </c>
      <c r="U26" s="166">
        <v>45.01</v>
      </c>
      <c r="V26" s="166">
        <v>-2392.8609999999999</v>
      </c>
      <c r="W26" s="166">
        <v>0</v>
      </c>
      <c r="X26" s="167">
        <v>-2519.386</v>
      </c>
      <c r="Y26" s="166">
        <v>1963.1220000000001</v>
      </c>
      <c r="Z26" s="166">
        <v>0</v>
      </c>
      <c r="AA26" s="167">
        <v>-556.26400000000001</v>
      </c>
      <c r="AC26" s="166">
        <v>607.46520026000098</v>
      </c>
      <c r="AD26" s="166">
        <v>-81.043459330000076</v>
      </c>
      <c r="AE26" s="166">
        <v>4330.6169026699999</v>
      </c>
      <c r="AF26" s="166">
        <v>-1981.7295119999999</v>
      </c>
      <c r="AG26" s="167">
        <v>2875.3091316000009</v>
      </c>
      <c r="AH26" s="166">
        <v>160.76900002000252</v>
      </c>
      <c r="AI26" s="166">
        <v>-587.22749999999985</v>
      </c>
      <c r="AJ26" s="167">
        <v>2448.8506316200037</v>
      </c>
      <c r="AL26" s="166">
        <v>518.79906965000077</v>
      </c>
      <c r="AM26" s="166">
        <v>75.822696209999677</v>
      </c>
      <c r="AN26" s="166">
        <v>-68.337948829999448</v>
      </c>
      <c r="AO26" s="166">
        <v>0</v>
      </c>
      <c r="AP26" s="167">
        <v>526.28381703000105</v>
      </c>
      <c r="AQ26" s="166">
        <v>338.57645571000472</v>
      </c>
      <c r="AR26" s="166">
        <v>-187.27731210000002</v>
      </c>
      <c r="AS26" s="167">
        <v>677.58296064000569</v>
      </c>
      <c r="AU26" s="166">
        <v>360.20084966000059</v>
      </c>
      <c r="AV26" s="166">
        <v>34.062771010000169</v>
      </c>
      <c r="AW26" s="166">
        <v>-96.510396850000063</v>
      </c>
      <c r="AX26" s="166">
        <v>0</v>
      </c>
      <c r="AY26" s="167">
        <v>297.7532238200007</v>
      </c>
      <c r="AZ26" s="166">
        <v>-200.14949998000174</v>
      </c>
      <c r="BA26" s="166">
        <v>-468.32</v>
      </c>
      <c r="BB26" s="167">
        <v>-370.71627616000103</v>
      </c>
      <c r="BD26" s="166">
        <v>79.936953190000509</v>
      </c>
      <c r="BE26" s="166">
        <v>400.87443269000016</v>
      </c>
      <c r="BF26" s="166">
        <v>123.11542965000054</v>
      </c>
      <c r="BG26" s="166">
        <v>-8.2887406899999991</v>
      </c>
      <c r="BH26" s="167">
        <v>595.6380748400012</v>
      </c>
      <c r="BI26" s="166">
        <v>1335.9290000000001</v>
      </c>
      <c r="BJ26" s="166">
        <v>-219.8</v>
      </c>
      <c r="BK26" s="167">
        <v>1711.7670748400012</v>
      </c>
      <c r="BM26" s="166">
        <v>-116.10578890000141</v>
      </c>
      <c r="BN26" s="166">
        <v>77.963145809999375</v>
      </c>
      <c r="BO26" s="166">
        <v>223.57827592999809</v>
      </c>
      <c r="BP26" s="166">
        <v>-447.57106693999998</v>
      </c>
      <c r="BQ26" s="167">
        <v>-262.13543410000392</v>
      </c>
      <c r="BR26" s="166">
        <v>-58.534500000007711</v>
      </c>
      <c r="BS26" s="166">
        <v>-240.00000000000011</v>
      </c>
      <c r="BT26" s="167">
        <v>-560.66993410001169</v>
      </c>
      <c r="BV26" s="166">
        <v>-36.053778110000053</v>
      </c>
      <c r="BW26" s="166">
        <v>-13.647960650000016</v>
      </c>
      <c r="BX26" s="166">
        <v>193.25682429</v>
      </c>
      <c r="BY26" s="166">
        <v>0</v>
      </c>
      <c r="BZ26" s="167">
        <v>143.55508552999993</v>
      </c>
      <c r="CA26" s="166">
        <v>1014.249500000008</v>
      </c>
      <c r="CB26" s="166">
        <v>-328.47554824000002</v>
      </c>
      <c r="CC26" s="167">
        <v>829.32903729000782</v>
      </c>
      <c r="CE26" s="166">
        <v>605.31109876999892</v>
      </c>
      <c r="CF26" s="166">
        <v>-62.521044989999986</v>
      </c>
      <c r="CG26" s="166">
        <v>-340.00689126000009</v>
      </c>
      <c r="CH26" s="166">
        <v>0</v>
      </c>
      <c r="CI26" s="167">
        <v>202.78316251999888</v>
      </c>
      <c r="CJ26" s="166">
        <v>-609.2259999900001</v>
      </c>
      <c r="CK26" s="166">
        <v>-315.50044233</v>
      </c>
      <c r="CL26" s="167">
        <v>-721.94327980000116</v>
      </c>
      <c r="CN26" s="166">
        <v>-206.10830414000003</v>
      </c>
      <c r="CO26" s="166">
        <v>10.201180970000017</v>
      </c>
      <c r="CP26" s="166">
        <v>1407.3123580399999</v>
      </c>
      <c r="CQ26" s="166">
        <v>-132.87265869000001</v>
      </c>
      <c r="CR26" s="167">
        <v>1078.53257618</v>
      </c>
      <c r="CS26" s="166">
        <v>1160.2674999900012</v>
      </c>
      <c r="CT26" s="166">
        <v>-408.15069160000002</v>
      </c>
      <c r="CU26" s="167">
        <v>1830.6493845700013</v>
      </c>
      <c r="CW26" s="166">
        <v>482.33925741999997</v>
      </c>
      <c r="CX26" s="166">
        <v>61.342142550000013</v>
      </c>
      <c r="CY26" s="166">
        <v>-120.52268443999878</v>
      </c>
      <c r="CZ26" s="166">
        <v>-434.82241407999993</v>
      </c>
      <c r="DA26" s="167">
        <v>-11.663698549998685</v>
      </c>
      <c r="DB26" s="166">
        <v>865.80400000001407</v>
      </c>
      <c r="DC26" s="166">
        <v>-444.25</v>
      </c>
      <c r="DD26" s="167">
        <v>409.89030145001573</v>
      </c>
      <c r="DF26" s="166">
        <v>277.56486670000004</v>
      </c>
      <c r="DG26" s="166">
        <v>40.684319030000005</v>
      </c>
      <c r="DH26" s="166">
        <v>134.73837802999998</v>
      </c>
      <c r="DI26" s="166">
        <v>0</v>
      </c>
      <c r="DJ26" s="167">
        <v>452.98756376</v>
      </c>
      <c r="DK26" s="166">
        <v>-645.95488248999777</v>
      </c>
      <c r="DL26" s="166">
        <v>-325.58499999999998</v>
      </c>
      <c r="DM26" s="167">
        <v>-518.55231872999798</v>
      </c>
      <c r="DO26" s="166">
        <v>164.60694053000006</v>
      </c>
      <c r="DP26" s="166">
        <v>4.4130685299999897</v>
      </c>
      <c r="DQ26" s="166">
        <v>200.10188409999995</v>
      </c>
      <c r="DR26" s="166">
        <v>1E-8</v>
      </c>
      <c r="DS26" s="167">
        <v>369.12189317000002</v>
      </c>
      <c r="DT26" s="166">
        <v>541.006882489997</v>
      </c>
      <c r="DU26" s="166">
        <v>-296.75</v>
      </c>
      <c r="DV26" s="167">
        <v>613.37877565999702</v>
      </c>
      <c r="DX26" s="166">
        <v>123.13858194999995</v>
      </c>
      <c r="DY26" s="166">
        <v>-131.28922774</v>
      </c>
      <c r="DZ26" s="166">
        <v>182.96182907000014</v>
      </c>
      <c r="EA26" s="166">
        <v>-268.36999753999999</v>
      </c>
      <c r="EB26" s="167">
        <v>-93.558814259999906</v>
      </c>
      <c r="EC26" s="166">
        <v>511.93900000000008</v>
      </c>
      <c r="ED26" s="166">
        <v>-279.875</v>
      </c>
      <c r="EE26" s="167">
        <v>138.50518574</v>
      </c>
      <c r="EG26" s="166">
        <v>785.862814649999</v>
      </c>
      <c r="EH26" s="166">
        <v>113.28073949</v>
      </c>
      <c r="EI26" s="166">
        <v>1075.5080685999981</v>
      </c>
      <c r="EJ26" s="166">
        <v>-102.14057309</v>
      </c>
      <c r="EK26" s="167">
        <v>1872.5110496499969</v>
      </c>
      <c r="EL26" s="166">
        <v>182.55950001000031</v>
      </c>
      <c r="EM26" s="166">
        <v>-571.97500000000002</v>
      </c>
      <c r="EN26" s="167">
        <v>1483.0958084399999</v>
      </c>
      <c r="EP26" s="166">
        <v>300.86888329999999</v>
      </c>
      <c r="EQ26" s="166">
        <v>43.304488910000998</v>
      </c>
      <c r="ER26" s="166">
        <v>401.80441856000016</v>
      </c>
      <c r="ES26" s="166">
        <v>0</v>
      </c>
      <c r="ET26" s="167">
        <v>745.97779077000109</v>
      </c>
      <c r="EU26" s="166">
        <v>377.29030000000211</v>
      </c>
      <c r="EV26" s="166">
        <v>-215.06275152999993</v>
      </c>
      <c r="EW26" s="167">
        <v>908.20533924000347</v>
      </c>
      <c r="EY26" s="166">
        <v>390.57004501000006</v>
      </c>
      <c r="EZ26" s="166">
        <v>-3.2808847699999788</v>
      </c>
      <c r="FA26" s="166">
        <v>-263.97287487000011</v>
      </c>
      <c r="FB26" s="166">
        <v>0</v>
      </c>
      <c r="FC26" s="167">
        <v>123.31628536999995</v>
      </c>
      <c r="FD26" s="166">
        <v>111.86299999999991</v>
      </c>
      <c r="FE26" s="166">
        <v>-193.65</v>
      </c>
      <c r="FF26" s="167">
        <v>41.529285370000252</v>
      </c>
      <c r="FH26" s="166">
        <v>235.33146735000003</v>
      </c>
      <c r="FI26" s="166"/>
      <c r="FJ26" s="166">
        <v>-15.867424630000016</v>
      </c>
      <c r="FK26" s="166">
        <v>829.38291914000013</v>
      </c>
      <c r="FL26" s="166">
        <v>-724.64896291000002</v>
      </c>
      <c r="FM26" s="167">
        <v>324.19799895000017</v>
      </c>
      <c r="FN26" s="166">
        <v>534.77200000000016</v>
      </c>
      <c r="FO26" s="166">
        <v>-249.65299999999999</v>
      </c>
      <c r="FP26" s="167">
        <v>609.3169989500002</v>
      </c>
      <c r="FR26" s="166">
        <v>784.34645618999593</v>
      </c>
      <c r="FS26" s="166"/>
      <c r="FT26" s="166">
        <v>9.0974341300010408</v>
      </c>
      <c r="FU26" s="166">
        <v>902.2917756100012</v>
      </c>
      <c r="FV26" s="166">
        <v>-175.66834507999999</v>
      </c>
      <c r="FW26" s="167">
        <v>1520.0673208499979</v>
      </c>
      <c r="FX26" s="166">
        <v>590.20750000000044</v>
      </c>
      <c r="FY26" s="166">
        <v>-464.92599999999999</v>
      </c>
      <c r="FZ26" s="167">
        <v>1645.34882085</v>
      </c>
      <c r="GB26" s="166">
        <v>169.57859514</v>
      </c>
      <c r="GC26" s="166"/>
      <c r="GD26" s="166">
        <v>-18.577914099999994</v>
      </c>
      <c r="GE26" s="166">
        <v>-169.44228231000102</v>
      </c>
      <c r="GF26" s="166">
        <v>-4.993000000004244E-4</v>
      </c>
      <c r="GG26" s="167">
        <v>-18.442100570001003</v>
      </c>
      <c r="GH26" s="166">
        <v>-116.33800000000008</v>
      </c>
      <c r="GI26" s="166">
        <v>0</v>
      </c>
      <c r="GJ26" s="167">
        <v>-134.78010057000108</v>
      </c>
      <c r="GL26" s="166">
        <v>305.95640460000095</v>
      </c>
      <c r="GM26" s="166"/>
      <c r="GN26" s="166">
        <v>31.011153499999985</v>
      </c>
      <c r="GO26" s="166">
        <v>302.2700507400001</v>
      </c>
      <c r="GP26" s="166">
        <v>-195.74250069999997</v>
      </c>
      <c r="GQ26" s="167">
        <v>443.49510814000109</v>
      </c>
      <c r="GR26" s="166">
        <v>47.30750000000009</v>
      </c>
      <c r="GS26" s="166">
        <v>-112.49995201999999</v>
      </c>
      <c r="GT26" s="167">
        <v>378.3026561200013</v>
      </c>
      <c r="GU26"/>
      <c r="GV26" s="166">
        <v>354.52863497999897</v>
      </c>
      <c r="GW26" s="166"/>
      <c r="GX26" s="166">
        <v>15.077132210000006</v>
      </c>
      <c r="GY26" s="166">
        <v>-75.328646019999979</v>
      </c>
      <c r="GZ26" s="166">
        <v>1.6345999995246531E-4</v>
      </c>
      <c r="HA26" s="167">
        <v>294.27728462999892</v>
      </c>
      <c r="HB26" s="166">
        <v>749.33039731500025</v>
      </c>
      <c r="HC26" s="166">
        <v>-93.925047980000002</v>
      </c>
      <c r="HD26" s="167">
        <v>949.68263396499924</v>
      </c>
      <c r="HE26"/>
      <c r="HF26" s="166">
        <v>179.97190165889361</v>
      </c>
      <c r="HG26" s="166">
        <v>5.5114849299999609</v>
      </c>
      <c r="HH26" s="166">
        <v>5.3496477111707499</v>
      </c>
      <c r="HI26" s="166">
        <v>532.07299105000084</v>
      </c>
      <c r="HJ26" s="166">
        <v>-77.45500865999999</v>
      </c>
      <c r="HK26" s="167">
        <v>639.93953176006517</v>
      </c>
      <c r="HL26" s="166">
        <v>869.45350000000008</v>
      </c>
      <c r="HM26" s="166">
        <v>-340.11099999999999</v>
      </c>
      <c r="HN26" s="167">
        <v>1169.2820317600654</v>
      </c>
      <c r="HO26" s="166">
        <v>-52.560507930000128</v>
      </c>
      <c r="HP26"/>
      <c r="HQ26" s="166">
        <v>63.358520823599406</v>
      </c>
      <c r="HR26" s="166">
        <v>4.3383274300000121</v>
      </c>
      <c r="HS26" s="166">
        <v>0.86017849825953085</v>
      </c>
      <c r="HT26" s="166">
        <v>49.212771550008732</v>
      </c>
      <c r="HU26" s="166">
        <v>0</v>
      </c>
      <c r="HV26" s="167">
        <v>113.43147087186767</v>
      </c>
      <c r="HW26" s="166">
        <v>93.015999999999991</v>
      </c>
      <c r="HX26" s="166">
        <v>-118.01</v>
      </c>
      <c r="HY26" s="167">
        <v>88.43747087186766</v>
      </c>
      <c r="HZ26" s="166">
        <v>-0.60451438000009006</v>
      </c>
      <c r="IB26" s="166">
        <v>220.49733469000074</v>
      </c>
      <c r="IC26" s="166">
        <v>50.25288934999999</v>
      </c>
      <c r="ID26" s="166">
        <v>-41.133347772549044</v>
      </c>
      <c r="IE26" s="166">
        <v>276.64330092998745</v>
      </c>
      <c r="IF26" s="166">
        <v>-198.23497</v>
      </c>
      <c r="IG26" s="167">
        <v>257.77231784743913</v>
      </c>
      <c r="IH26" s="166">
        <v>-237.75050000000016</v>
      </c>
      <c r="II26" s="166">
        <v>0</v>
      </c>
      <c r="IJ26" s="167">
        <v>20.021817847438967</v>
      </c>
      <c r="IK26" s="166">
        <v>-115.61332180000009</v>
      </c>
      <c r="IM26" s="166">
        <v>247.60279441999984</v>
      </c>
      <c r="IN26" s="166">
        <v>23.609894990000111</v>
      </c>
      <c r="IO26" s="166">
        <v>15.310617467450847</v>
      </c>
      <c r="IP26" s="166">
        <v>-200.08760731999524</v>
      </c>
      <c r="IQ26" s="166">
        <v>0</v>
      </c>
      <c r="IR26" s="167">
        <v>62.825804567455464</v>
      </c>
      <c r="IS26" s="166">
        <v>672.07300000000009</v>
      </c>
      <c r="IT26" s="166">
        <v>0</v>
      </c>
      <c r="IU26" s="167">
        <v>734.8988045674555</v>
      </c>
      <c r="IV26" s="166">
        <v>-34.770415340000028</v>
      </c>
    </row>
    <row r="27" spans="1:256" s="168" customFormat="1">
      <c r="A27" s="176" t="s">
        <v>125</v>
      </c>
      <c r="B27" s="177">
        <v>0</v>
      </c>
      <c r="C27" s="177">
        <v>0</v>
      </c>
      <c r="D27" s="177">
        <v>0</v>
      </c>
      <c r="E27" s="177">
        <v>0</v>
      </c>
      <c r="F27" s="178">
        <v>0</v>
      </c>
      <c r="G27" s="177">
        <v>-5.1420000000000003</v>
      </c>
      <c r="H27" s="177">
        <v>0</v>
      </c>
      <c r="I27" s="178">
        <v>-5.1420000000000003</v>
      </c>
      <c r="K27" s="177">
        <v>-0.50883941999998694</v>
      </c>
      <c r="L27" s="177">
        <v>0</v>
      </c>
      <c r="M27" s="177">
        <v>-748.36598041000002</v>
      </c>
      <c r="N27" s="177">
        <v>0</v>
      </c>
      <c r="O27" s="178">
        <v>-748.87481982999998</v>
      </c>
      <c r="P27" s="177">
        <v>0</v>
      </c>
      <c r="Q27" s="177">
        <v>0</v>
      </c>
      <c r="R27" s="178">
        <v>-748.87481982999998</v>
      </c>
      <c r="T27" s="177">
        <v>-1.2130000000000001</v>
      </c>
      <c r="U27" s="177" t="s">
        <v>400</v>
      </c>
      <c r="V27" s="177" t="s">
        <v>400</v>
      </c>
      <c r="W27" s="177">
        <v>0</v>
      </c>
      <c r="X27" s="178">
        <v>-1.2130000000000001</v>
      </c>
      <c r="Y27" s="177" t="s">
        <v>400</v>
      </c>
      <c r="Z27" s="177">
        <v>0</v>
      </c>
      <c r="AA27" s="178">
        <v>-1.2130000000000001</v>
      </c>
      <c r="AC27" s="177">
        <v>-1999.5826046699999</v>
      </c>
      <c r="AD27" s="177">
        <v>0</v>
      </c>
      <c r="AE27" s="177">
        <v>-140</v>
      </c>
      <c r="AF27" s="177">
        <v>1981.7295120000001</v>
      </c>
      <c r="AG27" s="178">
        <v>-157.8530926699998</v>
      </c>
      <c r="AH27" s="177">
        <v>-587.43949999999995</v>
      </c>
      <c r="AI27" s="177">
        <v>587.22749999999985</v>
      </c>
      <c r="AJ27" s="178">
        <v>-158.0650926699999</v>
      </c>
      <c r="AL27" s="177">
        <v>0</v>
      </c>
      <c r="AM27" s="177">
        <v>0</v>
      </c>
      <c r="AN27" s="177">
        <v>-152.86697000000007</v>
      </c>
      <c r="AO27" s="177">
        <v>0</v>
      </c>
      <c r="AP27" s="178">
        <v>-152.86697000000007</v>
      </c>
      <c r="AQ27" s="177">
        <v>-267.9665</v>
      </c>
      <c r="AR27" s="177">
        <v>187.27731210000002</v>
      </c>
      <c r="AS27" s="178">
        <v>-233.55615790000002</v>
      </c>
      <c r="AU27" s="177">
        <v>0</v>
      </c>
      <c r="AV27" s="177">
        <v>0</v>
      </c>
      <c r="AW27" s="177">
        <v>-632.22135616999992</v>
      </c>
      <c r="AX27" s="177">
        <v>0</v>
      </c>
      <c r="AY27" s="178">
        <v>-632.22135616999992</v>
      </c>
      <c r="AZ27" s="177">
        <v>-461.17500000000001</v>
      </c>
      <c r="BA27" s="177">
        <v>468.32</v>
      </c>
      <c r="BB27" s="178">
        <v>-625.07635617000005</v>
      </c>
      <c r="BD27" s="177">
        <v>-10.51799915</v>
      </c>
      <c r="BE27" s="177">
        <v>0</v>
      </c>
      <c r="BF27" s="177">
        <v>1E-8</v>
      </c>
      <c r="BG27" s="177">
        <v>8.2887406899999991</v>
      </c>
      <c r="BH27" s="178">
        <v>-2.2292584499999997</v>
      </c>
      <c r="BI27" s="177">
        <v>-234.7715</v>
      </c>
      <c r="BJ27" s="177">
        <v>219.8</v>
      </c>
      <c r="BK27" s="178">
        <v>-17.200758449999995</v>
      </c>
      <c r="BM27" s="177">
        <v>-587.59121467999989</v>
      </c>
      <c r="BN27" s="177">
        <v>0</v>
      </c>
      <c r="BO27" s="177">
        <v>0</v>
      </c>
      <c r="BP27" s="177">
        <v>447.57106693999998</v>
      </c>
      <c r="BQ27" s="178">
        <v>-140.02014773999991</v>
      </c>
      <c r="BR27" s="177">
        <v>-240</v>
      </c>
      <c r="BS27" s="177">
        <v>240.00000000000011</v>
      </c>
      <c r="BT27" s="178">
        <v>-140.0201477399998</v>
      </c>
      <c r="BV27" s="177">
        <v>0</v>
      </c>
      <c r="BW27" s="177">
        <v>0</v>
      </c>
      <c r="BX27" s="177">
        <v>-150.91500313999998</v>
      </c>
      <c r="BY27" s="177">
        <v>0</v>
      </c>
      <c r="BZ27" s="178">
        <v>-150.91500313999998</v>
      </c>
      <c r="CA27" s="177">
        <v>-339.60149999999999</v>
      </c>
      <c r="CB27" s="177">
        <v>328.47554824000002</v>
      </c>
      <c r="CC27" s="178">
        <v>-162.04095489999992</v>
      </c>
      <c r="CE27" s="177">
        <v>-1.1835629999999998E-2</v>
      </c>
      <c r="CF27" s="177">
        <v>0</v>
      </c>
      <c r="CG27" s="177">
        <v>-718.01817969000001</v>
      </c>
      <c r="CH27" s="177">
        <v>0</v>
      </c>
      <c r="CI27" s="178">
        <v>-718.03001531999996</v>
      </c>
      <c r="CJ27" s="177">
        <v>-322.84950000000003</v>
      </c>
      <c r="CK27" s="177">
        <v>315.50044233</v>
      </c>
      <c r="CL27" s="178">
        <v>-725.37907298999994</v>
      </c>
      <c r="CN27" s="177">
        <v>-169.16399999999999</v>
      </c>
      <c r="CO27" s="177">
        <v>0</v>
      </c>
      <c r="CP27" s="177">
        <v>1E-8</v>
      </c>
      <c r="CQ27" s="177">
        <v>132.87265869000001</v>
      </c>
      <c r="CR27" s="178">
        <v>-36.291341299999971</v>
      </c>
      <c r="CS27" s="177">
        <v>-445.33050000000003</v>
      </c>
      <c r="CT27" s="177">
        <v>408.15069160000002</v>
      </c>
      <c r="CU27" s="178">
        <v>-73.471149700000012</v>
      </c>
      <c r="CW27" s="177">
        <v>-699.83982966999997</v>
      </c>
      <c r="CX27" s="177">
        <v>0</v>
      </c>
      <c r="CY27" s="177">
        <v>-134.71669159999999</v>
      </c>
      <c r="CZ27" s="177">
        <v>434.82241407999993</v>
      </c>
      <c r="DA27" s="178">
        <v>-399.73410719000003</v>
      </c>
      <c r="DB27" s="177">
        <v>-450.25</v>
      </c>
      <c r="DC27" s="177">
        <v>444.25</v>
      </c>
      <c r="DD27" s="178">
        <v>-405.73410719000003</v>
      </c>
      <c r="DF27" s="177">
        <v>0</v>
      </c>
      <c r="DG27" s="177">
        <v>0</v>
      </c>
      <c r="DH27" s="177">
        <v>0</v>
      </c>
      <c r="DI27" s="177">
        <v>0</v>
      </c>
      <c r="DJ27" s="178">
        <v>0</v>
      </c>
      <c r="DK27" s="177">
        <v>-343.38850000000002</v>
      </c>
      <c r="DL27" s="177">
        <v>325.58499999999998</v>
      </c>
      <c r="DM27" s="178">
        <v>-17.803500000000042</v>
      </c>
      <c r="DO27" s="177">
        <v>0</v>
      </c>
      <c r="DP27" s="177">
        <v>0</v>
      </c>
      <c r="DQ27" s="177">
        <v>-686.43171562999999</v>
      </c>
      <c r="DR27" s="177">
        <v>0</v>
      </c>
      <c r="DS27" s="178">
        <v>-686.43171562999999</v>
      </c>
      <c r="DT27" s="177">
        <v>-305.32049999999998</v>
      </c>
      <c r="DU27" s="177">
        <v>296.75</v>
      </c>
      <c r="DV27" s="178">
        <v>-695.00221562999991</v>
      </c>
      <c r="DX27" s="177">
        <v>-421.56750029</v>
      </c>
      <c r="DY27" s="177">
        <v>0</v>
      </c>
      <c r="DZ27" s="177">
        <v>0</v>
      </c>
      <c r="EA27" s="177">
        <v>268.36999753999999</v>
      </c>
      <c r="EB27" s="178">
        <v>-153.19750275000001</v>
      </c>
      <c r="EC27" s="177">
        <v>-300.08799999999997</v>
      </c>
      <c r="ED27" s="177">
        <v>279.875</v>
      </c>
      <c r="EE27" s="178">
        <v>-173.41050274999998</v>
      </c>
      <c r="EG27" s="177">
        <v>-166.64107003000001</v>
      </c>
      <c r="EH27" s="177">
        <v>0</v>
      </c>
      <c r="EI27" s="177">
        <v>-592.32299999999998</v>
      </c>
      <c r="EJ27" s="177">
        <v>102.14057309</v>
      </c>
      <c r="EK27" s="178">
        <v>-656.82349694000004</v>
      </c>
      <c r="EL27" s="177">
        <v>-585.02499999999998</v>
      </c>
      <c r="EM27" s="177">
        <v>571.97500000000002</v>
      </c>
      <c r="EN27" s="178">
        <v>-669.87349694</v>
      </c>
      <c r="EP27" s="177">
        <v>0</v>
      </c>
      <c r="EQ27" s="177">
        <v>0</v>
      </c>
      <c r="ER27" s="177">
        <v>0</v>
      </c>
      <c r="ES27" s="177">
        <v>0</v>
      </c>
      <c r="ET27" s="178">
        <v>0</v>
      </c>
      <c r="EU27" s="177">
        <v>-272.49250000000001</v>
      </c>
      <c r="EV27" s="177">
        <v>215.089</v>
      </c>
      <c r="EW27" s="178">
        <v>-57.403500000000008</v>
      </c>
      <c r="EY27" s="177">
        <v>0</v>
      </c>
      <c r="EZ27" s="177">
        <v>0</v>
      </c>
      <c r="FA27" s="177">
        <v>-482.755</v>
      </c>
      <c r="FB27" s="177">
        <v>0</v>
      </c>
      <c r="FC27" s="178">
        <v>-482.755</v>
      </c>
      <c r="FD27" s="177">
        <v>-199.09</v>
      </c>
      <c r="FE27" s="177">
        <v>193.65</v>
      </c>
      <c r="FF27" s="178">
        <v>-488.19500000000005</v>
      </c>
      <c r="FH27" s="177">
        <v>-1202.81484783</v>
      </c>
      <c r="FI27" s="177"/>
      <c r="FJ27" s="177">
        <v>0</v>
      </c>
      <c r="FK27" s="177">
        <v>-282.23399999999998</v>
      </c>
      <c r="FL27" s="177">
        <v>724.64896291000002</v>
      </c>
      <c r="FM27" s="178">
        <v>-760.39988491999986</v>
      </c>
      <c r="FN27" s="177">
        <v>-250.39949999999999</v>
      </c>
      <c r="FO27" s="177">
        <v>249.65299999999999</v>
      </c>
      <c r="FP27" s="178">
        <v>-761.14638491999995</v>
      </c>
      <c r="FR27" s="177">
        <v>-292.82907689999996</v>
      </c>
      <c r="FS27" s="177"/>
      <c r="FT27" s="177">
        <v>0</v>
      </c>
      <c r="FU27" s="177">
        <v>-128.97529237000001</v>
      </c>
      <c r="FV27" s="177">
        <v>175.66834507999999</v>
      </c>
      <c r="FW27" s="178">
        <v>-246.13602418999994</v>
      </c>
      <c r="FX27" s="177">
        <v>-479.52600000000001</v>
      </c>
      <c r="FY27" s="177">
        <v>464.92599999999999</v>
      </c>
      <c r="FZ27" s="178">
        <v>-260.73602419000002</v>
      </c>
      <c r="GB27" s="177">
        <v>0</v>
      </c>
      <c r="GC27" s="177"/>
      <c r="GD27" s="177">
        <v>0</v>
      </c>
      <c r="GE27" s="177">
        <v>-148.54402421999998</v>
      </c>
      <c r="GF27" s="177">
        <v>0</v>
      </c>
      <c r="GG27" s="178">
        <v>-148.54402421999998</v>
      </c>
      <c r="GH27" s="177">
        <v>-1.5385</v>
      </c>
      <c r="GI27" s="177">
        <v>0</v>
      </c>
      <c r="GJ27" s="178">
        <v>-150.08252421999998</v>
      </c>
      <c r="GL27" s="177">
        <v>-327.64344616000005</v>
      </c>
      <c r="GM27" s="177"/>
      <c r="GN27" s="177">
        <v>0</v>
      </c>
      <c r="GO27" s="177">
        <v>-123.78653053000001</v>
      </c>
      <c r="GP27" s="177">
        <v>195.74250069999997</v>
      </c>
      <c r="GQ27" s="178">
        <v>-255.68747599000008</v>
      </c>
      <c r="GR27" s="177">
        <v>-119.10299999999999</v>
      </c>
      <c r="GS27" s="177">
        <v>112.49995201999999</v>
      </c>
      <c r="GT27" s="178">
        <v>-262.29052397000009</v>
      </c>
      <c r="GU27"/>
      <c r="GV27" s="177">
        <v>-1.6345999995246531E-4</v>
      </c>
      <c r="GW27" s="177"/>
      <c r="GX27" s="177">
        <v>0</v>
      </c>
      <c r="GY27" s="177">
        <v>0</v>
      </c>
      <c r="GZ27" s="177">
        <v>1.6345999995246531E-4</v>
      </c>
      <c r="HA27" s="178">
        <v>0</v>
      </c>
      <c r="HB27" s="177">
        <v>-143.92500000000001</v>
      </c>
      <c r="HC27" s="177">
        <v>93.925047980000002</v>
      </c>
      <c r="HD27" s="178">
        <v>-49.999952020000009</v>
      </c>
      <c r="HE27"/>
      <c r="HF27" s="177">
        <v>-127.03850877000005</v>
      </c>
      <c r="HG27" s="177">
        <v>-5.9</v>
      </c>
      <c r="HH27" s="177">
        <v>0</v>
      </c>
      <c r="HI27" s="177">
        <v>-266.79599999999999</v>
      </c>
      <c r="HJ27" s="177">
        <v>77.45500865999999</v>
      </c>
      <c r="HK27" s="178">
        <v>-316.37950011000009</v>
      </c>
      <c r="HL27" s="177">
        <v>-340.11099999999999</v>
      </c>
      <c r="HM27" s="177">
        <v>340.11099999999999</v>
      </c>
      <c r="HN27" s="178">
        <v>-316.37950011000009</v>
      </c>
      <c r="HO27" s="177">
        <v>0</v>
      </c>
      <c r="HP27"/>
      <c r="HQ27" s="177">
        <v>0</v>
      </c>
      <c r="HR27" s="177">
        <v>0</v>
      </c>
      <c r="HS27" s="177">
        <v>0</v>
      </c>
      <c r="HT27" s="177">
        <v>0</v>
      </c>
      <c r="HU27" s="177">
        <v>0</v>
      </c>
      <c r="HV27" s="178">
        <v>0</v>
      </c>
      <c r="HW27" s="177">
        <v>-141.39499999999998</v>
      </c>
      <c r="HX27" s="177">
        <v>118.01</v>
      </c>
      <c r="HY27" s="178">
        <v>-23.384999999999977</v>
      </c>
      <c r="HZ27" s="177">
        <v>-125</v>
      </c>
      <c r="IB27" s="177">
        <v>-146.74242039000001</v>
      </c>
      <c r="IC27" s="177">
        <v>-51.424999999999997</v>
      </c>
      <c r="ID27" s="177">
        <v>0</v>
      </c>
      <c r="IE27" s="177">
        <v>-148.53774600000003</v>
      </c>
      <c r="IF27" s="177">
        <v>198.23497</v>
      </c>
      <c r="IG27" s="178">
        <v>-97.045196390000029</v>
      </c>
      <c r="IH27" s="177">
        <v>-3.3140000000000001</v>
      </c>
      <c r="II27" s="177">
        <v>0</v>
      </c>
      <c r="IJ27" s="178">
        <v>-100.35919639000002</v>
      </c>
      <c r="IK27" s="177">
        <v>-125</v>
      </c>
      <c r="IM27" s="177">
        <v>0</v>
      </c>
      <c r="IN27" s="177">
        <v>0</v>
      </c>
      <c r="IO27" s="177">
        <v>0</v>
      </c>
      <c r="IP27" s="177">
        <v>0</v>
      </c>
      <c r="IQ27" s="177">
        <v>0</v>
      </c>
      <c r="IR27" s="178">
        <v>0</v>
      </c>
      <c r="IS27" s="177">
        <v>-197</v>
      </c>
      <c r="IT27" s="177">
        <v>0</v>
      </c>
      <c r="IU27" s="178">
        <v>-197</v>
      </c>
      <c r="IV27" s="177">
        <v>0</v>
      </c>
    </row>
    <row r="28" spans="1:256" s="168" customFormat="1">
      <c r="A28" s="169" t="s">
        <v>316</v>
      </c>
      <c r="B28" s="170"/>
      <c r="C28" s="170"/>
      <c r="D28" s="170">
        <v>0</v>
      </c>
      <c r="E28" s="170"/>
      <c r="F28" s="171">
        <v>0</v>
      </c>
      <c r="G28" s="170"/>
      <c r="H28" s="170">
        <v>0</v>
      </c>
      <c r="I28" s="171">
        <v>0</v>
      </c>
      <c r="K28" s="170"/>
      <c r="L28" s="170"/>
      <c r="M28" s="170">
        <v>-748.36598041000002</v>
      </c>
      <c r="N28" s="170"/>
      <c r="O28" s="171">
        <v>-748.36598041000002</v>
      </c>
      <c r="P28" s="170"/>
      <c r="Q28" s="170">
        <v>0</v>
      </c>
      <c r="R28" s="171">
        <v>-748.36598041000002</v>
      </c>
      <c r="T28" s="170"/>
      <c r="U28" s="170"/>
      <c r="V28" s="170" t="s">
        <v>400</v>
      </c>
      <c r="W28" s="170"/>
      <c r="X28" s="171" t="s">
        <v>400</v>
      </c>
      <c r="Y28" s="170"/>
      <c r="Z28" s="170">
        <v>0</v>
      </c>
      <c r="AA28" s="171">
        <v>0</v>
      </c>
      <c r="AC28" s="170"/>
      <c r="AD28" s="170"/>
      <c r="AE28" s="170">
        <v>-140</v>
      </c>
      <c r="AF28" s="170"/>
      <c r="AG28" s="171">
        <v>-140</v>
      </c>
      <c r="AH28" s="170"/>
      <c r="AI28" s="170">
        <v>587.22749999999985</v>
      </c>
      <c r="AJ28" s="171">
        <v>447.22749999999985</v>
      </c>
      <c r="AL28" s="170"/>
      <c r="AM28" s="170"/>
      <c r="AN28" s="170">
        <v>-152.86697000000007</v>
      </c>
      <c r="AO28" s="170"/>
      <c r="AP28" s="171">
        <v>-152.86697000000007</v>
      </c>
      <c r="AQ28" s="170"/>
      <c r="AR28" s="170">
        <v>187.27731210000002</v>
      </c>
      <c r="AS28" s="171">
        <v>34.410342099999951</v>
      </c>
      <c r="AU28" s="170"/>
      <c r="AV28" s="170"/>
      <c r="AW28" s="170">
        <v>-632.22135616999992</v>
      </c>
      <c r="AX28" s="170"/>
      <c r="AY28" s="171">
        <v>-632.22135616999992</v>
      </c>
      <c r="AZ28" s="170"/>
      <c r="BA28" s="170">
        <v>468.32</v>
      </c>
      <c r="BB28" s="171">
        <v>-163.90135616999993</v>
      </c>
      <c r="BD28" s="170"/>
      <c r="BE28" s="170"/>
      <c r="BF28" s="170">
        <v>1E-8</v>
      </c>
      <c r="BG28" s="170"/>
      <c r="BH28" s="171">
        <v>1E-8</v>
      </c>
      <c r="BI28" s="170"/>
      <c r="BJ28" s="170">
        <v>219.8</v>
      </c>
      <c r="BK28" s="171">
        <v>219.80000001000002</v>
      </c>
      <c r="BM28" s="170"/>
      <c r="BN28" s="170"/>
      <c r="BO28" s="170">
        <v>0</v>
      </c>
      <c r="BP28" s="170"/>
      <c r="BQ28" s="171">
        <v>0</v>
      </c>
      <c r="BR28" s="170"/>
      <c r="BS28" s="170">
        <v>240.00000000000011</v>
      </c>
      <c r="BT28" s="171">
        <v>240.00000000000011</v>
      </c>
      <c r="BV28" s="170"/>
      <c r="BW28" s="170"/>
      <c r="BX28" s="170">
        <v>-150.91500313999998</v>
      </c>
      <c r="BY28" s="170"/>
      <c r="BZ28" s="171">
        <v>-150.91500313999998</v>
      </c>
      <c r="CA28" s="170"/>
      <c r="CB28" s="170">
        <v>328.47554824000002</v>
      </c>
      <c r="CC28" s="171">
        <v>177.56054510000004</v>
      </c>
      <c r="CE28" s="170"/>
      <c r="CF28" s="170"/>
      <c r="CG28" s="170">
        <v>-718.01817969000001</v>
      </c>
      <c r="CH28" s="170"/>
      <c r="CI28" s="171">
        <v>-718.01817969000001</v>
      </c>
      <c r="CJ28" s="170"/>
      <c r="CK28" s="170">
        <v>315.50044233</v>
      </c>
      <c r="CL28" s="171">
        <v>-402.51773736000001</v>
      </c>
      <c r="CN28" s="170"/>
      <c r="CO28" s="170"/>
      <c r="CP28" s="170">
        <v>1E-8</v>
      </c>
      <c r="CQ28" s="170"/>
      <c r="CR28" s="171">
        <v>1E-8</v>
      </c>
      <c r="CS28" s="170"/>
      <c r="CT28" s="170">
        <v>408.15069160000002</v>
      </c>
      <c r="CU28" s="171">
        <v>408.15069161000002</v>
      </c>
      <c r="CW28" s="170"/>
      <c r="CX28" s="170"/>
      <c r="CY28" s="170">
        <v>-134.71669159999999</v>
      </c>
      <c r="CZ28" s="170"/>
      <c r="DA28" s="171">
        <v>-134.71669159999999</v>
      </c>
      <c r="DB28" s="170"/>
      <c r="DC28" s="170">
        <v>444.25</v>
      </c>
      <c r="DD28" s="171">
        <v>309.53330840000001</v>
      </c>
      <c r="DF28" s="170"/>
      <c r="DG28" s="170"/>
      <c r="DH28" s="170">
        <v>0</v>
      </c>
      <c r="DI28" s="170"/>
      <c r="DJ28" s="171">
        <v>0</v>
      </c>
      <c r="DK28" s="170"/>
      <c r="DL28" s="170">
        <v>325.58499999999998</v>
      </c>
      <c r="DM28" s="171">
        <v>325.58499999999998</v>
      </c>
      <c r="DO28" s="170"/>
      <c r="DP28" s="170"/>
      <c r="DQ28" s="170">
        <v>-686.43171562999999</v>
      </c>
      <c r="DR28" s="170"/>
      <c r="DS28" s="171">
        <v>-686.43171562999999</v>
      </c>
      <c r="DT28" s="170"/>
      <c r="DU28" s="170">
        <v>296.75</v>
      </c>
      <c r="DV28" s="171">
        <v>-389.68171562999999</v>
      </c>
      <c r="DX28" s="170"/>
      <c r="DY28" s="170"/>
      <c r="DZ28" s="170">
        <v>0</v>
      </c>
      <c r="EA28" s="170"/>
      <c r="EB28" s="171">
        <v>0</v>
      </c>
      <c r="EC28" s="170"/>
      <c r="ED28" s="170">
        <v>279.875</v>
      </c>
      <c r="EE28" s="171">
        <v>279.875</v>
      </c>
      <c r="EG28" s="170"/>
      <c r="EH28" s="170"/>
      <c r="EI28" s="170">
        <v>-592.32299999999998</v>
      </c>
      <c r="EJ28" s="170"/>
      <c r="EK28" s="171">
        <v>-592.32299999999998</v>
      </c>
      <c r="EL28" s="170"/>
      <c r="EM28" s="170">
        <v>571.97500000000002</v>
      </c>
      <c r="EN28" s="171">
        <v>-20.347999999999956</v>
      </c>
      <c r="EP28" s="170"/>
      <c r="EQ28" s="170"/>
      <c r="ER28" s="170">
        <v>0</v>
      </c>
      <c r="ES28" s="170"/>
      <c r="ET28" s="171">
        <v>0</v>
      </c>
      <c r="EU28" s="170"/>
      <c r="EV28" s="170">
        <v>215.089</v>
      </c>
      <c r="EW28" s="171">
        <v>215.089</v>
      </c>
      <c r="EY28" s="170"/>
      <c r="EZ28" s="170"/>
      <c r="FA28" s="170">
        <v>-482.755</v>
      </c>
      <c r="FB28" s="170"/>
      <c r="FC28" s="171">
        <v>-482.755</v>
      </c>
      <c r="FD28" s="170"/>
      <c r="FE28" s="170">
        <v>193.65</v>
      </c>
      <c r="FF28" s="171">
        <v>-289.10500000000002</v>
      </c>
      <c r="FH28" s="170"/>
      <c r="FI28" s="170"/>
      <c r="FJ28" s="170"/>
      <c r="FK28" s="170">
        <v>-282.23399999999998</v>
      </c>
      <c r="FL28" s="170">
        <v>724.64896291000002</v>
      </c>
      <c r="FM28" s="171">
        <v>442.41496291000004</v>
      </c>
      <c r="FN28" s="170">
        <v>0</v>
      </c>
      <c r="FO28" s="170">
        <v>249.65299999999999</v>
      </c>
      <c r="FP28" s="171">
        <v>692.06796291000001</v>
      </c>
      <c r="FR28" s="170"/>
      <c r="FS28" s="170"/>
      <c r="FT28" s="170"/>
      <c r="FU28" s="170">
        <v>-128.97529237000001</v>
      </c>
      <c r="FV28" s="170"/>
      <c r="FW28" s="171">
        <v>-128.97529237000001</v>
      </c>
      <c r="FX28" s="170">
        <v>0</v>
      </c>
      <c r="FY28" s="170">
        <v>0</v>
      </c>
      <c r="FZ28" s="171">
        <v>-128.97529237000001</v>
      </c>
      <c r="GB28" s="170">
        <v>0</v>
      </c>
      <c r="GC28" s="170"/>
      <c r="GD28" s="170"/>
      <c r="GE28" s="170">
        <v>-148.54402421999998</v>
      </c>
      <c r="GF28" s="170">
        <v>0</v>
      </c>
      <c r="GG28" s="171">
        <v>-148.54402421999998</v>
      </c>
      <c r="GI28" s="170">
        <v>0</v>
      </c>
      <c r="GJ28" s="171">
        <v>-148.54402421999998</v>
      </c>
      <c r="GM28" s="170"/>
      <c r="GN28" s="170">
        <v>0</v>
      </c>
      <c r="GO28" s="170">
        <v>-123.78653053000001</v>
      </c>
      <c r="GQ28" s="171">
        <v>-123.78653053000001</v>
      </c>
      <c r="GT28" s="171">
        <v>-123.78653053000001</v>
      </c>
      <c r="GU28"/>
      <c r="GW28" s="170"/>
      <c r="GX28" s="170">
        <v>0</v>
      </c>
      <c r="GY28" s="170">
        <v>0</v>
      </c>
      <c r="HA28" s="171">
        <v>0</v>
      </c>
      <c r="HD28" s="171">
        <v>0</v>
      </c>
      <c r="HE28"/>
      <c r="HH28" s="170">
        <v>0</v>
      </c>
      <c r="HI28" s="170">
        <v>-266.79599999999999</v>
      </c>
      <c r="HK28" s="171">
        <v>-266.79599999999999</v>
      </c>
      <c r="HN28" s="171">
        <v>-266.79599999999999</v>
      </c>
      <c r="HO28" s="170">
        <v>0</v>
      </c>
      <c r="HP28"/>
      <c r="HQ28" s="170"/>
      <c r="HR28" s="170"/>
      <c r="HS28" s="170"/>
      <c r="HT28" s="170"/>
      <c r="HV28" s="171">
        <v>0</v>
      </c>
      <c r="HY28" s="171">
        <v>0</v>
      </c>
      <c r="HZ28" s="170"/>
      <c r="ID28" s="170">
        <v>0</v>
      </c>
      <c r="IE28" s="170">
        <v>-148.537746</v>
      </c>
      <c r="IG28" s="171">
        <v>-148.537746</v>
      </c>
      <c r="II28" s="170">
        <v>0</v>
      </c>
      <c r="IJ28" s="171">
        <v>-148.537746</v>
      </c>
      <c r="IM28" s="170">
        <v>0</v>
      </c>
      <c r="IN28" s="170">
        <v>0</v>
      </c>
      <c r="IO28" s="170">
        <v>0</v>
      </c>
      <c r="IP28" s="170">
        <v>0</v>
      </c>
      <c r="IQ28" s="170">
        <v>0</v>
      </c>
      <c r="IR28" s="171">
        <v>0</v>
      </c>
      <c r="IT28" s="170">
        <v>0</v>
      </c>
      <c r="IU28" s="171">
        <v>0</v>
      </c>
      <c r="IV28" s="170">
        <v>0</v>
      </c>
    </row>
    <row r="29" spans="1:256" s="168" customFormat="1">
      <c r="A29" s="169" t="s">
        <v>317</v>
      </c>
      <c r="B29" s="170">
        <v>0</v>
      </c>
      <c r="C29" s="170"/>
      <c r="D29" s="170"/>
      <c r="E29" s="170">
        <v>0</v>
      </c>
      <c r="F29" s="171">
        <v>0</v>
      </c>
      <c r="G29" s="170"/>
      <c r="H29" s="170"/>
      <c r="I29" s="171">
        <v>0</v>
      </c>
      <c r="K29" s="170">
        <v>-0.50883941999998694</v>
      </c>
      <c r="L29" s="170"/>
      <c r="M29" s="170"/>
      <c r="N29" s="170">
        <v>0</v>
      </c>
      <c r="O29" s="171">
        <v>-0.50883941999998694</v>
      </c>
      <c r="P29" s="170"/>
      <c r="Q29" s="170"/>
      <c r="R29" s="171">
        <v>-0.50883941999998694</v>
      </c>
      <c r="T29" s="170">
        <v>-1.2130000000000001</v>
      </c>
      <c r="U29" s="170"/>
      <c r="V29" s="170"/>
      <c r="W29" s="170">
        <v>0</v>
      </c>
      <c r="X29" s="171">
        <v>-1.2130000000000001</v>
      </c>
      <c r="Y29" s="170"/>
      <c r="Z29" s="170"/>
      <c r="AA29" s="171">
        <v>-1.2130000000000001</v>
      </c>
      <c r="AC29" s="170">
        <v>-1999.5826046699999</v>
      </c>
      <c r="AD29" s="170"/>
      <c r="AE29" s="170"/>
      <c r="AF29" s="170">
        <v>1981.7295120000001</v>
      </c>
      <c r="AG29" s="171">
        <v>-17.853092669999796</v>
      </c>
      <c r="AH29" s="170"/>
      <c r="AI29" s="170"/>
      <c r="AJ29" s="171">
        <v>-17.853092669999796</v>
      </c>
      <c r="AL29" s="170">
        <v>0</v>
      </c>
      <c r="AM29" s="170"/>
      <c r="AN29" s="170"/>
      <c r="AO29" s="170">
        <v>0</v>
      </c>
      <c r="AP29" s="171">
        <v>0</v>
      </c>
      <c r="AQ29" s="170"/>
      <c r="AR29" s="170"/>
      <c r="AS29" s="171">
        <v>0</v>
      </c>
      <c r="AU29" s="170">
        <v>0</v>
      </c>
      <c r="AV29" s="170"/>
      <c r="AW29" s="170"/>
      <c r="AX29" s="170">
        <v>0</v>
      </c>
      <c r="AY29" s="171">
        <v>0</v>
      </c>
      <c r="AZ29" s="170"/>
      <c r="BA29" s="170"/>
      <c r="BB29" s="171">
        <v>0</v>
      </c>
      <c r="BD29" s="170">
        <v>-10.51799915</v>
      </c>
      <c r="BE29" s="170"/>
      <c r="BF29" s="170"/>
      <c r="BG29" s="170">
        <v>8.2887406899999991</v>
      </c>
      <c r="BH29" s="171">
        <v>-2.2292584600000005</v>
      </c>
      <c r="BI29" s="170"/>
      <c r="BJ29" s="170"/>
      <c r="BK29" s="171">
        <v>-2.2292584600000005</v>
      </c>
      <c r="BM29" s="170">
        <v>-587.59121467999989</v>
      </c>
      <c r="BN29" s="170"/>
      <c r="BO29" s="170"/>
      <c r="BP29" s="170">
        <v>447.57106693999998</v>
      </c>
      <c r="BQ29" s="171">
        <v>-140.02014773999991</v>
      </c>
      <c r="BR29" s="170"/>
      <c r="BS29" s="170"/>
      <c r="BT29" s="171">
        <v>-140.02014773999991</v>
      </c>
      <c r="BV29" s="170">
        <v>0</v>
      </c>
      <c r="BW29" s="170"/>
      <c r="BX29" s="170"/>
      <c r="BY29" s="170">
        <v>0</v>
      </c>
      <c r="BZ29" s="171">
        <v>0</v>
      </c>
      <c r="CA29" s="170"/>
      <c r="CB29" s="170"/>
      <c r="CC29" s="171">
        <v>0</v>
      </c>
      <c r="CE29" s="170">
        <v>-1.1835629999999998E-2</v>
      </c>
      <c r="CF29" s="170"/>
      <c r="CG29" s="170"/>
      <c r="CH29" s="170">
        <v>0</v>
      </c>
      <c r="CI29" s="171">
        <v>-1.1835629999999998E-2</v>
      </c>
      <c r="CJ29" s="170"/>
      <c r="CK29" s="170"/>
      <c r="CL29" s="171">
        <v>-1.1835629999999998E-2</v>
      </c>
      <c r="CN29" s="170">
        <v>-169.16399999999999</v>
      </c>
      <c r="CO29" s="170"/>
      <c r="CP29" s="170"/>
      <c r="CQ29" s="170">
        <v>132.87265869000001</v>
      </c>
      <c r="CR29" s="171">
        <v>-36.291341309999979</v>
      </c>
      <c r="CS29" s="170"/>
      <c r="CT29" s="170"/>
      <c r="CU29" s="171">
        <v>-36.291341309999979</v>
      </c>
      <c r="CW29" s="170">
        <v>-699.83982966999997</v>
      </c>
      <c r="CX29" s="170">
        <v>0</v>
      </c>
      <c r="CY29" s="170"/>
      <c r="CZ29" s="170">
        <v>434.82241407999993</v>
      </c>
      <c r="DA29" s="171">
        <v>-265.01741559000004</v>
      </c>
      <c r="DB29" s="170"/>
      <c r="DC29" s="170"/>
      <c r="DD29" s="171">
        <v>-265.01741559000004</v>
      </c>
      <c r="DF29" s="170">
        <v>0</v>
      </c>
      <c r="DG29" s="170">
        <v>0</v>
      </c>
      <c r="DH29" s="170"/>
      <c r="DI29" s="170">
        <v>0</v>
      </c>
      <c r="DJ29" s="171">
        <v>0</v>
      </c>
      <c r="DK29" s="170"/>
      <c r="DL29" s="170"/>
      <c r="DM29" s="171">
        <v>0</v>
      </c>
      <c r="DO29" s="170">
        <v>0</v>
      </c>
      <c r="DP29" s="170">
        <v>0</v>
      </c>
      <c r="DQ29" s="170"/>
      <c r="DR29" s="170">
        <v>0</v>
      </c>
      <c r="DS29" s="171">
        <v>0</v>
      </c>
      <c r="DT29" s="170"/>
      <c r="DU29" s="170"/>
      <c r="DV29" s="171">
        <v>0</v>
      </c>
      <c r="DX29" s="170">
        <v>-421.56750029</v>
      </c>
      <c r="DY29" s="170">
        <v>0</v>
      </c>
      <c r="DZ29" s="170"/>
      <c r="EA29" s="170">
        <v>268.36999753999999</v>
      </c>
      <c r="EB29" s="171">
        <v>-153.19750275000001</v>
      </c>
      <c r="EC29" s="170"/>
      <c r="ED29" s="170"/>
      <c r="EE29" s="171">
        <v>-153.19750275000001</v>
      </c>
      <c r="EG29" s="170">
        <v>-166.64107003000001</v>
      </c>
      <c r="EH29" s="170">
        <v>0</v>
      </c>
      <c r="EI29" s="170"/>
      <c r="EJ29" s="170">
        <v>102.14057309</v>
      </c>
      <c r="EK29" s="171">
        <v>-64.500496940000005</v>
      </c>
      <c r="EL29" s="170"/>
      <c r="EM29" s="170"/>
      <c r="EN29" s="171">
        <v>-64.500496940000005</v>
      </c>
      <c r="EP29" s="170">
        <v>0</v>
      </c>
      <c r="EQ29" s="170">
        <v>0</v>
      </c>
      <c r="ER29" s="170"/>
      <c r="ES29" s="170">
        <v>0</v>
      </c>
      <c r="ET29" s="171">
        <v>0</v>
      </c>
      <c r="EU29" s="170"/>
      <c r="EV29" s="170"/>
      <c r="EW29" s="171">
        <v>0</v>
      </c>
      <c r="EY29" s="170">
        <v>0</v>
      </c>
      <c r="EZ29" s="170">
        <v>0</v>
      </c>
      <c r="FB29" s="170">
        <v>0</v>
      </c>
      <c r="FC29" s="171">
        <v>0</v>
      </c>
      <c r="FD29" s="170"/>
      <c r="FE29" s="170"/>
      <c r="FF29" s="171">
        <v>0</v>
      </c>
      <c r="FH29" s="170">
        <v>-1202.81484783</v>
      </c>
      <c r="FI29" s="170"/>
      <c r="FJ29" s="170">
        <v>0</v>
      </c>
      <c r="FL29" s="170"/>
      <c r="FM29" s="171">
        <v>-1202.81484783</v>
      </c>
      <c r="FN29" s="170"/>
      <c r="FO29" s="170"/>
      <c r="FP29" s="171">
        <v>-1202.81484783</v>
      </c>
      <c r="FR29" s="170">
        <v>-292.82907689999996</v>
      </c>
      <c r="FS29" s="170"/>
      <c r="FT29" s="170">
        <v>0</v>
      </c>
      <c r="FV29" s="170">
        <v>175.66834507999999</v>
      </c>
      <c r="FW29" s="171">
        <v>-117.16073181999997</v>
      </c>
      <c r="FZ29" s="171">
        <v>-117.16073181999997</v>
      </c>
      <c r="GB29" s="170">
        <v>0</v>
      </c>
      <c r="GC29" s="170"/>
      <c r="GD29" s="170"/>
      <c r="GE29" s="170"/>
      <c r="GF29" s="170">
        <v>0</v>
      </c>
      <c r="GG29" s="171">
        <v>0</v>
      </c>
      <c r="GH29" s="170">
        <v>0</v>
      </c>
      <c r="GI29" s="170">
        <v>0</v>
      </c>
      <c r="GJ29" s="171">
        <v>0</v>
      </c>
      <c r="GL29" s="170">
        <v>-327.64344616000005</v>
      </c>
      <c r="GM29" s="170"/>
      <c r="GN29" s="170"/>
      <c r="GO29" s="170"/>
      <c r="GP29" s="170">
        <v>195.74250069999997</v>
      </c>
      <c r="GQ29" s="171">
        <v>-131.90094546000009</v>
      </c>
      <c r="GR29" s="170">
        <v>0</v>
      </c>
      <c r="GS29" s="170">
        <v>0</v>
      </c>
      <c r="GT29" s="171">
        <v>-131.90094546000009</v>
      </c>
      <c r="GU29"/>
      <c r="GV29" s="170"/>
      <c r="GW29" s="170"/>
      <c r="GX29" s="170"/>
      <c r="GY29" s="170"/>
      <c r="GZ29" s="170"/>
      <c r="HA29" s="171">
        <v>0</v>
      </c>
      <c r="HB29" s="170">
        <v>0</v>
      </c>
      <c r="HC29" s="170">
        <v>0</v>
      </c>
      <c r="HD29" s="171">
        <v>0</v>
      </c>
      <c r="HE29"/>
      <c r="HF29" s="170">
        <v>-127.03850877000005</v>
      </c>
      <c r="HG29" s="170"/>
      <c r="HH29" s="170"/>
      <c r="HI29" s="170"/>
      <c r="HJ29" s="170">
        <v>77.45500865999999</v>
      </c>
      <c r="HK29" s="171">
        <v>-49.58350011000006</v>
      </c>
      <c r="HL29" s="170">
        <v>0</v>
      </c>
      <c r="HM29" s="170">
        <v>0</v>
      </c>
      <c r="HN29" s="171">
        <v>-49.58350011000006</v>
      </c>
      <c r="HO29" s="170"/>
      <c r="HP29"/>
      <c r="HQ29" s="170"/>
      <c r="HR29" s="170"/>
      <c r="HS29" s="170"/>
      <c r="HT29" s="170"/>
      <c r="HU29" s="170"/>
      <c r="HV29" s="171">
        <v>0</v>
      </c>
      <c r="HW29" s="170">
        <v>0</v>
      </c>
      <c r="HX29" s="170">
        <v>0</v>
      </c>
      <c r="HY29" s="171">
        <v>0</v>
      </c>
      <c r="HZ29" s="170"/>
      <c r="IB29" s="170">
        <v>-146.74242039000001</v>
      </c>
      <c r="IC29" s="170"/>
      <c r="ID29" s="170"/>
      <c r="IE29" s="170"/>
      <c r="IF29" s="170">
        <v>146.74242039000001</v>
      </c>
      <c r="IG29" s="171">
        <v>0</v>
      </c>
      <c r="IH29" s="170">
        <v>0</v>
      </c>
      <c r="II29" s="170">
        <v>0</v>
      </c>
      <c r="IJ29" s="171">
        <v>0</v>
      </c>
      <c r="IK29" s="170"/>
      <c r="IM29" s="170"/>
      <c r="IN29" s="170"/>
      <c r="IO29" s="170"/>
      <c r="IP29" s="170"/>
      <c r="IQ29" s="170"/>
      <c r="IR29" s="171">
        <v>0</v>
      </c>
      <c r="IS29" s="170">
        <v>0</v>
      </c>
      <c r="IT29" s="170">
        <v>0</v>
      </c>
      <c r="IU29" s="171">
        <v>0</v>
      </c>
      <c r="IV29" s="170"/>
    </row>
    <row r="30" spans="1:256" s="168" customFormat="1">
      <c r="A30" s="169" t="s">
        <v>318</v>
      </c>
      <c r="B30" s="170"/>
      <c r="C30" s="170">
        <v>0</v>
      </c>
      <c r="D30" s="170"/>
      <c r="E30" s="170"/>
      <c r="F30" s="171">
        <v>0</v>
      </c>
      <c r="G30" s="170">
        <v>-5.1420000000000003</v>
      </c>
      <c r="H30" s="170"/>
      <c r="I30" s="171">
        <v>-5.1420000000000003</v>
      </c>
      <c r="K30" s="170"/>
      <c r="L30" s="170">
        <v>0</v>
      </c>
      <c r="M30" s="170"/>
      <c r="N30" s="170"/>
      <c r="O30" s="171">
        <v>0</v>
      </c>
      <c r="P30" s="170">
        <v>0</v>
      </c>
      <c r="Q30" s="170"/>
      <c r="R30" s="171">
        <v>0</v>
      </c>
      <c r="T30" s="170"/>
      <c r="U30" s="170" t="s">
        <v>400</v>
      </c>
      <c r="V30" s="170"/>
      <c r="W30" s="170"/>
      <c r="X30" s="171" t="s">
        <v>400</v>
      </c>
      <c r="Y30" s="170" t="s">
        <v>400</v>
      </c>
      <c r="Z30" s="170"/>
      <c r="AA30" s="171" t="s">
        <v>400</v>
      </c>
      <c r="AC30" s="170"/>
      <c r="AD30" s="170">
        <v>0</v>
      </c>
      <c r="AE30" s="170"/>
      <c r="AF30" s="170"/>
      <c r="AG30" s="171">
        <v>0</v>
      </c>
      <c r="AH30" s="170">
        <v>-587.43949999999995</v>
      </c>
      <c r="AI30" s="170"/>
      <c r="AJ30" s="171">
        <v>-587.43949999999995</v>
      </c>
      <c r="AL30" s="170"/>
      <c r="AM30" s="170">
        <v>0</v>
      </c>
      <c r="AN30" s="170"/>
      <c r="AO30" s="170"/>
      <c r="AP30" s="171">
        <v>0</v>
      </c>
      <c r="AQ30" s="170">
        <v>-267.9665</v>
      </c>
      <c r="AR30" s="170"/>
      <c r="AS30" s="171">
        <v>-267.9665</v>
      </c>
      <c r="AU30" s="170"/>
      <c r="AV30" s="170">
        <v>0</v>
      </c>
      <c r="AW30" s="170"/>
      <c r="AX30" s="170"/>
      <c r="AY30" s="171">
        <v>0</v>
      </c>
      <c r="AZ30" s="170">
        <v>-461.17500000000001</v>
      </c>
      <c r="BA30" s="170"/>
      <c r="BB30" s="171">
        <v>-461.17500000000001</v>
      </c>
      <c r="BD30" s="170"/>
      <c r="BE30" s="170">
        <v>0</v>
      </c>
      <c r="BF30" s="170"/>
      <c r="BG30" s="170"/>
      <c r="BH30" s="171">
        <v>0</v>
      </c>
      <c r="BI30" s="170">
        <v>-234.7715</v>
      </c>
      <c r="BJ30" s="170"/>
      <c r="BK30" s="171">
        <v>-234.7715</v>
      </c>
      <c r="BM30" s="170"/>
      <c r="BN30" s="170">
        <v>0</v>
      </c>
      <c r="BO30" s="170"/>
      <c r="BP30" s="170"/>
      <c r="BQ30" s="171">
        <v>0</v>
      </c>
      <c r="BR30" s="170">
        <v>-240</v>
      </c>
      <c r="BS30" s="170"/>
      <c r="BT30" s="171">
        <v>-240</v>
      </c>
      <c r="BV30" s="170"/>
      <c r="BW30" s="170">
        <v>0</v>
      </c>
      <c r="BX30" s="170"/>
      <c r="BY30" s="170"/>
      <c r="BZ30" s="171">
        <v>0</v>
      </c>
      <c r="CA30" s="170">
        <v>-339.60149999999999</v>
      </c>
      <c r="CB30" s="170"/>
      <c r="CC30" s="171">
        <v>-339.60149999999999</v>
      </c>
      <c r="CE30" s="170"/>
      <c r="CF30" s="170">
        <v>0</v>
      </c>
      <c r="CG30" s="170"/>
      <c r="CH30" s="170"/>
      <c r="CI30" s="171">
        <v>0</v>
      </c>
      <c r="CJ30" s="170">
        <v>-322.84950000000003</v>
      </c>
      <c r="CK30" s="170"/>
      <c r="CL30" s="171">
        <v>-322.84950000000003</v>
      </c>
      <c r="CN30" s="170"/>
      <c r="CO30" s="170">
        <v>0</v>
      </c>
      <c r="CP30" s="170"/>
      <c r="CQ30" s="170"/>
      <c r="CR30" s="171">
        <v>0</v>
      </c>
      <c r="CS30" s="170">
        <v>-445.33050000000003</v>
      </c>
      <c r="CT30" s="170"/>
      <c r="CU30" s="171">
        <v>-445.33050000000003</v>
      </c>
      <c r="CW30" s="170"/>
      <c r="CX30" s="170"/>
      <c r="CY30" s="170"/>
      <c r="CZ30" s="170"/>
      <c r="DA30" s="171">
        <v>0</v>
      </c>
      <c r="DB30" s="170">
        <v>-450.25</v>
      </c>
      <c r="DC30" s="170"/>
      <c r="DD30" s="171">
        <v>-450.25</v>
      </c>
      <c r="DF30" s="170"/>
      <c r="DG30" s="170"/>
      <c r="DH30" s="170"/>
      <c r="DI30" s="170"/>
      <c r="DJ30" s="171">
        <v>0</v>
      </c>
      <c r="DK30" s="170">
        <v>-343.38850000000002</v>
      </c>
      <c r="DL30" s="170"/>
      <c r="DM30" s="171">
        <v>-343.38850000000002</v>
      </c>
      <c r="DO30" s="170"/>
      <c r="DP30" s="170"/>
      <c r="DQ30" s="170"/>
      <c r="DR30" s="170"/>
      <c r="DS30" s="171">
        <v>0</v>
      </c>
      <c r="DT30" s="170">
        <v>-305.32049999999998</v>
      </c>
      <c r="DU30" s="170"/>
      <c r="DV30" s="171">
        <v>-305.32049999999998</v>
      </c>
      <c r="DX30" s="170"/>
      <c r="DY30" s="170"/>
      <c r="DZ30" s="170"/>
      <c r="EA30" s="170"/>
      <c r="EB30" s="171">
        <v>0</v>
      </c>
      <c r="EC30" s="170">
        <v>-300.08799999999997</v>
      </c>
      <c r="ED30" s="170"/>
      <c r="EE30" s="171">
        <v>-300.08799999999997</v>
      </c>
      <c r="EG30" s="170"/>
      <c r="EH30" s="170"/>
      <c r="EI30" s="170"/>
      <c r="EJ30" s="170"/>
      <c r="EK30" s="171">
        <v>0</v>
      </c>
      <c r="EL30" s="170">
        <v>-585.02499999999998</v>
      </c>
      <c r="EM30" s="170"/>
      <c r="EN30" s="171">
        <v>-585.02499999999998</v>
      </c>
      <c r="EP30" s="170"/>
      <c r="EQ30" s="170"/>
      <c r="ER30" s="170"/>
      <c r="ES30" s="170"/>
      <c r="ET30" s="171">
        <v>0</v>
      </c>
      <c r="EU30" s="170">
        <v>-272.49250000000001</v>
      </c>
      <c r="EV30" s="170"/>
      <c r="EW30" s="171">
        <v>-272.49250000000001</v>
      </c>
      <c r="EY30" s="170"/>
      <c r="EZ30" s="170"/>
      <c r="FA30" s="170"/>
      <c r="FB30" s="170"/>
      <c r="FC30" s="171">
        <v>0</v>
      </c>
      <c r="FD30" s="170">
        <v>-199.09</v>
      </c>
      <c r="FE30" s="170"/>
      <c r="FF30" s="171">
        <v>-199.09</v>
      </c>
      <c r="FH30" s="170"/>
      <c r="FI30" s="170"/>
      <c r="FJ30" s="170"/>
      <c r="FK30" s="170"/>
      <c r="FL30" s="170"/>
      <c r="FM30" s="171">
        <v>0</v>
      </c>
      <c r="FN30" s="170">
        <v>-250.39949999999999</v>
      </c>
      <c r="FO30" s="170">
        <v>0</v>
      </c>
      <c r="FP30" s="171">
        <v>-250.39949999999999</v>
      </c>
      <c r="FR30" s="170"/>
      <c r="FS30" s="170"/>
      <c r="FT30" s="170"/>
      <c r="FU30" s="170"/>
      <c r="FV30" s="170"/>
      <c r="FW30" s="171">
        <v>0</v>
      </c>
      <c r="FX30" s="170">
        <v>-479.52600000000001</v>
      </c>
      <c r="FY30" s="170">
        <v>464.92599999999999</v>
      </c>
      <c r="FZ30" s="171">
        <v>-14.600000000000023</v>
      </c>
      <c r="GB30" s="170"/>
      <c r="GC30" s="170"/>
      <c r="GD30" s="170"/>
      <c r="GE30" s="170"/>
      <c r="GF30" s="170"/>
      <c r="GG30" s="171">
        <v>0</v>
      </c>
      <c r="GH30" s="170">
        <v>-1.5385</v>
      </c>
      <c r="GI30" s="170"/>
      <c r="GJ30" s="171">
        <v>-1.5385</v>
      </c>
      <c r="GL30" s="170"/>
      <c r="GM30" s="170"/>
      <c r="GN30" s="170"/>
      <c r="GO30" s="170"/>
      <c r="GP30" s="170"/>
      <c r="GQ30" s="171">
        <v>0</v>
      </c>
      <c r="GR30" s="170">
        <v>-119.10299999999999</v>
      </c>
      <c r="GS30" s="170">
        <v>112.49995201999999</v>
      </c>
      <c r="GT30" s="171">
        <v>-6.6030479799999995</v>
      </c>
      <c r="GU30"/>
      <c r="GV30" s="170">
        <v>-1.6345999995246531E-4</v>
      </c>
      <c r="GW30" s="170"/>
      <c r="GX30" s="170"/>
      <c r="GY30" s="170"/>
      <c r="GZ30" s="170">
        <v>1.6345999995246531E-4</v>
      </c>
      <c r="HA30" s="171">
        <v>0</v>
      </c>
      <c r="HB30" s="170">
        <v>-143.92500000000001</v>
      </c>
      <c r="HC30" s="170">
        <v>93.925047980000002</v>
      </c>
      <c r="HD30" s="171">
        <v>-49.999952020000009</v>
      </c>
      <c r="HE30"/>
      <c r="HF30" s="170"/>
      <c r="HG30" s="170">
        <v>-5.9</v>
      </c>
      <c r="HH30" s="170"/>
      <c r="HI30" s="170"/>
      <c r="HJ30" s="170"/>
      <c r="HK30" s="171">
        <v>0</v>
      </c>
      <c r="HL30" s="170">
        <v>-340.11099999999999</v>
      </c>
      <c r="HM30" s="170">
        <v>340.11099999999999</v>
      </c>
      <c r="HN30" s="171">
        <v>0</v>
      </c>
      <c r="HO30" s="170"/>
      <c r="HP30"/>
      <c r="HQ30" s="170"/>
      <c r="HR30" s="170"/>
      <c r="HS30" s="170"/>
      <c r="HT30" s="170"/>
      <c r="HU30" s="170"/>
      <c r="HV30" s="171">
        <v>0</v>
      </c>
      <c r="HW30" s="170">
        <v>-141.39499999999998</v>
      </c>
      <c r="HX30" s="170">
        <v>118.01</v>
      </c>
      <c r="HY30" s="171">
        <v>-23.384999999999977</v>
      </c>
      <c r="HZ30" s="170">
        <v>-125</v>
      </c>
      <c r="IB30" s="170"/>
      <c r="IC30" s="170">
        <v>-51.424999999999997</v>
      </c>
      <c r="ID30" s="170"/>
      <c r="IE30" s="170"/>
      <c r="IF30" s="170">
        <v>51.424999999999997</v>
      </c>
      <c r="IG30" s="171">
        <v>51.424999999999997</v>
      </c>
      <c r="IH30" s="170">
        <v>-3.3140000000000001</v>
      </c>
      <c r="II30" s="170"/>
      <c r="IJ30" s="171">
        <v>48.110999999999997</v>
      </c>
      <c r="IK30" s="170">
        <v>-125</v>
      </c>
      <c r="IM30" s="170"/>
      <c r="IN30" s="170"/>
      <c r="IO30" s="170"/>
      <c r="IP30" s="170"/>
      <c r="IQ30" s="170"/>
      <c r="IR30" s="171">
        <v>0</v>
      </c>
      <c r="IS30" s="170">
        <v>-197</v>
      </c>
      <c r="IT30" s="170"/>
      <c r="IU30" s="171">
        <v>-197</v>
      </c>
      <c r="IV30" s="170"/>
    </row>
    <row r="31" spans="1:256" s="168" customFormat="1">
      <c r="A31" s="164" t="s">
        <v>356</v>
      </c>
      <c r="B31" s="166">
        <v>0</v>
      </c>
      <c r="C31" s="166">
        <v>0</v>
      </c>
      <c r="D31" s="166">
        <v>2.4050855099999904</v>
      </c>
      <c r="E31" s="166">
        <v>0</v>
      </c>
      <c r="F31" s="167">
        <v>2.4050855099999904</v>
      </c>
      <c r="G31" s="166">
        <v>-5.1420000000000003</v>
      </c>
      <c r="H31" s="166">
        <v>0</v>
      </c>
      <c r="I31" s="167">
        <v>-2.73691449000001</v>
      </c>
      <c r="K31" s="166">
        <v>-0.50883942999997744</v>
      </c>
      <c r="L31" s="166">
        <v>0</v>
      </c>
      <c r="M31" s="166">
        <v>-745.09235860000001</v>
      </c>
      <c r="N31" s="166">
        <v>0</v>
      </c>
      <c r="O31" s="167">
        <v>-745.60119802999998</v>
      </c>
      <c r="P31" s="166">
        <v>0</v>
      </c>
      <c r="Q31" s="166">
        <v>0</v>
      </c>
      <c r="R31" s="167">
        <v>-745.60119802999998</v>
      </c>
      <c r="T31" s="166">
        <v>-1.2130000000000001</v>
      </c>
      <c r="U31" s="166" t="s">
        <v>400</v>
      </c>
      <c r="V31" s="166">
        <v>0</v>
      </c>
      <c r="W31" s="166">
        <v>0</v>
      </c>
      <c r="X31" s="167">
        <v>-1.2130000000000001</v>
      </c>
      <c r="Y31" s="166" t="s">
        <v>400</v>
      </c>
      <c r="Z31" s="166" t="s">
        <v>400</v>
      </c>
      <c r="AA31" s="167">
        <v>-1.2130000000000001</v>
      </c>
      <c r="AC31" s="166">
        <v>-1999.5826046699999</v>
      </c>
      <c r="AD31" s="166">
        <v>2.4773999999999998E-4</v>
      </c>
      <c r="AE31" s="166">
        <v>2411.3130386999997</v>
      </c>
      <c r="AF31" s="166">
        <v>24.51711800000021</v>
      </c>
      <c r="AG31" s="167">
        <v>436.24779977000003</v>
      </c>
      <c r="AH31" s="166">
        <v>-586.9079999999999</v>
      </c>
      <c r="AI31" s="166">
        <v>0</v>
      </c>
      <c r="AJ31" s="167">
        <v>-150.66020022999987</v>
      </c>
      <c r="AL31" s="166">
        <v>0</v>
      </c>
      <c r="AM31" s="166">
        <v>0</v>
      </c>
      <c r="AN31" s="166">
        <v>34.410342479999827</v>
      </c>
      <c r="AO31" s="166">
        <v>0</v>
      </c>
      <c r="AP31" s="167">
        <v>34.410342479999827</v>
      </c>
      <c r="AQ31" s="166">
        <v>-267.9665</v>
      </c>
      <c r="AR31" s="166">
        <v>0</v>
      </c>
      <c r="AS31" s="167">
        <v>-233.55615752000017</v>
      </c>
      <c r="AU31" s="166">
        <v>0</v>
      </c>
      <c r="AV31" s="166">
        <v>0</v>
      </c>
      <c r="AW31" s="166">
        <v>-170.79412705999999</v>
      </c>
      <c r="AX31" s="166">
        <v>0</v>
      </c>
      <c r="AY31" s="167">
        <v>-170.79412705999999</v>
      </c>
      <c r="AZ31" s="166">
        <v>-461.17500000000001</v>
      </c>
      <c r="BA31" s="166">
        <v>0</v>
      </c>
      <c r="BB31" s="167">
        <v>-631.96912706000001</v>
      </c>
      <c r="BD31" s="166">
        <v>-10.51799915</v>
      </c>
      <c r="BE31" s="166">
        <v>0</v>
      </c>
      <c r="BF31" s="166">
        <v>237.51542966000002</v>
      </c>
      <c r="BG31" s="166">
        <v>1.2433110999999997</v>
      </c>
      <c r="BH31" s="167">
        <v>228.24074161000001</v>
      </c>
      <c r="BI31" s="166">
        <v>-234.7715</v>
      </c>
      <c r="BJ31" s="166">
        <v>0</v>
      </c>
      <c r="BK31" s="167">
        <v>-6.5307583899999884</v>
      </c>
      <c r="BM31" s="166">
        <v>-587.59121467999989</v>
      </c>
      <c r="BN31" s="166">
        <v>0</v>
      </c>
      <c r="BO31" s="166">
        <v>691.64673873000015</v>
      </c>
      <c r="BP31" s="166">
        <v>0</v>
      </c>
      <c r="BQ31" s="167">
        <v>104.05552405000026</v>
      </c>
      <c r="BR31" s="166">
        <v>-240</v>
      </c>
      <c r="BS31" s="166">
        <v>0</v>
      </c>
      <c r="BT31" s="167">
        <v>-135.94447594999974</v>
      </c>
      <c r="BV31" s="166">
        <v>0</v>
      </c>
      <c r="BW31" s="166">
        <v>0</v>
      </c>
      <c r="BX31" s="166">
        <v>177.56054573000003</v>
      </c>
      <c r="BY31" s="166">
        <v>0</v>
      </c>
      <c r="BZ31" s="167">
        <v>177.56054573000003</v>
      </c>
      <c r="CA31" s="166">
        <v>-339.60149999999999</v>
      </c>
      <c r="CB31" s="166">
        <v>0</v>
      </c>
      <c r="CC31" s="167">
        <v>-162.04095426999996</v>
      </c>
      <c r="CE31" s="166">
        <v>-1.1835629999999998E-2</v>
      </c>
      <c r="CF31" s="166">
        <v>0</v>
      </c>
      <c r="CG31" s="166">
        <v>-397.72507095000003</v>
      </c>
      <c r="CH31" s="166">
        <v>0</v>
      </c>
      <c r="CI31" s="167">
        <v>-397.73690658000004</v>
      </c>
      <c r="CJ31" s="166">
        <v>-322.84950000000003</v>
      </c>
      <c r="CK31" s="166">
        <v>0</v>
      </c>
      <c r="CL31" s="167">
        <v>-720.58640658000013</v>
      </c>
      <c r="CN31" s="166">
        <v>-169.16399999999999</v>
      </c>
      <c r="CO31" s="166">
        <v>0</v>
      </c>
      <c r="CP31" s="166">
        <v>521.09289365999996</v>
      </c>
      <c r="CQ31" s="166">
        <v>19.930898800000008</v>
      </c>
      <c r="CR31" s="167">
        <v>371.85979245999999</v>
      </c>
      <c r="CS31" s="166">
        <v>-445.33050000000003</v>
      </c>
      <c r="CT31" s="166">
        <v>0</v>
      </c>
      <c r="CU31" s="167">
        <v>-73.470707540000035</v>
      </c>
      <c r="CW31" s="166">
        <v>-699.83982966999997</v>
      </c>
      <c r="CX31" s="166">
        <v>0</v>
      </c>
      <c r="CY31" s="166">
        <v>749.01612041999999</v>
      </c>
      <c r="CZ31" s="166">
        <v>0</v>
      </c>
      <c r="DA31" s="167">
        <v>49.176290750000021</v>
      </c>
      <c r="DB31" s="166">
        <v>-450.25</v>
      </c>
      <c r="DC31" s="166">
        <v>0</v>
      </c>
      <c r="DD31" s="167">
        <v>-401.07370924999998</v>
      </c>
      <c r="DF31" s="166">
        <v>0</v>
      </c>
      <c r="DG31" s="166">
        <v>0</v>
      </c>
      <c r="DH31" s="166">
        <v>325.58509953999999</v>
      </c>
      <c r="DI31" s="166">
        <v>0</v>
      </c>
      <c r="DJ31" s="167">
        <v>325.58509953999999</v>
      </c>
      <c r="DK31" s="166">
        <v>-343.38850000000002</v>
      </c>
      <c r="DL31" s="166">
        <v>0</v>
      </c>
      <c r="DM31" s="167">
        <v>-17.803400460000034</v>
      </c>
      <c r="DO31" s="166">
        <v>0</v>
      </c>
      <c r="DP31" s="166">
        <v>0</v>
      </c>
      <c r="DQ31" s="166">
        <v>-387.11646273000002</v>
      </c>
      <c r="DR31" s="166">
        <v>0</v>
      </c>
      <c r="DS31" s="167">
        <v>-387.11646273000002</v>
      </c>
      <c r="DT31" s="166">
        <v>-305.32049999999998</v>
      </c>
      <c r="DU31" s="166">
        <v>0</v>
      </c>
      <c r="DV31" s="167">
        <v>-692.43696273</v>
      </c>
      <c r="DX31" s="166">
        <v>-421.56750029</v>
      </c>
      <c r="DY31" s="166">
        <v>0</v>
      </c>
      <c r="DZ31" s="166">
        <v>526.58949724000001</v>
      </c>
      <c r="EA31" s="166">
        <v>21.6555003</v>
      </c>
      <c r="EB31" s="167">
        <v>126.67749725000002</v>
      </c>
      <c r="EC31" s="166">
        <v>-300.08799999999997</v>
      </c>
      <c r="ED31" s="166">
        <v>0</v>
      </c>
      <c r="EE31" s="167">
        <v>-173.41050274999998</v>
      </c>
      <c r="EG31" s="166">
        <v>-166.64107003000001</v>
      </c>
      <c r="EH31" s="166">
        <v>0</v>
      </c>
      <c r="EI31" s="166">
        <v>68.307999999999993</v>
      </c>
      <c r="EJ31" s="166">
        <v>15.321085999999994</v>
      </c>
      <c r="EK31" s="167">
        <v>-83.011984030000022</v>
      </c>
      <c r="EL31" s="166">
        <v>-585.02499999999998</v>
      </c>
      <c r="EM31" s="166">
        <v>0</v>
      </c>
      <c r="EN31" s="167">
        <v>-668.0369840300001</v>
      </c>
      <c r="EP31" s="166">
        <v>0</v>
      </c>
      <c r="EQ31" s="166">
        <v>0</v>
      </c>
      <c r="ER31" s="166">
        <v>215.089</v>
      </c>
      <c r="ES31" s="166">
        <v>0</v>
      </c>
      <c r="ET31" s="167">
        <v>215.089</v>
      </c>
      <c r="EU31" s="166">
        <v>-262.49250000000001</v>
      </c>
      <c r="EV31" s="166">
        <v>-1.099999999999568E-2</v>
      </c>
      <c r="EW31" s="167">
        <v>-47.414500000000004</v>
      </c>
      <c r="EY31" s="166">
        <v>0</v>
      </c>
      <c r="EZ31" s="166">
        <v>0</v>
      </c>
      <c r="FA31" s="166">
        <v>-286.90600000000001</v>
      </c>
      <c r="FB31" s="166">
        <v>0</v>
      </c>
      <c r="FC31" s="167">
        <v>-286.90600000000001</v>
      </c>
      <c r="FD31" s="166">
        <v>-199.09</v>
      </c>
      <c r="FE31" s="166">
        <v>0</v>
      </c>
      <c r="FF31" s="167">
        <v>-485.99600000000009</v>
      </c>
      <c r="FH31" s="166">
        <v>-1202.8150000000001</v>
      </c>
      <c r="FI31" s="166"/>
      <c r="FJ31" s="166">
        <v>0</v>
      </c>
      <c r="FK31" s="166">
        <v>692.06799999999998</v>
      </c>
      <c r="FL31" s="166">
        <v>0</v>
      </c>
      <c r="FM31" s="167">
        <v>-510.74700000000007</v>
      </c>
      <c r="FN31" s="166">
        <v>-249.81349999999998</v>
      </c>
      <c r="FO31" s="166">
        <v>0</v>
      </c>
      <c r="FP31" s="167">
        <v>-760.56034782999996</v>
      </c>
      <c r="FR31" s="166">
        <v>-292.82907689999996</v>
      </c>
      <c r="FS31" s="166"/>
      <c r="FT31" s="166">
        <v>0</v>
      </c>
      <c r="FU31" s="166">
        <v>-128.97529237000001</v>
      </c>
      <c r="FV31" s="166">
        <v>175.66834507999999</v>
      </c>
      <c r="FW31" s="167">
        <v>-246.13602418999994</v>
      </c>
      <c r="FX31" s="166">
        <v>-479.52600000000001</v>
      </c>
      <c r="FY31" s="166">
        <v>464.92599999999999</v>
      </c>
      <c r="FZ31" s="167">
        <v>-260.73602419000002</v>
      </c>
      <c r="GB31" s="166">
        <v>0</v>
      </c>
      <c r="GC31" s="166"/>
      <c r="GD31" s="166">
        <v>0</v>
      </c>
      <c r="GE31" s="166">
        <v>-148.54402422000001</v>
      </c>
      <c r="GF31" s="166">
        <v>0</v>
      </c>
      <c r="GG31" s="167">
        <v>-148.54402422000001</v>
      </c>
      <c r="GH31" s="166">
        <v>-1.5385</v>
      </c>
      <c r="GI31" s="166">
        <v>0</v>
      </c>
      <c r="GJ31" s="167">
        <v>-150.08252422000001</v>
      </c>
      <c r="GL31" s="166">
        <v>-327.64344616000005</v>
      </c>
      <c r="GM31" s="166"/>
      <c r="GN31" s="166">
        <v>0</v>
      </c>
      <c r="GO31" s="166">
        <v>-123.78653053000001</v>
      </c>
      <c r="GP31" s="166">
        <v>195.74250069999997</v>
      </c>
      <c r="GQ31" s="167">
        <v>-255.68747599000008</v>
      </c>
      <c r="GR31" s="166">
        <v>-119.10299999999999</v>
      </c>
      <c r="GS31" s="166">
        <v>112.49995201999999</v>
      </c>
      <c r="GT31" s="167">
        <v>-261.69358299000004</v>
      </c>
      <c r="GU31"/>
      <c r="GV31" s="166">
        <v>-1.6345999995246531E-4</v>
      </c>
      <c r="GW31" s="166"/>
      <c r="GX31" s="166">
        <v>0</v>
      </c>
      <c r="GY31" s="166">
        <v>0</v>
      </c>
      <c r="GZ31" s="166">
        <v>1.6345999995246531E-4</v>
      </c>
      <c r="HA31" s="167">
        <v>0</v>
      </c>
      <c r="HB31" s="166">
        <v>-143.92500000000001</v>
      </c>
      <c r="HC31" s="166">
        <v>93.925047980000002</v>
      </c>
      <c r="HD31" s="167">
        <v>-49.099788560000079</v>
      </c>
      <c r="HE31"/>
      <c r="HF31" s="166">
        <v>-127.03850877000005</v>
      </c>
      <c r="HG31" s="166">
        <v>-5.9</v>
      </c>
      <c r="HH31" s="166">
        <v>0</v>
      </c>
      <c r="HI31" s="166">
        <v>-266.79599999999999</v>
      </c>
      <c r="HJ31" s="166">
        <v>77.45500865999999</v>
      </c>
      <c r="HK31" s="167">
        <v>-316.37950011000009</v>
      </c>
      <c r="HL31" s="166">
        <v>-340.11099999999999</v>
      </c>
      <c r="HM31" s="166">
        <v>340.11099999999999</v>
      </c>
      <c r="HN31" s="167">
        <v>-316.37950011000009</v>
      </c>
      <c r="HO31" s="166">
        <v>0</v>
      </c>
      <c r="HP31"/>
      <c r="HQ31" s="166">
        <v>0</v>
      </c>
      <c r="HR31" s="166">
        <v>0</v>
      </c>
      <c r="HS31" s="166">
        <v>0</v>
      </c>
      <c r="HT31" s="166">
        <v>0</v>
      </c>
      <c r="HU31" s="166">
        <v>0</v>
      </c>
      <c r="HV31" s="167">
        <v>0</v>
      </c>
      <c r="HW31" s="166">
        <v>-141.39499999999998</v>
      </c>
      <c r="HX31" s="166">
        <v>118.01</v>
      </c>
      <c r="HY31" s="167">
        <v>-23.384999999999977</v>
      </c>
      <c r="HZ31" s="166">
        <v>-125</v>
      </c>
      <c r="IB31" s="166">
        <v>-146.74242039000001</v>
      </c>
      <c r="IC31" s="166">
        <v>-51.424999999999997</v>
      </c>
      <c r="ID31" s="166">
        <v>0</v>
      </c>
      <c r="IE31" s="166">
        <v>-148.53774600000003</v>
      </c>
      <c r="IF31" s="166">
        <v>198.23497</v>
      </c>
      <c r="IG31" s="167">
        <v>-97.045196390000029</v>
      </c>
      <c r="IH31" s="166">
        <v>-3.3140000000000001</v>
      </c>
      <c r="II31" s="166">
        <v>0</v>
      </c>
      <c r="IJ31" s="167">
        <v>-100.35919639000002</v>
      </c>
      <c r="IK31" s="166">
        <v>-125</v>
      </c>
      <c r="IM31" s="166">
        <v>0</v>
      </c>
      <c r="IN31" s="166">
        <v>0</v>
      </c>
      <c r="IO31" s="166">
        <v>0</v>
      </c>
      <c r="IP31" s="166">
        <v>0</v>
      </c>
      <c r="IQ31" s="166">
        <v>0</v>
      </c>
      <c r="IR31" s="167">
        <v>0</v>
      </c>
      <c r="IS31" s="166">
        <v>-197</v>
      </c>
      <c r="IT31" s="166">
        <v>0</v>
      </c>
      <c r="IU31" s="167">
        <v>-197</v>
      </c>
      <c r="IV31" s="166">
        <v>0</v>
      </c>
    </row>
    <row r="32" spans="1:256" s="401" customFormat="1">
      <c r="A32" s="402" t="s">
        <v>319</v>
      </c>
      <c r="B32" s="403">
        <v>0</v>
      </c>
      <c r="C32" s="403">
        <v>31.36529530000001</v>
      </c>
      <c r="D32" s="403">
        <v>12.659565949999989</v>
      </c>
      <c r="E32" s="403">
        <v>0</v>
      </c>
      <c r="F32" s="167">
        <v>44.024861250000001</v>
      </c>
      <c r="G32" s="403">
        <v>4.5555000000000003</v>
      </c>
      <c r="H32" s="403">
        <v>0</v>
      </c>
      <c r="I32" s="167">
        <v>48.580361250000003</v>
      </c>
      <c r="K32" s="403">
        <v>0</v>
      </c>
      <c r="L32" s="403">
        <v>35.207701890000003</v>
      </c>
      <c r="M32" s="403">
        <v>31.383951080000013</v>
      </c>
      <c r="N32" s="403">
        <v>0</v>
      </c>
      <c r="O32" s="167">
        <v>66.591652970000013</v>
      </c>
      <c r="P32" s="403">
        <v>95.084000000000003</v>
      </c>
      <c r="Q32" s="403">
        <v>0</v>
      </c>
      <c r="R32" s="167">
        <v>161.67565297000002</v>
      </c>
      <c r="T32" s="403" t="s">
        <v>400</v>
      </c>
      <c r="U32" s="403">
        <v>128.559</v>
      </c>
      <c r="V32" s="403">
        <v>118.831</v>
      </c>
      <c r="W32" s="403" t="s">
        <v>400</v>
      </c>
      <c r="X32" s="167">
        <v>247.39</v>
      </c>
      <c r="Y32" s="403">
        <v>348.517</v>
      </c>
      <c r="Z32" s="403" t="s">
        <v>400</v>
      </c>
      <c r="AA32" s="167">
        <v>595.90700000000004</v>
      </c>
      <c r="AC32" s="403">
        <v>0</v>
      </c>
      <c r="AD32" s="403">
        <v>-8.0748756000000022</v>
      </c>
      <c r="AE32" s="403">
        <v>-12.813932749999999</v>
      </c>
      <c r="AF32" s="403">
        <v>0</v>
      </c>
      <c r="AG32" s="167">
        <v>-20.888808350000001</v>
      </c>
      <c r="AH32" s="403">
        <v>-22.5215</v>
      </c>
      <c r="AI32" s="403">
        <v>0</v>
      </c>
      <c r="AJ32" s="167">
        <v>-43.410308350000001</v>
      </c>
      <c r="AL32" s="403">
        <v>0</v>
      </c>
      <c r="AM32" s="403">
        <v>33.4034294</v>
      </c>
      <c r="AN32" s="403">
        <v>34.117455059999998</v>
      </c>
      <c r="AO32" s="403">
        <v>0</v>
      </c>
      <c r="AP32" s="167">
        <v>67.520884459999991</v>
      </c>
      <c r="AQ32" s="403">
        <v>67.367999999999995</v>
      </c>
      <c r="AR32" s="403">
        <v>0</v>
      </c>
      <c r="AS32" s="167">
        <v>134.88888445999999</v>
      </c>
      <c r="AU32" s="403">
        <v>0</v>
      </c>
      <c r="AV32" s="403">
        <v>-12.552925539999999</v>
      </c>
      <c r="AW32" s="403">
        <v>-7.7261157999999988</v>
      </c>
      <c r="AX32" s="403">
        <v>0</v>
      </c>
      <c r="AY32" s="167">
        <v>-20.279041339999999</v>
      </c>
      <c r="AZ32" s="403">
        <v>-22.906500000000001</v>
      </c>
      <c r="BA32" s="403">
        <v>0</v>
      </c>
      <c r="BB32" s="167">
        <v>-43.18554134</v>
      </c>
      <c r="BD32" s="403">
        <v>0</v>
      </c>
      <c r="BE32" s="403">
        <v>-7.7487429099999998</v>
      </c>
      <c r="BF32" s="403">
        <v>15.144759280000001</v>
      </c>
      <c r="BG32" s="403">
        <v>0</v>
      </c>
      <c r="BH32" s="167">
        <v>7.3960163700000008</v>
      </c>
      <c r="BI32" s="403">
        <v>6.7370000000000001</v>
      </c>
      <c r="BJ32" s="403">
        <v>0</v>
      </c>
      <c r="BK32" s="167">
        <v>14.13301637</v>
      </c>
      <c r="BM32" s="403">
        <v>0</v>
      </c>
      <c r="BN32" s="403">
        <v>-3.3400646500000004</v>
      </c>
      <c r="BO32" s="403">
        <v>-13.762359790000007</v>
      </c>
      <c r="BP32" s="403">
        <v>0</v>
      </c>
      <c r="BQ32" s="167">
        <v>-17.102424440000007</v>
      </c>
      <c r="BR32" s="403">
        <v>-14.038500000000001</v>
      </c>
      <c r="BS32" s="403">
        <v>0</v>
      </c>
      <c r="BT32" s="167">
        <v>-31.140924440000006</v>
      </c>
      <c r="BV32" s="403">
        <v>0</v>
      </c>
      <c r="BW32" s="403">
        <v>3.0246113500000003</v>
      </c>
      <c r="BX32" s="403">
        <v>18.634035869999998</v>
      </c>
      <c r="BY32" s="403">
        <v>0</v>
      </c>
      <c r="BZ32" s="167">
        <v>21.658647219999999</v>
      </c>
      <c r="CA32" s="403">
        <v>12.643999999999998</v>
      </c>
      <c r="CB32" s="403">
        <v>0</v>
      </c>
      <c r="CC32" s="167">
        <v>34.302647219999997</v>
      </c>
      <c r="CE32" s="403">
        <v>0</v>
      </c>
      <c r="CF32" s="403">
        <v>6.5555979600000001</v>
      </c>
      <c r="CG32" s="403">
        <v>73.588079919999998</v>
      </c>
      <c r="CH32" s="403">
        <v>0</v>
      </c>
      <c r="CI32" s="167">
        <v>80.143677879999998</v>
      </c>
      <c r="CJ32" s="403">
        <v>82.603999999999999</v>
      </c>
      <c r="CK32" s="403">
        <v>0</v>
      </c>
      <c r="CL32" s="167">
        <v>162.74767788</v>
      </c>
      <c r="CN32" s="403">
        <v>0</v>
      </c>
      <c r="CO32" s="403">
        <v>3.94421504</v>
      </c>
      <c r="CP32" s="403">
        <v>-0.49440467999999999</v>
      </c>
      <c r="CQ32" s="403">
        <v>0</v>
      </c>
      <c r="CR32" s="167">
        <v>3.4498103599999999</v>
      </c>
      <c r="CS32" s="403">
        <v>10.496</v>
      </c>
      <c r="CT32" s="403">
        <v>0</v>
      </c>
      <c r="CU32" s="167">
        <v>13.945810359999999</v>
      </c>
      <c r="CW32" s="403">
        <v>0</v>
      </c>
      <c r="CX32" s="403">
        <v>3.11784477</v>
      </c>
      <c r="CY32" s="403">
        <v>11.390758470000002</v>
      </c>
      <c r="CZ32" s="403">
        <v>0</v>
      </c>
      <c r="DA32" s="404">
        <v>14.508603240000001</v>
      </c>
      <c r="DB32" s="403">
        <v>7.9009999999999998</v>
      </c>
      <c r="DC32" s="403">
        <v>0</v>
      </c>
      <c r="DD32" s="167">
        <v>22.409603240000003</v>
      </c>
      <c r="DF32" s="403">
        <v>0</v>
      </c>
      <c r="DG32" s="403">
        <v>2.3675720899999995</v>
      </c>
      <c r="DH32" s="403">
        <v>-12.23929882</v>
      </c>
      <c r="DI32" s="403">
        <v>0</v>
      </c>
      <c r="DJ32" s="404">
        <v>-9.8717267300000007</v>
      </c>
      <c r="DK32" s="403">
        <v>-10.4255</v>
      </c>
      <c r="DL32" s="403">
        <v>0</v>
      </c>
      <c r="DM32" s="167">
        <v>-20.297226729999998</v>
      </c>
      <c r="DO32" s="403">
        <v>0</v>
      </c>
      <c r="DP32" s="403">
        <v>3.2349985499999998</v>
      </c>
      <c r="DQ32" s="403">
        <v>12.57431064</v>
      </c>
      <c r="DR32" s="403">
        <v>0</v>
      </c>
      <c r="DS32" s="404">
        <v>15.80930919</v>
      </c>
      <c r="DT32" s="403">
        <v>8.5510000000000002</v>
      </c>
      <c r="DU32" s="403">
        <v>0</v>
      </c>
      <c r="DV32" s="167">
        <v>24.360309190000002</v>
      </c>
      <c r="DX32" s="403">
        <v>0</v>
      </c>
      <c r="DY32" s="403">
        <v>-1.1278181000000003</v>
      </c>
      <c r="DZ32" s="403">
        <v>-8.5763228599999994</v>
      </c>
      <c r="EA32" s="403">
        <v>0</v>
      </c>
      <c r="EB32" s="404">
        <v>-9.7041409600000001</v>
      </c>
      <c r="EC32" s="403">
        <v>-6.5145</v>
      </c>
      <c r="ED32" s="403">
        <v>0</v>
      </c>
      <c r="EE32" s="167">
        <v>-16.218640960000002</v>
      </c>
      <c r="EG32" s="403">
        <v>0</v>
      </c>
      <c r="EH32" s="403">
        <v>-2.2301437000000002</v>
      </c>
      <c r="EI32" s="403">
        <v>10.813000000000001</v>
      </c>
      <c r="EJ32" s="403">
        <v>0</v>
      </c>
      <c r="EK32" s="404">
        <v>8.5828562999999995</v>
      </c>
      <c r="EL32" s="403">
        <v>10.677</v>
      </c>
      <c r="EM32" s="403">
        <v>0</v>
      </c>
      <c r="EN32" s="167">
        <v>19.259856299999999</v>
      </c>
      <c r="EP32" s="403">
        <v>0</v>
      </c>
      <c r="EQ32" s="403">
        <v>-3.4485231000000001</v>
      </c>
      <c r="ER32" s="403">
        <v>-2.6150000000000002</v>
      </c>
      <c r="ES32" s="403">
        <v>0</v>
      </c>
      <c r="ET32" s="404">
        <v>-6.0635231000000003</v>
      </c>
      <c r="EU32" s="403">
        <v>0</v>
      </c>
      <c r="EV32" s="403">
        <v>0</v>
      </c>
      <c r="EW32" s="167">
        <v>-6.0635231000000003</v>
      </c>
      <c r="EY32" s="403">
        <v>0</v>
      </c>
      <c r="EZ32" s="403">
        <v>-5.437821650000001</v>
      </c>
      <c r="FA32" s="403">
        <v>-9.6959999999999997</v>
      </c>
      <c r="FB32" s="403">
        <v>0</v>
      </c>
      <c r="FC32" s="404">
        <v>-15.133821650000002</v>
      </c>
      <c r="FD32" s="403">
        <v>-26.278500000000001</v>
      </c>
      <c r="FE32" s="403">
        <v>0</v>
      </c>
      <c r="FF32" s="167">
        <v>-41.412321650000003</v>
      </c>
      <c r="FH32" s="403">
        <v>0</v>
      </c>
      <c r="FI32" s="403"/>
      <c r="FJ32" s="403">
        <v>-8.4139351099999988</v>
      </c>
      <c r="FK32" s="403">
        <v>-11.750999999999999</v>
      </c>
      <c r="FL32" s="403">
        <v>0</v>
      </c>
      <c r="FM32" s="404">
        <v>-20.164935109999998</v>
      </c>
      <c r="FN32" s="403">
        <v>-38.744</v>
      </c>
      <c r="FO32" s="403">
        <v>0</v>
      </c>
      <c r="FP32" s="167">
        <v>-58.908935110000002</v>
      </c>
      <c r="FR32" s="403">
        <v>0</v>
      </c>
      <c r="FS32" s="403"/>
      <c r="FT32" s="403">
        <v>-2.9558614099999998</v>
      </c>
      <c r="FU32" s="403">
        <v>0.85</v>
      </c>
      <c r="FV32" s="403">
        <v>0</v>
      </c>
      <c r="FW32" s="404">
        <v>-2.1058614099999997</v>
      </c>
      <c r="FX32" s="403">
        <v>5.5640000000000001</v>
      </c>
      <c r="FY32" s="403">
        <v>0</v>
      </c>
      <c r="FZ32" s="167">
        <v>3.4581385900000003</v>
      </c>
      <c r="GB32" s="403"/>
      <c r="GC32" s="403"/>
      <c r="GD32" s="405">
        <v>15.89318514</v>
      </c>
      <c r="GE32" s="403">
        <v>10.854346400000001</v>
      </c>
      <c r="GF32" s="403"/>
      <c r="GG32" s="404">
        <v>26.747531540000001</v>
      </c>
      <c r="GH32" s="403">
        <v>0</v>
      </c>
      <c r="GI32" s="403">
        <v>0</v>
      </c>
      <c r="GJ32" s="167">
        <v>26.747531540000001</v>
      </c>
      <c r="GL32" s="403"/>
      <c r="GM32" s="403"/>
      <c r="GN32" s="403">
        <v>1.7015072600000001</v>
      </c>
      <c r="GO32" s="403">
        <v>-1.4403219999999999</v>
      </c>
      <c r="GP32" s="403"/>
      <c r="GQ32" s="404">
        <v>0.2611852600000002</v>
      </c>
      <c r="GR32" s="403">
        <v>0</v>
      </c>
      <c r="GS32" s="403">
        <v>0</v>
      </c>
      <c r="GT32" s="167">
        <v>0.2611852600000002</v>
      </c>
      <c r="GU32" s="135"/>
      <c r="GV32" s="403"/>
      <c r="GW32" s="403"/>
      <c r="GX32" s="403">
        <v>7.5523255699999989</v>
      </c>
      <c r="GY32" s="403">
        <v>20.931000000000001</v>
      </c>
      <c r="GZ32" s="403"/>
      <c r="HA32" s="404">
        <v>28.483325569999998</v>
      </c>
      <c r="HB32" s="403">
        <v>0</v>
      </c>
      <c r="HC32" s="403">
        <v>0</v>
      </c>
      <c r="HD32" s="167">
        <v>28.483325569999998</v>
      </c>
      <c r="HE32" s="135"/>
      <c r="HF32" s="403">
        <v>0</v>
      </c>
      <c r="HG32" s="403">
        <v>0</v>
      </c>
      <c r="HH32" s="403">
        <v>1.1779999999999999</v>
      </c>
      <c r="HI32" s="403">
        <v>0</v>
      </c>
      <c r="HJ32" s="403">
        <v>0</v>
      </c>
      <c r="HK32" s="404">
        <v>1.1779999999999999</v>
      </c>
      <c r="HL32" s="403">
        <v>0</v>
      </c>
      <c r="HM32" s="403">
        <v>0</v>
      </c>
      <c r="HN32" s="167">
        <v>1.1779999999999999</v>
      </c>
      <c r="HO32" s="403">
        <v>0</v>
      </c>
      <c r="HP32" s="350"/>
      <c r="HQ32" s="403"/>
      <c r="HR32" s="403"/>
      <c r="HS32" s="403">
        <v>1.431</v>
      </c>
      <c r="HT32" s="403"/>
      <c r="HU32" s="403"/>
      <c r="HV32" s="404">
        <v>1.431</v>
      </c>
      <c r="HW32" s="403">
        <v>0</v>
      </c>
      <c r="HX32" s="403">
        <v>0</v>
      </c>
      <c r="HY32" s="167">
        <v>1.431</v>
      </c>
      <c r="HZ32" s="403">
        <v>0</v>
      </c>
      <c r="IB32" s="403"/>
      <c r="IC32" s="403"/>
      <c r="ID32" s="403"/>
      <c r="IE32" s="403"/>
      <c r="IF32" s="403"/>
      <c r="IG32" s="404">
        <v>0</v>
      </c>
      <c r="IH32" s="403">
        <v>0</v>
      </c>
      <c r="II32" s="403">
        <v>0</v>
      </c>
      <c r="IJ32" s="167">
        <v>0</v>
      </c>
      <c r="IK32" s="403"/>
      <c r="IM32" s="403">
        <v>0</v>
      </c>
      <c r="IN32" s="403">
        <v>0</v>
      </c>
      <c r="IO32" s="403">
        <v>-1.079</v>
      </c>
      <c r="IP32" s="403">
        <v>0</v>
      </c>
      <c r="IQ32" s="403">
        <v>0</v>
      </c>
      <c r="IR32" s="404">
        <v>-1.079</v>
      </c>
      <c r="IS32" s="403">
        <v>0</v>
      </c>
      <c r="IT32" s="403">
        <v>0</v>
      </c>
      <c r="IU32" s="167">
        <v>-1.079</v>
      </c>
      <c r="IV32" s="403">
        <v>0</v>
      </c>
    </row>
    <row r="33" spans="1:256" s="168" customFormat="1" ht="15.75" thickBot="1">
      <c r="A33" s="180" t="s">
        <v>320</v>
      </c>
      <c r="B33" s="181">
        <v>343.17280755000024</v>
      </c>
      <c r="C33" s="181">
        <v>224.15328383000022</v>
      </c>
      <c r="D33" s="181">
        <v>-450.27726869000037</v>
      </c>
      <c r="E33" s="181">
        <v>0</v>
      </c>
      <c r="F33" s="182">
        <v>117.04882269000007</v>
      </c>
      <c r="G33" s="181">
        <v>-1550.8394999999987</v>
      </c>
      <c r="H33" s="181">
        <v>0</v>
      </c>
      <c r="I33" s="182">
        <v>-1433.7906773099985</v>
      </c>
      <c r="K33" s="181">
        <v>2335.9212142900005</v>
      </c>
      <c r="L33" s="181">
        <v>158.97605268000007</v>
      </c>
      <c r="M33" s="181">
        <v>-677.81567415000018</v>
      </c>
      <c r="N33" s="181">
        <v>0</v>
      </c>
      <c r="O33" s="182">
        <v>1817.0815928200004</v>
      </c>
      <c r="P33" s="181">
        <v>-1338.4200000000039</v>
      </c>
      <c r="Q33" s="181">
        <v>0</v>
      </c>
      <c r="R33" s="182">
        <v>478.66159281999649</v>
      </c>
      <c r="T33" s="181">
        <v>-172.74799999999999</v>
      </c>
      <c r="U33" s="181">
        <v>173.56899999999999</v>
      </c>
      <c r="V33" s="181">
        <v>-2274.029</v>
      </c>
      <c r="W33" s="181" t="s">
        <v>400</v>
      </c>
      <c r="X33" s="182">
        <v>-2273.2089999999998</v>
      </c>
      <c r="Y33" s="181">
        <v>2311.6390000000001</v>
      </c>
      <c r="Z33" s="181" t="s">
        <v>400</v>
      </c>
      <c r="AA33" s="182">
        <v>38.43</v>
      </c>
      <c r="AC33" s="181">
        <v>-1392.1174044099989</v>
      </c>
      <c r="AD33" s="181">
        <v>-89.118334930000074</v>
      </c>
      <c r="AE33" s="181">
        <v>4177.8029699199997</v>
      </c>
      <c r="AF33" s="181">
        <v>2.2737367544323201E-13</v>
      </c>
      <c r="AG33" s="182">
        <v>2696.5672305800008</v>
      </c>
      <c r="AH33" s="181">
        <v>-449.19199997999738</v>
      </c>
      <c r="AI33" s="181">
        <v>0</v>
      </c>
      <c r="AJ33" s="182">
        <v>2247.3752306000033</v>
      </c>
      <c r="AL33" s="181">
        <v>518.79906965000077</v>
      </c>
      <c r="AM33" s="181">
        <v>109.22612560999968</v>
      </c>
      <c r="AN33" s="181">
        <v>-187.08746376999952</v>
      </c>
      <c r="AO33" s="181">
        <v>0</v>
      </c>
      <c r="AP33" s="182">
        <v>440.83773149000092</v>
      </c>
      <c r="AQ33" s="181">
        <v>137.97795571000472</v>
      </c>
      <c r="AR33" s="181">
        <v>0</v>
      </c>
      <c r="AS33" s="182">
        <v>578.91568720000566</v>
      </c>
      <c r="AU33" s="181">
        <v>360.20084966000059</v>
      </c>
      <c r="AV33" s="181">
        <v>21.509845470000172</v>
      </c>
      <c r="AW33" s="181">
        <v>-736.45786881999993</v>
      </c>
      <c r="AX33" s="181">
        <v>0</v>
      </c>
      <c r="AY33" s="182">
        <v>-354.74717368999916</v>
      </c>
      <c r="AZ33" s="181">
        <v>-684.2309999800018</v>
      </c>
      <c r="BA33" s="181">
        <v>0</v>
      </c>
      <c r="BB33" s="182">
        <v>-1038.9781736700011</v>
      </c>
      <c r="BD33" s="181">
        <v>69.418954040000514</v>
      </c>
      <c r="BE33" s="181">
        <v>393.12568978000019</v>
      </c>
      <c r="BF33" s="181">
        <v>138.26018894000055</v>
      </c>
      <c r="BG33" s="181">
        <v>0</v>
      </c>
      <c r="BH33" s="182">
        <v>600.80483276000132</v>
      </c>
      <c r="BI33" s="181">
        <v>1107.8945000000001</v>
      </c>
      <c r="BJ33" s="181">
        <v>0</v>
      </c>
      <c r="BK33" s="182">
        <v>1708.6993327600014</v>
      </c>
      <c r="BM33" s="181">
        <v>-703.69700358000136</v>
      </c>
      <c r="BN33" s="181">
        <v>74.623081159999373</v>
      </c>
      <c r="BO33" s="181">
        <v>209.91591613999807</v>
      </c>
      <c r="BP33" s="181">
        <v>0</v>
      </c>
      <c r="BQ33" s="182">
        <v>-419.15800628000386</v>
      </c>
      <c r="BR33" s="181">
        <v>-312.57300000000771</v>
      </c>
      <c r="BS33" s="181">
        <v>0</v>
      </c>
      <c r="BT33" s="182">
        <v>-731.83100628001159</v>
      </c>
      <c r="BV33" s="181">
        <v>-36.053778110000053</v>
      </c>
      <c r="BW33" s="181">
        <v>-10.623349300000015</v>
      </c>
      <c r="BX33" s="181">
        <v>61.075857020000008</v>
      </c>
      <c r="BY33" s="181">
        <v>0</v>
      </c>
      <c r="BZ33" s="182">
        <v>14.39872960999994</v>
      </c>
      <c r="CA33" s="181">
        <v>687.29200000000799</v>
      </c>
      <c r="CB33" s="181">
        <v>0</v>
      </c>
      <c r="CC33" s="182">
        <v>701.69072961000791</v>
      </c>
      <c r="CE33" s="181">
        <v>605.29926313999886</v>
      </c>
      <c r="CF33" s="181">
        <v>-55.965447029999986</v>
      </c>
      <c r="CG33" s="181">
        <v>-984.43699103000006</v>
      </c>
      <c r="CH33" s="181">
        <v>0</v>
      </c>
      <c r="CI33" s="182">
        <v>-435.10317492000115</v>
      </c>
      <c r="CJ33" s="181">
        <v>-849.47149999000021</v>
      </c>
      <c r="CK33" s="181">
        <v>0</v>
      </c>
      <c r="CL33" s="182">
        <v>-1284.5746749100012</v>
      </c>
      <c r="CN33" s="181">
        <v>-375.27230414000002</v>
      </c>
      <c r="CO33" s="181">
        <v>14.14539601000002</v>
      </c>
      <c r="CP33" s="181">
        <v>1406.8179533699999</v>
      </c>
      <c r="CQ33" s="181">
        <v>0</v>
      </c>
      <c r="CR33" s="182">
        <v>1045.69104524</v>
      </c>
      <c r="CS33" s="181">
        <v>725.43299999000112</v>
      </c>
      <c r="CT33" s="181">
        <v>0</v>
      </c>
      <c r="CU33" s="182">
        <v>1771.1240452300012</v>
      </c>
      <c r="CW33" s="181">
        <v>-217.50057225</v>
      </c>
      <c r="CX33" s="181">
        <v>64.45998732000001</v>
      </c>
      <c r="CY33" s="181">
        <v>-243.84861756999877</v>
      </c>
      <c r="CZ33" s="181">
        <v>0</v>
      </c>
      <c r="DA33" s="182">
        <v>-396.88920249999876</v>
      </c>
      <c r="DB33" s="181">
        <v>423.45500000001408</v>
      </c>
      <c r="DC33" s="181">
        <v>0</v>
      </c>
      <c r="DD33" s="182">
        <v>26.565797500015719</v>
      </c>
      <c r="DF33" s="181">
        <v>277.56486670000004</v>
      </c>
      <c r="DG33" s="181">
        <v>43.051891120000008</v>
      </c>
      <c r="DH33" s="181">
        <v>122.49907920999998</v>
      </c>
      <c r="DI33" s="181">
        <v>0</v>
      </c>
      <c r="DJ33" s="182">
        <v>443.11583703000002</v>
      </c>
      <c r="DK33" s="181">
        <v>-999.76888248999785</v>
      </c>
      <c r="DL33" s="181">
        <v>0</v>
      </c>
      <c r="DM33" s="182">
        <v>-556.65304545999777</v>
      </c>
      <c r="DO33" s="181">
        <v>164.60694053000006</v>
      </c>
      <c r="DP33" s="181">
        <v>7.6480670799999899</v>
      </c>
      <c r="DQ33" s="181">
        <v>-473.75552089000001</v>
      </c>
      <c r="DR33" s="181">
        <v>1E-8</v>
      </c>
      <c r="DS33" s="182">
        <v>-301.50051326999994</v>
      </c>
      <c r="DT33" s="181">
        <v>244.237382489997</v>
      </c>
      <c r="DU33" s="181">
        <v>0</v>
      </c>
      <c r="DV33" s="182">
        <v>-57.263130780002939</v>
      </c>
      <c r="DX33" s="181">
        <v>-298.42891834000005</v>
      </c>
      <c r="DY33" s="181">
        <v>-132.41704584000001</v>
      </c>
      <c r="DZ33" s="181">
        <v>174.38550621000013</v>
      </c>
      <c r="EA33" s="181">
        <v>0</v>
      </c>
      <c r="EB33" s="182">
        <v>-256.46045796999994</v>
      </c>
      <c r="EC33" s="181">
        <v>205.33650000000011</v>
      </c>
      <c r="ED33" s="181">
        <v>0</v>
      </c>
      <c r="EE33" s="182">
        <v>-51.123957969999651</v>
      </c>
      <c r="EG33" s="181">
        <v>619.22174461999896</v>
      </c>
      <c r="EH33" s="181">
        <v>111.05059579</v>
      </c>
      <c r="EI33" s="181">
        <v>493.99806859999802</v>
      </c>
      <c r="EJ33" s="181">
        <v>0</v>
      </c>
      <c r="EK33" s="182">
        <v>1224.2704090099969</v>
      </c>
      <c r="EL33" s="181">
        <v>-391.78849998999965</v>
      </c>
      <c r="EM33" s="181">
        <v>0</v>
      </c>
      <c r="EN33" s="182">
        <v>832.48216780000178</v>
      </c>
      <c r="EP33" s="181">
        <v>300.86888329999999</v>
      </c>
      <c r="EQ33" s="181">
        <v>39.855965810000995</v>
      </c>
      <c r="ER33" s="181">
        <v>399.18941856000015</v>
      </c>
      <c r="ES33" s="181">
        <v>0</v>
      </c>
      <c r="ET33" s="182">
        <v>739.91426767000121</v>
      </c>
      <c r="EU33" s="181">
        <v>104.7978000000021</v>
      </c>
      <c r="EV33" s="181">
        <v>2.6248470000069801E-2</v>
      </c>
      <c r="EW33" s="182">
        <v>844.73831614000346</v>
      </c>
      <c r="EY33" s="181">
        <v>390.57004501000006</v>
      </c>
      <c r="EZ33" s="181">
        <v>-8.7187064199999789</v>
      </c>
      <c r="FA33" s="181">
        <v>-756.42387486999996</v>
      </c>
      <c r="FB33" s="181">
        <v>0</v>
      </c>
      <c r="FC33" s="182">
        <v>-374.57253628000012</v>
      </c>
      <c r="FD33" s="181">
        <v>-113.5055000000001</v>
      </c>
      <c r="FE33" s="181">
        <v>0</v>
      </c>
      <c r="FF33" s="182">
        <v>-488.07803627999976</v>
      </c>
      <c r="FH33" s="181">
        <v>-967.48338047999994</v>
      </c>
      <c r="FI33" s="181"/>
      <c r="FJ33" s="181">
        <v>-24.281359740000013</v>
      </c>
      <c r="FK33" s="181">
        <v>535.39791914</v>
      </c>
      <c r="FL33" s="181">
        <v>0</v>
      </c>
      <c r="FM33" s="182">
        <v>-456.3668210799998</v>
      </c>
      <c r="FN33" s="181">
        <v>245.62850000000014</v>
      </c>
      <c r="FO33" s="181">
        <v>0</v>
      </c>
      <c r="FP33" s="182">
        <v>-210.73832107999976</v>
      </c>
      <c r="FR33" s="181">
        <v>491.51737928999597</v>
      </c>
      <c r="FS33" s="181"/>
      <c r="FT33" s="181">
        <v>6.141572720001041</v>
      </c>
      <c r="FU33" s="181">
        <v>774.16648324000118</v>
      </c>
      <c r="FV33" s="181">
        <v>0</v>
      </c>
      <c r="FW33" s="182">
        <v>1271.8254352499982</v>
      </c>
      <c r="FX33" s="181">
        <v>116.24550000000045</v>
      </c>
      <c r="FY33" s="181">
        <v>0</v>
      </c>
      <c r="FZ33" s="182">
        <v>1388.0709352499987</v>
      </c>
      <c r="GB33" s="181">
        <v>169.57859514</v>
      </c>
      <c r="GC33" s="181"/>
      <c r="GD33" s="181">
        <v>-2.6847289599999939</v>
      </c>
      <c r="GE33" s="181">
        <v>-307.131960130001</v>
      </c>
      <c r="GF33" s="181">
        <v>-4.993000000004244E-4</v>
      </c>
      <c r="GG33" s="182">
        <v>-140.238593250001</v>
      </c>
      <c r="GH33" s="181">
        <v>-117.87650000000008</v>
      </c>
      <c r="GI33" s="181">
        <v>0</v>
      </c>
      <c r="GJ33" s="182">
        <v>-258.11509325000111</v>
      </c>
      <c r="GL33" s="181">
        <v>-21.687041559999102</v>
      </c>
      <c r="GM33" s="181"/>
      <c r="GN33" s="181">
        <v>32.712660759999984</v>
      </c>
      <c r="GO33" s="181">
        <v>177.0431982100001</v>
      </c>
      <c r="GP33" s="181">
        <v>0</v>
      </c>
      <c r="GQ33" s="182">
        <v>188.06881741000097</v>
      </c>
      <c r="GR33" s="181">
        <v>-71.795499999999905</v>
      </c>
      <c r="GS33" s="181">
        <v>0</v>
      </c>
      <c r="GT33" s="182">
        <v>116.2733174100012</v>
      </c>
      <c r="GU33"/>
      <c r="GV33" s="181">
        <v>354.52847151999902</v>
      </c>
      <c r="GW33" s="181"/>
      <c r="GX33" s="181">
        <v>22.629457780000003</v>
      </c>
      <c r="GY33" s="181">
        <v>-54.397646019999982</v>
      </c>
      <c r="GZ33" s="181">
        <v>3.2691999990493062E-4</v>
      </c>
      <c r="HA33" s="182">
        <v>322.76061019999895</v>
      </c>
      <c r="HB33" s="181">
        <v>605.4053973150003</v>
      </c>
      <c r="HC33" s="181">
        <v>0</v>
      </c>
      <c r="HD33" s="182">
        <v>928.16600751499925</v>
      </c>
      <c r="HE33"/>
      <c r="HF33" s="181">
        <v>52.933392888893565</v>
      </c>
      <c r="HG33" s="181">
        <v>-0.38851507000003949</v>
      </c>
      <c r="HH33" s="181">
        <v>6.5276477111707498</v>
      </c>
      <c r="HI33" s="181">
        <v>265.27699105000085</v>
      </c>
      <c r="HJ33" s="181">
        <v>0</v>
      </c>
      <c r="HK33" s="182">
        <v>324.73803165006518</v>
      </c>
      <c r="HL33" s="181">
        <v>529.34250000000009</v>
      </c>
      <c r="HM33" s="181">
        <v>0</v>
      </c>
      <c r="HN33" s="182">
        <v>854.08053165006527</v>
      </c>
      <c r="HO33" s="181">
        <v>-52.560507930000128</v>
      </c>
      <c r="HP33"/>
      <c r="HQ33" s="181">
        <v>63.358520823599406</v>
      </c>
      <c r="HR33" s="181">
        <v>4.3383274300000121</v>
      </c>
      <c r="HS33" s="181">
        <v>2.2911784982595309</v>
      </c>
      <c r="HT33" s="181">
        <v>49.212771550008732</v>
      </c>
      <c r="HU33" s="181">
        <v>0</v>
      </c>
      <c r="HV33" s="182">
        <v>114.86247087186766</v>
      </c>
      <c r="HW33" s="181">
        <v>-48.378999999999991</v>
      </c>
      <c r="HX33" s="181">
        <v>0</v>
      </c>
      <c r="HY33" s="182">
        <v>66.483470871867667</v>
      </c>
      <c r="HZ33" s="181">
        <v>-125.6045143800001</v>
      </c>
      <c r="IB33" s="181">
        <v>73.754914300000735</v>
      </c>
      <c r="IC33" s="181">
        <v>-1.1721106500000076</v>
      </c>
      <c r="ID33" s="181">
        <v>-41.133347772549044</v>
      </c>
      <c r="IE33" s="181">
        <v>128.10555492998742</v>
      </c>
      <c r="IF33" s="181">
        <v>0</v>
      </c>
      <c r="IG33" s="182">
        <v>160.72712145743913</v>
      </c>
      <c r="IH33" s="181">
        <v>-241.06450000000015</v>
      </c>
      <c r="II33" s="181">
        <v>0</v>
      </c>
      <c r="IJ33" s="182">
        <v>-80.337378542561027</v>
      </c>
      <c r="IK33" s="181">
        <v>-240.61332180000011</v>
      </c>
      <c r="IM33" s="181">
        <v>247.60279441999984</v>
      </c>
      <c r="IN33" s="181">
        <v>23.609894990000111</v>
      </c>
      <c r="IO33" s="181">
        <v>14.231617467450846</v>
      </c>
      <c r="IP33" s="181">
        <v>-200.08760731999524</v>
      </c>
      <c r="IQ33" s="181">
        <v>0</v>
      </c>
      <c r="IR33" s="182">
        <v>61.746804567455456</v>
      </c>
      <c r="IS33" s="181">
        <v>475.07300000000009</v>
      </c>
      <c r="IT33" s="181">
        <v>0</v>
      </c>
      <c r="IU33" s="182">
        <v>536.81980456745555</v>
      </c>
      <c r="IV33" s="181">
        <v>-34.770415340000028</v>
      </c>
    </row>
    <row r="34" spans="1:256" ht="15.75" thickTop="1">
      <c r="B34" s="315"/>
      <c r="K34" s="315"/>
    </row>
    <row r="35" spans="1:256">
      <c r="B35" s="150"/>
      <c r="C35" s="150"/>
      <c r="D35" s="150"/>
      <c r="E35" s="150"/>
      <c r="F35" s="150"/>
      <c r="G35" s="150"/>
      <c r="H35" s="150"/>
      <c r="I35" s="150"/>
      <c r="K35" s="150"/>
      <c r="L35" s="150"/>
      <c r="M35" s="150"/>
      <c r="N35" s="150"/>
      <c r="O35" s="150"/>
      <c r="P35" s="150"/>
      <c r="Q35" s="150"/>
      <c r="R35" s="150"/>
      <c r="T35" s="150"/>
      <c r="U35" s="150"/>
      <c r="V35" s="150"/>
      <c r="W35" s="150"/>
      <c r="X35" s="150"/>
      <c r="Y35" s="150"/>
      <c r="Z35" s="150"/>
      <c r="AA35" s="150"/>
      <c r="AC35" s="150"/>
      <c r="AD35" s="150"/>
      <c r="AE35" s="150"/>
      <c r="AF35" s="150"/>
      <c r="AG35" s="150"/>
      <c r="AH35" s="150"/>
      <c r="AI35" s="150"/>
      <c r="AJ35" s="150"/>
      <c r="AL35" s="150"/>
      <c r="AM35" s="150"/>
      <c r="AN35" s="150"/>
      <c r="AO35" s="150"/>
      <c r="AP35" s="150"/>
      <c r="AQ35" s="150"/>
      <c r="AR35" s="150"/>
      <c r="AS35" s="150"/>
      <c r="AU35" s="150"/>
      <c r="AV35" s="150"/>
      <c r="AW35" s="150"/>
      <c r="AX35" s="150"/>
      <c r="AY35" s="150"/>
      <c r="AZ35" s="150"/>
      <c r="BA35" s="150"/>
      <c r="BB35" s="150"/>
      <c r="BD35" s="150"/>
      <c r="BE35" s="150"/>
      <c r="BF35" s="150"/>
      <c r="BG35" s="150"/>
      <c r="BH35" s="150"/>
      <c r="BI35" s="150"/>
      <c r="BJ35" s="150"/>
      <c r="BK35" s="150"/>
      <c r="BM35" s="150"/>
      <c r="BN35" s="150"/>
      <c r="BO35" s="150"/>
      <c r="BP35" s="150"/>
      <c r="BQ35" s="150"/>
      <c r="BR35" s="150"/>
      <c r="BS35" s="150"/>
      <c r="BT35" s="150"/>
      <c r="BV35" s="150"/>
      <c r="BW35" s="150"/>
      <c r="BX35" s="150"/>
      <c r="BY35" s="150"/>
      <c r="BZ35" s="150"/>
      <c r="CA35" s="150"/>
      <c r="CB35" s="150"/>
      <c r="CC35" s="150"/>
      <c r="CE35" s="150"/>
      <c r="CF35" s="150"/>
      <c r="CG35" s="150"/>
      <c r="CH35" s="150"/>
      <c r="CI35" s="150"/>
      <c r="CJ35" s="150"/>
      <c r="CK35" s="150"/>
      <c r="CL35" s="150"/>
      <c r="CN35" s="150"/>
      <c r="CO35" s="150"/>
      <c r="CP35" s="150"/>
      <c r="CQ35" s="150"/>
      <c r="CR35" s="150"/>
      <c r="CS35" s="150"/>
      <c r="CT35" s="150"/>
      <c r="CU35" s="150"/>
      <c r="CW35" s="150"/>
      <c r="CX35" s="150"/>
      <c r="CY35" s="150"/>
      <c r="CZ35" s="150"/>
      <c r="DA35" s="150"/>
      <c r="DB35" s="150"/>
      <c r="DC35" s="150"/>
      <c r="DD35" s="150"/>
      <c r="DF35" s="150"/>
      <c r="DG35" s="150"/>
      <c r="DH35" s="150"/>
      <c r="DI35" s="150"/>
      <c r="DJ35" s="150"/>
      <c r="DK35" s="150"/>
      <c r="DL35" s="150"/>
      <c r="DM35" s="150"/>
      <c r="DO35" s="150"/>
      <c r="DP35" s="150"/>
      <c r="DQ35" s="150"/>
      <c r="DR35" s="150"/>
      <c r="DS35" s="150"/>
      <c r="DT35" s="150"/>
      <c r="DU35" s="150"/>
      <c r="DV35" s="150"/>
      <c r="DX35" s="150"/>
      <c r="DY35" s="150"/>
      <c r="DZ35" s="150"/>
      <c r="EA35" s="150"/>
      <c r="EB35" s="150"/>
      <c r="EC35" s="150"/>
      <c r="ED35" s="150"/>
      <c r="EE35" s="150"/>
      <c r="EG35" s="150"/>
      <c r="EH35" s="150"/>
      <c r="EI35" s="150"/>
      <c r="EJ35" s="150"/>
      <c r="EK35" s="150"/>
      <c r="EL35" s="150"/>
      <c r="EM35" s="150"/>
      <c r="EN35" s="150"/>
      <c r="EP35" s="150"/>
      <c r="EQ35" s="150"/>
      <c r="ER35" s="150"/>
      <c r="ES35" s="150"/>
      <c r="ET35" s="150"/>
      <c r="EU35" s="150"/>
      <c r="EV35" s="150"/>
      <c r="EW35" s="150"/>
      <c r="EY35" s="150"/>
      <c r="EZ35" s="150"/>
      <c r="FA35" s="150"/>
      <c r="FB35" s="150"/>
      <c r="FC35" s="150"/>
      <c r="FD35" s="150"/>
      <c r="FE35" s="150"/>
      <c r="FF35" s="150"/>
      <c r="FH35" s="150"/>
      <c r="FI35" s="150"/>
      <c r="FJ35" s="150"/>
      <c r="FK35" s="150"/>
      <c r="FL35" s="150"/>
      <c r="FM35" s="150"/>
      <c r="FN35" s="150"/>
      <c r="FO35" s="150"/>
      <c r="FP35" s="150"/>
      <c r="FR35" s="150"/>
      <c r="FS35" s="150"/>
      <c r="FT35" s="150"/>
      <c r="FU35" s="150"/>
      <c r="FV35" s="150"/>
      <c r="FW35" s="150"/>
      <c r="FX35" s="150"/>
      <c r="FY35" s="150"/>
      <c r="FZ35" s="150"/>
      <c r="GB35" s="150"/>
      <c r="GC35" s="150"/>
      <c r="GD35" s="150"/>
      <c r="GE35" s="150"/>
      <c r="GF35" s="150"/>
      <c r="GG35" s="150"/>
      <c r="GH35" s="150"/>
      <c r="GI35" s="150"/>
      <c r="GJ35" s="150"/>
      <c r="GL35" s="150"/>
      <c r="GM35" s="150"/>
      <c r="GN35" s="150"/>
      <c r="GO35" s="150"/>
      <c r="GP35" s="150"/>
      <c r="GQ35" s="150"/>
      <c r="GR35" s="150"/>
      <c r="GS35" s="150"/>
      <c r="GT35" s="150"/>
      <c r="GV35" s="150"/>
      <c r="GW35" s="150"/>
      <c r="GX35" s="150"/>
      <c r="GY35" s="150"/>
      <c r="GZ35" s="150"/>
      <c r="HA35" s="150"/>
      <c r="HB35" s="150"/>
      <c r="HC35" s="150"/>
      <c r="HD35" s="150"/>
      <c r="HF35" s="150"/>
      <c r="HG35" s="150"/>
      <c r="HH35" s="150"/>
      <c r="HI35" s="150"/>
      <c r="HJ35" s="150"/>
      <c r="HK35" s="150"/>
      <c r="HL35" s="150"/>
      <c r="HM35" s="150"/>
      <c r="HN35" s="150"/>
      <c r="HQ35" s="150"/>
      <c r="HR35" s="150"/>
      <c r="HS35" s="150"/>
      <c r="HT35" s="150"/>
      <c r="HU35" s="150"/>
      <c r="HV35" s="150"/>
      <c r="HW35" s="150"/>
      <c r="HX35" s="150"/>
      <c r="HY35" s="150"/>
      <c r="IB35" s="150"/>
      <c r="IC35" s="150"/>
      <c r="ID35" s="150"/>
      <c r="IE35" s="150"/>
      <c r="IF35" s="150"/>
      <c r="IG35" s="150"/>
      <c r="IH35" s="150"/>
      <c r="II35" s="150"/>
      <c r="IJ35" s="150"/>
      <c r="IM35" s="150"/>
      <c r="IN35" s="150"/>
      <c r="IO35" s="150"/>
      <c r="IP35" s="150"/>
      <c r="IQ35" s="150"/>
      <c r="IR35" s="150"/>
      <c r="IS35" s="150"/>
      <c r="IT35" s="150"/>
      <c r="IU35" s="150"/>
    </row>
    <row r="36" spans="1:256">
      <c r="D36" s="177"/>
      <c r="E36" s="177"/>
      <c r="F36" s="203"/>
      <c r="G36" s="150"/>
      <c r="I36" s="425"/>
      <c r="M36" s="177"/>
      <c r="N36" s="177"/>
      <c r="O36" s="203"/>
      <c r="P36" s="150"/>
      <c r="R36" s="388"/>
      <c r="V36" s="177"/>
      <c r="W36" s="177"/>
      <c r="X36" s="203"/>
      <c r="Y36" s="150"/>
      <c r="AA36" s="388"/>
      <c r="AE36" s="177"/>
      <c r="AF36" s="177"/>
      <c r="AG36" s="203"/>
      <c r="AH36" s="150"/>
      <c r="AJ36" s="388"/>
      <c r="AN36" s="177"/>
      <c r="AO36" s="177"/>
      <c r="AP36" s="203"/>
      <c r="AQ36" s="150"/>
      <c r="AS36" s="388"/>
      <c r="AW36" s="177"/>
      <c r="AX36" s="177"/>
      <c r="AY36" s="203"/>
      <c r="AZ36" s="150"/>
      <c r="BB36" s="204"/>
      <c r="BF36" s="177"/>
      <c r="BG36" s="177"/>
      <c r="BH36" s="203"/>
      <c r="BI36" s="150"/>
      <c r="BK36" s="388"/>
      <c r="BO36" s="177"/>
      <c r="BP36" s="177"/>
      <c r="BQ36" s="203"/>
      <c r="BR36" s="150"/>
      <c r="BT36" s="204"/>
      <c r="BX36" s="177"/>
      <c r="BY36" s="177"/>
      <c r="BZ36" s="203"/>
      <c r="CA36" s="150"/>
      <c r="CC36" s="204"/>
      <c r="CG36" s="177"/>
      <c r="CH36" s="177"/>
      <c r="CI36" s="203"/>
      <c r="CJ36" s="150"/>
      <c r="CL36" s="204"/>
      <c r="CP36" s="177"/>
      <c r="CQ36" s="177"/>
      <c r="CR36" s="203"/>
      <c r="CS36" s="150"/>
      <c r="CU36" s="204"/>
      <c r="CY36" s="177"/>
      <c r="CZ36" s="177"/>
      <c r="DA36" s="203"/>
      <c r="DB36" s="150"/>
      <c r="DD36" s="204"/>
      <c r="DH36" s="177"/>
      <c r="DI36" s="177"/>
      <c r="DJ36" s="203"/>
      <c r="DK36" s="150"/>
      <c r="DM36" s="204"/>
      <c r="DQ36" s="177"/>
      <c r="DR36" s="177"/>
      <c r="DS36" s="203"/>
      <c r="DT36" s="150"/>
      <c r="DV36" s="204"/>
      <c r="DZ36" s="177"/>
      <c r="EA36" s="177"/>
      <c r="EB36" s="203"/>
      <c r="EC36" s="150"/>
      <c r="EE36" s="204"/>
      <c r="EI36" s="177"/>
      <c r="EJ36" s="177"/>
      <c r="EK36" s="203"/>
      <c r="EL36" s="150"/>
      <c r="EN36" s="204"/>
      <c r="ET36" s="203"/>
      <c r="EW36" s="204"/>
      <c r="FC36" s="203"/>
      <c r="FF36" s="204"/>
      <c r="FL36" s="315"/>
      <c r="FM36" s="200"/>
      <c r="IF36" s="183"/>
    </row>
  </sheetData>
  <mergeCells count="27">
    <mergeCell ref="B8:I8"/>
    <mergeCell ref="K8:R8"/>
    <mergeCell ref="AL8:AS8"/>
    <mergeCell ref="BD8:BK8"/>
    <mergeCell ref="AU8:BB8"/>
    <mergeCell ref="T8:AA8"/>
    <mergeCell ref="AC8:AJ8"/>
    <mergeCell ref="IM8:IU8"/>
    <mergeCell ref="FR8:FZ8"/>
    <mergeCell ref="GB8:GJ8"/>
    <mergeCell ref="GL8:GT8"/>
    <mergeCell ref="GV8:HD8"/>
    <mergeCell ref="HF8:HN8"/>
    <mergeCell ref="HQ8:HY8"/>
    <mergeCell ref="IB8:IJ8"/>
    <mergeCell ref="BM8:BT8"/>
    <mergeCell ref="CN8:CU8"/>
    <mergeCell ref="CW8:DD8"/>
    <mergeCell ref="EY8:FF8"/>
    <mergeCell ref="FH8:FP8"/>
    <mergeCell ref="CE8:CL8"/>
    <mergeCell ref="BV8:CC8"/>
    <mergeCell ref="DF8:DM8"/>
    <mergeCell ref="DO8:DV8"/>
    <mergeCell ref="DX8:EE8"/>
    <mergeCell ref="EG8:EN8"/>
    <mergeCell ref="EP8:EW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3:XCV95"/>
  <sheetViews>
    <sheetView showGridLines="0" zoomScale="80" zoomScaleNormal="80" workbookViewId="0">
      <pane xSplit="1" ySplit="8" topLeftCell="R9" activePane="bottomRight" state="frozen"/>
      <selection activeCell="AW19" sqref="AW19"/>
      <selection pane="topRight" activeCell="AW19" sqref="AW19"/>
      <selection pane="bottomLeft" activeCell="AW19" sqref="AW19"/>
      <selection pane="bottomRight" activeCell="AB15" sqref="AB15"/>
    </sheetView>
  </sheetViews>
  <sheetFormatPr defaultRowHeight="15.75"/>
  <cols>
    <col min="1" max="1" width="62.28515625" style="186" bestFit="1" customWidth="1"/>
    <col min="2" max="2" width="14" style="186" bestFit="1" customWidth="1"/>
    <col min="3" max="3" width="13.42578125" style="186" bestFit="1" customWidth="1"/>
    <col min="4" max="4" width="12.5703125" style="186" bestFit="1" customWidth="1"/>
    <col min="5" max="5" width="13.7109375" style="186" bestFit="1" customWidth="1"/>
    <col min="6" max="6" width="14" style="186" bestFit="1" customWidth="1"/>
    <col min="7" max="7" width="13.42578125" style="186" bestFit="1" customWidth="1"/>
    <col min="8" max="8" width="12.5703125" style="186" bestFit="1" customWidth="1"/>
    <col min="9" max="9" width="13.7109375" style="186" bestFit="1" customWidth="1"/>
    <col min="10" max="10" width="14" style="186" bestFit="1" customWidth="1"/>
    <col min="11" max="11" width="13.42578125" style="186" bestFit="1" customWidth="1"/>
    <col min="12" max="12" width="12.5703125" style="186" bestFit="1" customWidth="1"/>
    <col min="13" max="13" width="11.5703125" style="186" customWidth="1"/>
    <col min="14" max="14" width="14" style="186" bestFit="1" customWidth="1"/>
    <col min="15" max="15" width="13.42578125" style="186" bestFit="1" customWidth="1"/>
    <col min="16" max="16" width="12.5703125" style="186" bestFit="1" customWidth="1"/>
    <col min="17" max="17" width="13.7109375" style="186" bestFit="1" customWidth="1"/>
    <col min="18" max="18" width="14" style="186" bestFit="1" customWidth="1"/>
    <col min="19" max="28" width="13.42578125" style="186" bestFit="1" customWidth="1"/>
    <col min="29" max="29" width="14" style="186" customWidth="1"/>
    <col min="30" max="30" width="6.42578125" style="186" bestFit="1" customWidth="1"/>
    <col min="31" max="31" width="19.5703125" style="186" bestFit="1" customWidth="1"/>
    <col min="32" max="16325" width="9.140625" style="186"/>
    <col min="16326" max="16326" width="12.42578125" style="186" bestFit="1" customWidth="1"/>
    <col min="16327" max="16384" width="9.140625" style="186"/>
  </cols>
  <sheetData>
    <row r="3" spans="1:52 16324:16324">
      <c r="AQ3" s="318"/>
      <c r="AR3" s="317"/>
      <c r="AU3" s="319"/>
      <c r="AW3" s="321"/>
      <c r="AZ3" s="315"/>
    </row>
    <row r="4" spans="1:52 16324:16324">
      <c r="AQ4" s="318"/>
      <c r="AR4" s="317"/>
      <c r="AU4" s="319"/>
      <c r="AW4" s="321"/>
      <c r="AZ4" s="315"/>
    </row>
    <row r="5" spans="1:52 16324:16324">
      <c r="AQ5" s="318"/>
      <c r="AR5" s="317"/>
      <c r="AU5" s="319"/>
      <c r="AW5" s="321"/>
      <c r="AZ5" s="315"/>
    </row>
    <row r="6" spans="1:52 16324:16324">
      <c r="AQ6" s="318"/>
      <c r="AR6" s="317"/>
      <c r="AU6" s="319"/>
      <c r="AW6" s="321"/>
      <c r="AZ6" s="315"/>
    </row>
    <row r="7" spans="1:52 16324:16324" ht="12.75" customHeight="1">
      <c r="A7" s="187" t="s">
        <v>322</v>
      </c>
      <c r="B7" s="188" t="s">
        <v>2</v>
      </c>
      <c r="C7" s="188" t="s">
        <v>3</v>
      </c>
      <c r="D7" s="188" t="s">
        <v>4</v>
      </c>
      <c r="E7" s="188" t="s">
        <v>5</v>
      </c>
      <c r="F7" s="188" t="s">
        <v>6</v>
      </c>
      <c r="G7" s="188" t="s">
        <v>7</v>
      </c>
      <c r="H7" s="188" t="s">
        <v>8</v>
      </c>
      <c r="I7" s="188" t="s">
        <v>9</v>
      </c>
      <c r="J7" s="188" t="s">
        <v>354</v>
      </c>
      <c r="K7" s="188" t="s">
        <v>359</v>
      </c>
      <c r="L7" s="188" t="s">
        <v>366</v>
      </c>
      <c r="M7" s="188" t="s">
        <v>403</v>
      </c>
      <c r="N7" s="188" t="s">
        <v>406</v>
      </c>
      <c r="O7" s="188" t="s">
        <v>418</v>
      </c>
      <c r="P7" s="188" t="s">
        <v>423</v>
      </c>
      <c r="Q7" s="188" t="s">
        <v>429</v>
      </c>
      <c r="R7" s="188" t="s">
        <v>432</v>
      </c>
      <c r="S7" s="188" t="s">
        <v>435</v>
      </c>
      <c r="T7" s="188" t="s">
        <v>517</v>
      </c>
      <c r="U7" s="188" t="s">
        <v>633</v>
      </c>
      <c r="V7" s="188" t="s">
        <v>637</v>
      </c>
      <c r="W7" s="188" t="s">
        <v>648</v>
      </c>
      <c r="X7" s="188" t="s">
        <v>700</v>
      </c>
      <c r="Y7" s="188" t="s">
        <v>714</v>
      </c>
      <c r="Z7" s="188" t="s">
        <v>717</v>
      </c>
      <c r="AA7" s="188" t="s">
        <v>727</v>
      </c>
      <c r="AB7" s="188" t="s">
        <v>728</v>
      </c>
    </row>
    <row r="8" spans="1:52 16324:16324" s="189" customFormat="1" ht="12.75" customHeight="1">
      <c r="A8" s="187" t="s">
        <v>718</v>
      </c>
      <c r="B8" s="188" t="s">
        <v>11</v>
      </c>
      <c r="C8" s="188" t="s">
        <v>12</v>
      </c>
      <c r="D8" s="188" t="s">
        <v>13</v>
      </c>
      <c r="E8" s="188" t="s">
        <v>14</v>
      </c>
      <c r="F8" s="188" t="s">
        <v>11</v>
      </c>
      <c r="G8" s="188" t="s">
        <v>12</v>
      </c>
      <c r="H8" s="188" t="s">
        <v>13</v>
      </c>
      <c r="I8" s="188" t="s">
        <v>14</v>
      </c>
      <c r="J8" s="188" t="s">
        <v>11</v>
      </c>
      <c r="K8" s="188" t="s">
        <v>12</v>
      </c>
      <c r="L8" s="188" t="s">
        <v>13</v>
      </c>
      <c r="M8" s="188" t="s">
        <v>14</v>
      </c>
      <c r="N8" s="188" t="s">
        <v>11</v>
      </c>
      <c r="O8" s="188" t="s">
        <v>12</v>
      </c>
      <c r="P8" s="188" t="s">
        <v>13</v>
      </c>
      <c r="Q8" s="188" t="s">
        <v>14</v>
      </c>
      <c r="R8" s="188" t="s">
        <v>11</v>
      </c>
      <c r="S8" s="188" t="s">
        <v>12</v>
      </c>
      <c r="T8" s="188" t="s">
        <v>13</v>
      </c>
      <c r="U8" s="188" t="s">
        <v>14</v>
      </c>
      <c r="V8" s="188" t="s">
        <v>11</v>
      </c>
      <c r="W8" s="188" t="s">
        <v>12</v>
      </c>
      <c r="X8" s="188" t="s">
        <v>13</v>
      </c>
      <c r="Y8" s="188" t="s">
        <v>14</v>
      </c>
      <c r="Z8" s="188" t="s">
        <v>11</v>
      </c>
      <c r="AA8" s="188" t="s">
        <v>12</v>
      </c>
      <c r="AB8" s="188" t="s">
        <v>13</v>
      </c>
    </row>
    <row r="9" spans="1:52 16324:16324" s="190" customFormat="1" ht="15" customHeight="1">
      <c r="A9" s="24" t="s">
        <v>326</v>
      </c>
      <c r="B9" s="217">
        <v>602.07603186999995</v>
      </c>
      <c r="C9" s="217">
        <v>620.37611195999989</v>
      </c>
      <c r="D9" s="217">
        <v>568.07351703999996</v>
      </c>
      <c r="E9" s="217">
        <v>584.76139069999999</v>
      </c>
      <c r="F9" s="217">
        <v>597.57224438000003</v>
      </c>
      <c r="G9" s="217">
        <v>612.48428998999998</v>
      </c>
      <c r="H9" s="217">
        <v>588.16537171000004</v>
      </c>
      <c r="I9" s="217">
        <v>1198.18985757</v>
      </c>
      <c r="J9" s="217">
        <v>1248.7684666299999</v>
      </c>
      <c r="K9" s="217">
        <v>1294.23400287</v>
      </c>
      <c r="L9" s="217">
        <v>1304.2540256099996</v>
      </c>
      <c r="M9" s="217">
        <v>1947.9115688099998</v>
      </c>
      <c r="N9" s="217">
        <v>1992.8748443799998</v>
      </c>
      <c r="O9" s="217">
        <v>2047.6509813399998</v>
      </c>
      <c r="P9" s="217">
        <v>2059.0657176899999</v>
      </c>
      <c r="Q9" s="217">
        <v>2416.3798778199998</v>
      </c>
      <c r="R9" s="64">
        <v>2496.5378447200001</v>
      </c>
      <c r="S9" s="217">
        <v>2726.6793957300001</v>
      </c>
      <c r="T9" s="217">
        <v>2351.7193636399993</v>
      </c>
      <c r="U9" s="217">
        <v>2328.8790896800001</v>
      </c>
      <c r="V9" s="217">
        <v>2397.6815731199999</v>
      </c>
      <c r="W9" s="217">
        <v>2480.9670876099995</v>
      </c>
      <c r="X9" s="217">
        <v>2386.3084525100003</v>
      </c>
      <c r="Y9" s="217">
        <v>4355.1472949199997</v>
      </c>
      <c r="Z9" s="217">
        <v>4399.0034393900005</v>
      </c>
      <c r="AA9" s="217">
        <v>4495.5171786800001</v>
      </c>
      <c r="AB9" s="217">
        <v>4449.5217317500001</v>
      </c>
      <c r="XCV9" s="191"/>
    </row>
    <row r="10" spans="1:52 16324:16324" s="190" customFormat="1" ht="15" customHeight="1">
      <c r="A10" s="24" t="s">
        <v>340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64"/>
      <c r="S10" s="217"/>
      <c r="T10" s="217"/>
      <c r="U10" s="217"/>
      <c r="V10" s="217"/>
      <c r="W10" s="217"/>
      <c r="X10" s="217"/>
      <c r="Y10" s="217"/>
      <c r="Z10" s="217"/>
      <c r="AA10" s="217">
        <v>1090.6034291600001</v>
      </c>
      <c r="AB10" s="217">
        <v>1106.0580746500002</v>
      </c>
      <c r="XCV10" s="191"/>
    </row>
    <row r="11" spans="1:52 16324:16324" s="190" customFormat="1" ht="15" customHeight="1">
      <c r="A11" s="24" t="s">
        <v>327</v>
      </c>
      <c r="B11" s="217">
        <v>1341.95767525</v>
      </c>
      <c r="C11" s="217">
        <v>1374.9274181800001</v>
      </c>
      <c r="D11" s="217">
        <v>1327.68999173</v>
      </c>
      <c r="E11" s="217">
        <v>1400.7173709099998</v>
      </c>
      <c r="F11" s="217">
        <v>1443.8189449299998</v>
      </c>
      <c r="G11" s="217">
        <v>1425.8827000599999</v>
      </c>
      <c r="H11" s="217">
        <v>1357.76672906</v>
      </c>
      <c r="I11" s="217">
        <v>1284.8181792300002</v>
      </c>
      <c r="J11" s="217">
        <v>1277.72029309</v>
      </c>
      <c r="K11" s="217">
        <v>1202.8365689899999</v>
      </c>
      <c r="L11" s="217">
        <v>1177.3688859799997</v>
      </c>
      <c r="M11" s="217">
        <v>1101.8960662300001</v>
      </c>
      <c r="N11" s="217">
        <v>1032.0757216900001</v>
      </c>
      <c r="O11" s="217">
        <v>950.66277137000009</v>
      </c>
      <c r="P11" s="217">
        <v>936.52751090999993</v>
      </c>
      <c r="Q11" s="217">
        <v>894.39607405999993</v>
      </c>
      <c r="R11" s="64">
        <v>836.86852741000007</v>
      </c>
      <c r="S11" s="217">
        <v>778.41653140000005</v>
      </c>
      <c r="T11" s="217">
        <v>709.94036675999996</v>
      </c>
      <c r="U11" s="217">
        <v>640.99974509000003</v>
      </c>
      <c r="V11" s="217">
        <v>571.51934616999995</v>
      </c>
      <c r="W11" s="217">
        <v>500.10275485999995</v>
      </c>
      <c r="X11" s="217">
        <v>428.24589665999997</v>
      </c>
      <c r="Y11" s="217">
        <v>354.98538364000007</v>
      </c>
      <c r="Z11" s="217">
        <v>280.77795453000004</v>
      </c>
      <c r="AA11" s="217">
        <v>725.58170556000005</v>
      </c>
      <c r="AB11" s="217">
        <v>890.26629908000007</v>
      </c>
      <c r="XCV11" s="191"/>
    </row>
    <row r="12" spans="1:52 16324:16324">
      <c r="A12" s="24" t="s">
        <v>407</v>
      </c>
      <c r="B12" s="217">
        <v>397.78760833000001</v>
      </c>
      <c r="C12" s="217">
        <v>388.70618379000001</v>
      </c>
      <c r="D12" s="217">
        <v>430.81727595000001</v>
      </c>
      <c r="E12" s="217">
        <v>468.79243642000006</v>
      </c>
      <c r="F12" s="217">
        <v>562.49584256000003</v>
      </c>
      <c r="G12" s="217">
        <v>545.46928843000001</v>
      </c>
      <c r="H12" s="217">
        <v>440.61334541999997</v>
      </c>
      <c r="I12" s="217">
        <v>457.70442299000007</v>
      </c>
      <c r="J12" s="217">
        <v>439.46742276999998</v>
      </c>
      <c r="K12" s="217">
        <v>398.07629515999997</v>
      </c>
      <c r="L12" s="217">
        <v>408.45470194000001</v>
      </c>
      <c r="M12" s="217">
        <v>407.30616324999994</v>
      </c>
      <c r="N12" s="217">
        <v>395.03411517000001</v>
      </c>
      <c r="O12" s="217">
        <v>418.75492959000002</v>
      </c>
      <c r="P12" s="217">
        <v>397.30899542000003</v>
      </c>
      <c r="Q12" s="217">
        <v>415.76183285000002</v>
      </c>
      <c r="R12" s="64">
        <v>-2.9999999999999997E-8</v>
      </c>
      <c r="S12" s="217">
        <v>282.60629075999998</v>
      </c>
      <c r="T12" s="217">
        <v>301.17559784999997</v>
      </c>
      <c r="U12" s="217">
        <v>292.17249811999994</v>
      </c>
      <c r="V12" s="217">
        <v>298.98786766999996</v>
      </c>
      <c r="W12" s="217">
        <v>302.54658498000003</v>
      </c>
      <c r="X12" s="217">
        <v>330.35525087999997</v>
      </c>
      <c r="Y12" s="217">
        <v>313.49327087</v>
      </c>
      <c r="Z12" s="217">
        <v>430.04478131999997</v>
      </c>
      <c r="AA12" s="217">
        <v>847.86033992000011</v>
      </c>
      <c r="AB12" s="217">
        <v>873.49879401999999</v>
      </c>
    </row>
    <row r="13" spans="1:52 16324:16324" s="190" customFormat="1" ht="15" customHeight="1">
      <c r="A13" s="24" t="s">
        <v>355</v>
      </c>
      <c r="B13" s="217">
        <v>632.4276596599999</v>
      </c>
      <c r="C13" s="217">
        <v>607.87341563000007</v>
      </c>
      <c r="D13" s="217">
        <v>667.52687066999988</v>
      </c>
      <c r="E13" s="217">
        <v>689.16664314000002</v>
      </c>
      <c r="F13" s="217">
        <v>803.84424975000002</v>
      </c>
      <c r="G13" s="217">
        <v>780.45594607999999</v>
      </c>
      <c r="H13" s="217">
        <v>867.12562811999999</v>
      </c>
      <c r="I13" s="217">
        <v>882.35602517000007</v>
      </c>
      <c r="J13" s="217">
        <v>779.27794482000013</v>
      </c>
      <c r="K13" s="217">
        <v>655.63429429000007</v>
      </c>
      <c r="L13" s="217">
        <v>676.02458232999993</v>
      </c>
      <c r="M13" s="217">
        <v>612.96089798999992</v>
      </c>
      <c r="N13" s="217">
        <v>568.81554187999996</v>
      </c>
      <c r="O13" s="217">
        <v>557.90915275999998</v>
      </c>
      <c r="P13" s="217">
        <v>505.22661567</v>
      </c>
      <c r="Q13" s="217">
        <v>485.96594521999998</v>
      </c>
      <c r="R13" s="64">
        <v>450.51527218000001</v>
      </c>
      <c r="S13" s="217">
        <v>475.27109637000001</v>
      </c>
      <c r="T13" s="217">
        <v>466.13730003000006</v>
      </c>
      <c r="U13" s="217">
        <v>389.49394731000001</v>
      </c>
      <c r="V13" s="217">
        <v>358.97779795999998</v>
      </c>
      <c r="W13" s="217">
        <v>301.82737005000001</v>
      </c>
      <c r="X13" s="217">
        <v>288.29022386000003</v>
      </c>
      <c r="Y13" s="217">
        <v>221.31648548999999</v>
      </c>
      <c r="Z13" s="217">
        <v>241.70871268000002</v>
      </c>
      <c r="AA13" s="217">
        <v>177.22268908000001</v>
      </c>
      <c r="AB13" s="217">
        <v>130.01661408000001</v>
      </c>
      <c r="XCV13" s="191"/>
    </row>
    <row r="14" spans="1:52 16324:16324">
      <c r="A14" s="24" t="s">
        <v>325</v>
      </c>
      <c r="B14" s="217">
        <v>-10.759388079999999</v>
      </c>
      <c r="C14" s="217">
        <v>-10.62346275</v>
      </c>
      <c r="D14" s="217">
        <v>-10.077478750000001</v>
      </c>
      <c r="E14" s="217">
        <v>-10.09000004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316"/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</row>
    <row r="15" spans="1:52 16324:16324">
      <c r="A15" s="24" t="s">
        <v>324</v>
      </c>
      <c r="B15" s="217">
        <v>0.74857072000000002</v>
      </c>
      <c r="C15" s="217">
        <v>0.54678084999999998</v>
      </c>
      <c r="D15" s="217">
        <v>0.14095064999999998</v>
      </c>
      <c r="E15" s="217">
        <v>2.6999000000000001E-4</v>
      </c>
      <c r="F15" s="217">
        <v>0</v>
      </c>
      <c r="G15" s="217">
        <v>0</v>
      </c>
      <c r="H15" s="217">
        <v>0</v>
      </c>
      <c r="I15" s="217">
        <v>0</v>
      </c>
      <c r="J15" s="217">
        <v>-2.6999000000000001E-4</v>
      </c>
      <c r="K15" s="217">
        <v>-2.6999000000000001E-4</v>
      </c>
      <c r="L15" s="217">
        <v>-2.6999000000000001E-4</v>
      </c>
      <c r="M15" s="217">
        <v>-2.6999000000000001E-4</v>
      </c>
      <c r="N15" s="217">
        <v>-2.6999000000000001E-4</v>
      </c>
      <c r="O15" s="217">
        <v>-2.6999000000000001E-4</v>
      </c>
      <c r="P15" s="217">
        <v>-2.6999000000000001E-4</v>
      </c>
      <c r="Q15" s="217">
        <v>-2.6999000000000001E-4</v>
      </c>
      <c r="R15" s="64">
        <v>-2.6999000000000001E-4</v>
      </c>
      <c r="S15" s="217">
        <v>-2.6999000000000001E-4</v>
      </c>
      <c r="T15" s="217">
        <v>-2.6999000000000001E-4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/>
    </row>
    <row r="16" spans="1:52 16324:16324">
      <c r="A16" s="24" t="s">
        <v>323</v>
      </c>
      <c r="B16" s="217">
        <v>-192.53580561000001</v>
      </c>
      <c r="C16" s="217">
        <v>-157.91903586999999</v>
      </c>
      <c r="D16" s="217">
        <v>-259.23344973000002</v>
      </c>
      <c r="E16" s="217">
        <v>-330.09796469000003</v>
      </c>
      <c r="F16" s="217">
        <v>-523.61762649000002</v>
      </c>
      <c r="G16" s="217">
        <v>-488.25153456999999</v>
      </c>
      <c r="H16" s="217">
        <v>-603.40466001000004</v>
      </c>
      <c r="I16" s="217">
        <v>-665.03212523999991</v>
      </c>
      <c r="J16" s="217">
        <v>-557.39506505999998</v>
      </c>
      <c r="K16" s="217">
        <v>-411.15838095999999</v>
      </c>
      <c r="L16" s="217">
        <v>-486.11744917999999</v>
      </c>
      <c r="M16" s="217">
        <v>-437.13743457999999</v>
      </c>
      <c r="N16" s="217">
        <v>-391.83884276000003</v>
      </c>
      <c r="O16" s="217">
        <v>-427.42452210000005</v>
      </c>
      <c r="P16" s="217">
        <v>-433.54636106999999</v>
      </c>
      <c r="Q16" s="217">
        <v>-458.47634923999999</v>
      </c>
      <c r="R16" s="64">
        <v>-388.54064708999999</v>
      </c>
      <c r="S16" s="217">
        <v>-408.24535639999999</v>
      </c>
      <c r="T16" s="217">
        <v>-372.46425019000003</v>
      </c>
      <c r="U16" s="217">
        <v>-368.92722898</v>
      </c>
      <c r="V16" s="217">
        <v>-374.79641533</v>
      </c>
      <c r="W16" s="217">
        <v>-387.14908285000001</v>
      </c>
      <c r="X16" s="217">
        <v>-409.31979963999999</v>
      </c>
      <c r="Y16" s="217">
        <v>-374.72990468</v>
      </c>
      <c r="Z16" s="217">
        <v>-511.10513299000002</v>
      </c>
      <c r="AA16" s="217">
        <v>-549.56943727999999</v>
      </c>
      <c r="AB16" s="217">
        <v>-498.08054811</v>
      </c>
      <c r="AC16"/>
    </row>
    <row r="17" spans="1:29">
      <c r="A17" s="192" t="s">
        <v>719</v>
      </c>
      <c r="B17" s="198">
        <v>2771.7023521400001</v>
      </c>
      <c r="C17" s="198">
        <v>2823.8874117900004</v>
      </c>
      <c r="D17" s="198">
        <v>2724.9376775599999</v>
      </c>
      <c r="E17" s="198">
        <v>2803.2501464299999</v>
      </c>
      <c r="F17" s="198">
        <v>2884.1136551299996</v>
      </c>
      <c r="G17" s="198">
        <v>2876.0406899899999</v>
      </c>
      <c r="H17" s="198">
        <v>2650.2664143000002</v>
      </c>
      <c r="I17" s="198">
        <v>3158.0363597200003</v>
      </c>
      <c r="J17" s="198">
        <v>3187.8387922600004</v>
      </c>
      <c r="K17" s="198">
        <v>3139.62251036</v>
      </c>
      <c r="L17" s="198">
        <v>3079.9844766899996</v>
      </c>
      <c r="M17" s="198">
        <v>3632.9369917099998</v>
      </c>
      <c r="N17" s="198">
        <v>3596.9611103699999</v>
      </c>
      <c r="O17" s="198">
        <v>3547.5530429699998</v>
      </c>
      <c r="P17" s="198">
        <v>3464.58220863</v>
      </c>
      <c r="Q17" s="198">
        <v>3754.0271107200001</v>
      </c>
      <c r="R17" s="340">
        <v>3395.3807272000004</v>
      </c>
      <c r="S17" s="198">
        <v>3854.7276878700004</v>
      </c>
      <c r="T17" s="198">
        <v>3456.5081080999994</v>
      </c>
      <c r="U17" s="198">
        <v>3282.6180512200008</v>
      </c>
      <c r="V17" s="198">
        <v>3252.3701695899999</v>
      </c>
      <c r="W17" s="198">
        <v>3198.2947146500005</v>
      </c>
      <c r="X17" s="198">
        <v>3023.8800242700004</v>
      </c>
      <c r="Y17" s="198">
        <v>4870.21253024</v>
      </c>
      <c r="Z17" s="198">
        <v>4840.4297549299999</v>
      </c>
      <c r="AA17" s="198">
        <v>6787.2159051199997</v>
      </c>
      <c r="AB17" s="198">
        <v>6951.2809654700004</v>
      </c>
      <c r="AC17" s="400"/>
    </row>
    <row r="18" spans="1:29" ht="19.5" customHeight="1">
      <c r="A18" s="187" t="s">
        <v>322</v>
      </c>
      <c r="B18" s="188" t="s">
        <v>2</v>
      </c>
      <c r="C18" s="188" t="s">
        <v>3</v>
      </c>
      <c r="D18" s="188" t="s">
        <v>4</v>
      </c>
      <c r="E18" s="188" t="s">
        <v>5</v>
      </c>
      <c r="F18" s="188" t="s">
        <v>6</v>
      </c>
      <c r="G18" s="188" t="s">
        <v>7</v>
      </c>
      <c r="H18" s="188" t="s">
        <v>8</v>
      </c>
      <c r="I18" s="188" t="s">
        <v>9</v>
      </c>
      <c r="J18" s="188" t="s">
        <v>354</v>
      </c>
      <c r="K18" s="188" t="s">
        <v>359</v>
      </c>
      <c r="L18" s="188" t="s">
        <v>366</v>
      </c>
      <c r="M18" s="188" t="s">
        <v>403</v>
      </c>
      <c r="N18" s="188" t="s">
        <v>406</v>
      </c>
      <c r="O18" s="188" t="s">
        <v>418</v>
      </c>
      <c r="P18" s="188" t="s">
        <v>423</v>
      </c>
      <c r="Q18" s="188" t="s">
        <v>429</v>
      </c>
      <c r="R18" s="188" t="s">
        <v>432</v>
      </c>
      <c r="S18" s="188" t="s">
        <v>435</v>
      </c>
      <c r="T18" s="188" t="s">
        <v>517</v>
      </c>
      <c r="U18" s="188" t="s">
        <v>633</v>
      </c>
      <c r="V18" s="188" t="s">
        <v>637</v>
      </c>
      <c r="W18" s="188" t="s">
        <v>648</v>
      </c>
      <c r="X18" s="188" t="s">
        <v>700</v>
      </c>
      <c r="Y18" s="188" t="s">
        <v>714</v>
      </c>
      <c r="Z18" s="188" t="s">
        <v>717</v>
      </c>
      <c r="AA18" s="188" t="s">
        <v>727</v>
      </c>
      <c r="AB18" s="188" t="s">
        <v>728</v>
      </c>
    </row>
    <row r="19" spans="1:29" ht="21.75" customHeight="1">
      <c r="A19" s="187" t="s">
        <v>405</v>
      </c>
      <c r="B19" s="188" t="s">
        <v>11</v>
      </c>
      <c r="C19" s="188" t="s">
        <v>12</v>
      </c>
      <c r="D19" s="188" t="s">
        <v>13</v>
      </c>
      <c r="E19" s="188" t="s">
        <v>14</v>
      </c>
      <c r="F19" s="188" t="s">
        <v>11</v>
      </c>
      <c r="G19" s="188" t="s">
        <v>12</v>
      </c>
      <c r="H19" s="188" t="s">
        <v>13</v>
      </c>
      <c r="I19" s="188" t="s">
        <v>14</v>
      </c>
      <c r="J19" s="188" t="s">
        <v>11</v>
      </c>
      <c r="K19" s="188" t="s">
        <v>12</v>
      </c>
      <c r="L19" s="188" t="s">
        <v>13</v>
      </c>
      <c r="M19" s="188" t="s">
        <v>14</v>
      </c>
      <c r="N19" s="188" t="s">
        <v>11</v>
      </c>
      <c r="O19" s="188" t="s">
        <v>12</v>
      </c>
      <c r="P19" s="188" t="s">
        <v>13</v>
      </c>
      <c r="Q19" s="188" t="s">
        <v>14</v>
      </c>
      <c r="R19" s="188" t="s">
        <v>11</v>
      </c>
      <c r="S19" s="188" t="s">
        <v>12</v>
      </c>
      <c r="T19" s="188" t="s">
        <v>13</v>
      </c>
      <c r="U19" s="188" t="s">
        <v>14</v>
      </c>
      <c r="V19" s="188" t="s">
        <v>11</v>
      </c>
      <c r="W19" s="188" t="s">
        <v>12</v>
      </c>
      <c r="X19" s="188" t="s">
        <v>13</v>
      </c>
      <c r="Y19" s="188" t="s">
        <v>14</v>
      </c>
      <c r="Z19" s="188" t="s">
        <v>11</v>
      </c>
      <c r="AA19" s="188" t="s">
        <v>12</v>
      </c>
      <c r="AB19" s="188" t="s">
        <v>13</v>
      </c>
    </row>
    <row r="20" spans="1:29">
      <c r="A20" s="24" t="s">
        <v>408</v>
      </c>
      <c r="B20" s="217">
        <v>36.465171689999998</v>
      </c>
      <c r="C20" s="217">
        <v>67.990110090000002</v>
      </c>
      <c r="D20" s="217">
        <v>74.230536499999999</v>
      </c>
      <c r="E20" s="217">
        <v>0.45959601</v>
      </c>
      <c r="F20" s="217">
        <v>3.3492331699999998</v>
      </c>
      <c r="G20" s="217">
        <v>263.78089108</v>
      </c>
      <c r="H20" s="217">
        <v>328.28519162000003</v>
      </c>
      <c r="I20" s="217">
        <v>312.93941520999999</v>
      </c>
      <c r="J20" s="217">
        <v>279.78093725000002</v>
      </c>
      <c r="K20" s="217">
        <v>229.81021562000001</v>
      </c>
      <c r="L20" s="217">
        <v>230.95415922000001</v>
      </c>
      <c r="M20" s="217">
        <v>218.23200311000002</v>
      </c>
      <c r="N20" s="217">
        <v>217.15076795000002</v>
      </c>
      <c r="O20" s="217">
        <v>193.69419152</v>
      </c>
      <c r="P20" s="217">
        <v>279.03061602000002</v>
      </c>
      <c r="Q20" s="217">
        <v>470.07363013000003</v>
      </c>
      <c r="R20" s="64">
        <v>493.72597513000005</v>
      </c>
      <c r="S20" s="217">
        <v>543.60118236999995</v>
      </c>
      <c r="T20" s="226">
        <v>559.70966716999999</v>
      </c>
      <c r="U20" s="226">
        <v>563.04380717999993</v>
      </c>
      <c r="V20" s="226">
        <v>598.45675690999997</v>
      </c>
      <c r="W20" s="226">
        <v>578.1730492800001</v>
      </c>
      <c r="X20" s="226">
        <v>588.67117841999993</v>
      </c>
      <c r="Y20" s="226">
        <v>447.06162527999999</v>
      </c>
      <c r="Z20" s="226">
        <v>524.202721</v>
      </c>
      <c r="AA20" s="226">
        <v>646.8080060499999</v>
      </c>
      <c r="AB20" s="226">
        <v>-0.34016815</v>
      </c>
    </row>
    <row r="21" spans="1:29">
      <c r="A21" s="24" t="s">
        <v>342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49.413531720000002</v>
      </c>
      <c r="K21" s="217">
        <v>45.362543039999998</v>
      </c>
      <c r="L21" s="217">
        <v>46.334277640000003</v>
      </c>
      <c r="M21" s="217">
        <v>45.772289000000001</v>
      </c>
      <c r="N21" s="217">
        <v>0.83089792000000007</v>
      </c>
      <c r="O21" s="217">
        <v>1E-8</v>
      </c>
      <c r="P21" s="217">
        <v>1E-8</v>
      </c>
      <c r="Q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121.40646056999999</v>
      </c>
      <c r="Z21" s="217">
        <v>208.90358599999999</v>
      </c>
      <c r="AA21" s="217">
        <v>220.91479183999999</v>
      </c>
      <c r="AB21" s="217">
        <v>227.22057220999997</v>
      </c>
    </row>
    <row r="22" spans="1:29">
      <c r="A22" s="24" t="s">
        <v>407</v>
      </c>
      <c r="B22" s="217">
        <v>0</v>
      </c>
      <c r="C22" s="217">
        <v>0</v>
      </c>
      <c r="D22" s="217">
        <v>26.990162809999998</v>
      </c>
      <c r="E22" s="217">
        <v>29.337913459999999</v>
      </c>
      <c r="F22" s="217">
        <v>78.381780980000002</v>
      </c>
      <c r="G22" s="217">
        <v>76.965242400000008</v>
      </c>
      <c r="H22" s="217">
        <v>84.338330430000013</v>
      </c>
      <c r="I22" s="217">
        <v>161.79570649999999</v>
      </c>
      <c r="J22" s="217">
        <v>145.29431804000001</v>
      </c>
      <c r="K22" s="217">
        <v>162.21161592000001</v>
      </c>
      <c r="L22" s="217">
        <v>141.63470777999999</v>
      </c>
      <c r="M22" s="217">
        <v>166.75443041</v>
      </c>
      <c r="N22" s="217">
        <v>161.47394685999998</v>
      </c>
      <c r="O22" s="217">
        <v>135.32559062000001</v>
      </c>
      <c r="P22" s="217">
        <v>130.34072387999998</v>
      </c>
      <c r="Q22" s="217">
        <v>119.17310304</v>
      </c>
      <c r="R22" s="64">
        <v>184.70891854999999</v>
      </c>
      <c r="S22" s="217">
        <v>204.04910713000001</v>
      </c>
      <c r="T22" s="226">
        <v>214.56927774000002</v>
      </c>
      <c r="U22" s="226">
        <v>196.12517506</v>
      </c>
      <c r="V22" s="226">
        <v>198.28469183999999</v>
      </c>
      <c r="W22" s="226">
        <v>184.72047454</v>
      </c>
      <c r="X22" s="226">
        <v>199.48767814999997</v>
      </c>
      <c r="Y22" s="226">
        <v>101.79475930999999</v>
      </c>
      <c r="Z22" s="226">
        <v>27.876525999999998</v>
      </c>
      <c r="AA22" s="226">
        <v>13.4106805</v>
      </c>
      <c r="AB22" s="226">
        <v>15.31199498</v>
      </c>
    </row>
    <row r="23" spans="1:29">
      <c r="A23" s="24" t="s">
        <v>328</v>
      </c>
      <c r="B23" s="217">
        <v>0.23903267</v>
      </c>
      <c r="C23" s="217">
        <v>0.23899713</v>
      </c>
      <c r="D23" s="217">
        <v>0.23903267</v>
      </c>
      <c r="E23" s="217">
        <v>0.22412644999999998</v>
      </c>
      <c r="F23" s="217">
        <v>0.20915356999999998</v>
      </c>
      <c r="G23" s="217">
        <v>0.19421403000000001</v>
      </c>
      <c r="H23" s="217">
        <v>0.17927449000000001</v>
      </c>
      <c r="I23" s="217">
        <v>0.16435938999999999</v>
      </c>
      <c r="J23" s="217">
        <v>0.14941765000000001</v>
      </c>
      <c r="K23" s="217">
        <v>0.13445588999999999</v>
      </c>
      <c r="L23" s="217">
        <v>0.11951634999999999</v>
      </c>
      <c r="M23" s="217">
        <v>0.10459236</v>
      </c>
      <c r="N23" s="217">
        <v>8.9650599999999997E-2</v>
      </c>
      <c r="O23" s="217">
        <v>7.4686619999999995E-2</v>
      </c>
      <c r="P23" s="217">
        <v>5.9758190000000003E-2</v>
      </c>
      <c r="Q23" s="217">
        <v>4.4825320000000002E-2</v>
      </c>
      <c r="R23" s="64">
        <v>2.988356E-2</v>
      </c>
      <c r="S23" s="217">
        <v>1.4939569999999999E-2</v>
      </c>
      <c r="T23" s="226">
        <v>2.9999999999999997E-8</v>
      </c>
      <c r="U23" s="226">
        <v>0</v>
      </c>
      <c r="V23" s="226">
        <v>0</v>
      </c>
      <c r="W23" s="226">
        <v>0</v>
      </c>
      <c r="X23" s="226">
        <v>0</v>
      </c>
      <c r="Y23" s="226">
        <v>0</v>
      </c>
      <c r="Z23" s="226" t="s">
        <v>400</v>
      </c>
      <c r="AA23" s="226">
        <v>0</v>
      </c>
      <c r="AB23" s="226">
        <v>0</v>
      </c>
    </row>
    <row r="24" spans="1:29">
      <c r="A24" s="24" t="s">
        <v>410</v>
      </c>
      <c r="B24" s="217">
        <v>169.79850009999998</v>
      </c>
      <c r="C24" s="217">
        <v>135.6336001</v>
      </c>
      <c r="D24" s="217">
        <v>143.11800009999999</v>
      </c>
      <c r="E24" s="217">
        <v>223.58700009999998</v>
      </c>
      <c r="F24" s="217">
        <v>257.26680009</v>
      </c>
      <c r="G24" s="217">
        <v>8.9999999999999999E-8</v>
      </c>
      <c r="H24" s="217">
        <v>1.0000000000000001E-7</v>
      </c>
      <c r="I24" s="217">
        <v>1.0000000000000001E-7</v>
      </c>
      <c r="J24" s="217">
        <v>2.1E-7</v>
      </c>
      <c r="K24" s="217">
        <v>2.0000000000000002E-7</v>
      </c>
      <c r="L24" s="217">
        <v>2.0000000000000002E-7</v>
      </c>
      <c r="M24" s="217">
        <v>2.0000000000000002E-7</v>
      </c>
      <c r="N24" s="217">
        <v>2.9999999999999999E-7</v>
      </c>
      <c r="O24" s="217">
        <v>2.9999999999999999E-7</v>
      </c>
      <c r="P24" s="217">
        <v>2.9999999999999999E-7</v>
      </c>
      <c r="Q24" s="217">
        <v>2.9999999999999999E-7</v>
      </c>
      <c r="R24" s="64">
        <v>4.0999999999999999E-7</v>
      </c>
      <c r="S24" s="217">
        <v>4.0999999999999999E-7</v>
      </c>
      <c r="T24" s="226">
        <v>4.0999999999999999E-7</v>
      </c>
      <c r="U24" s="226">
        <v>0</v>
      </c>
      <c r="V24" s="226">
        <v>0</v>
      </c>
      <c r="W24" s="226">
        <v>0</v>
      </c>
      <c r="X24" s="226">
        <v>0</v>
      </c>
      <c r="Y24" s="226">
        <v>0</v>
      </c>
      <c r="Z24" s="226" t="s">
        <v>400</v>
      </c>
      <c r="AA24" s="226">
        <v>0</v>
      </c>
      <c r="AB24" s="226">
        <v>0</v>
      </c>
    </row>
    <row r="25" spans="1:29">
      <c r="A25" s="24" t="s">
        <v>329</v>
      </c>
      <c r="B25" s="217">
        <v>0</v>
      </c>
      <c r="C25" s="217">
        <v>0</v>
      </c>
      <c r="D25" s="217">
        <v>0</v>
      </c>
      <c r="E25" s="217">
        <v>7.5566553399999998</v>
      </c>
      <c r="F25" s="217">
        <v>23.724804980000002</v>
      </c>
      <c r="G25" s="217">
        <v>0.13412664000000002</v>
      </c>
      <c r="H25" s="217">
        <v>47.142454899999997</v>
      </c>
      <c r="I25" s="217">
        <v>17.681912690000001</v>
      </c>
      <c r="J25" s="217">
        <v>50.780581390000002</v>
      </c>
      <c r="K25" s="217">
        <v>25.330782039999999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-1E-8</v>
      </c>
      <c r="R25" s="64">
        <v>3.2707050000000001E-2</v>
      </c>
      <c r="S25" s="217">
        <v>-2E-8</v>
      </c>
      <c r="T25" s="226">
        <v>-1E-8</v>
      </c>
      <c r="U25" s="226">
        <v>0</v>
      </c>
      <c r="V25" s="226">
        <v>0</v>
      </c>
      <c r="W25" s="226">
        <v>0</v>
      </c>
      <c r="X25" s="226">
        <v>0</v>
      </c>
      <c r="Y25" s="226">
        <v>0</v>
      </c>
      <c r="Z25" s="226" t="s">
        <v>400</v>
      </c>
      <c r="AA25" s="226">
        <v>0</v>
      </c>
      <c r="AB25" s="226">
        <v>0</v>
      </c>
    </row>
    <row r="26" spans="1:29">
      <c r="A26" s="24" t="s">
        <v>323</v>
      </c>
      <c r="B26" s="217">
        <v>-8.0006055000000007</v>
      </c>
      <c r="C26" s="217">
        <v>0.18837999999999999</v>
      </c>
      <c r="D26" s="217">
        <v>-1.6966299400000002</v>
      </c>
      <c r="E26" s="217">
        <v>0.72055101000000032</v>
      </c>
      <c r="F26" s="217">
        <v>-14.628760439999999</v>
      </c>
      <c r="G26" s="217">
        <v>-13.115033099999998</v>
      </c>
      <c r="H26" s="217">
        <v>-22.73691002</v>
      </c>
      <c r="I26" s="217">
        <v>-12.361852319999999</v>
      </c>
      <c r="J26" s="217">
        <v>19.070913430000001</v>
      </c>
      <c r="K26" s="217">
        <v>18.258239139999993</v>
      </c>
      <c r="L26" s="217">
        <v>34.852270699999998</v>
      </c>
      <c r="M26" s="217">
        <v>26.883408709999998</v>
      </c>
      <c r="N26" s="217">
        <v>30.736985780000001</v>
      </c>
      <c r="O26" s="217">
        <v>12.58887674</v>
      </c>
      <c r="P26" s="217">
        <v>20.703685409999999</v>
      </c>
      <c r="Q26" s="217">
        <v>7.5538900699999996</v>
      </c>
      <c r="R26" s="64">
        <v>6.0919421499999986</v>
      </c>
      <c r="S26" s="217">
        <v>-24.543425500000001</v>
      </c>
      <c r="T26" s="226">
        <v>-34.582826230000002</v>
      </c>
      <c r="U26" s="226">
        <v>-23.85663688</v>
      </c>
      <c r="V26" s="226">
        <v>-38.490910699999993</v>
      </c>
      <c r="W26" s="226">
        <v>-26.261879380000003</v>
      </c>
      <c r="X26" s="226">
        <v>-40.658667669999993</v>
      </c>
      <c r="Y26" s="226">
        <v>-15.204772999999999</v>
      </c>
      <c r="Z26" s="226">
        <v>-25.496766000000001</v>
      </c>
      <c r="AA26" s="226">
        <v>-32.668536459999999</v>
      </c>
      <c r="AB26" s="226">
        <v>-39.076528170000003</v>
      </c>
    </row>
    <row r="27" spans="1:29">
      <c r="A27" s="24" t="s">
        <v>409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41.28295473</v>
      </c>
      <c r="M27" s="217">
        <v>40.798047830000002</v>
      </c>
      <c r="N27" s="217">
        <v>39.13930963</v>
      </c>
      <c r="O27" s="217">
        <v>-5.9999999999999995E-8</v>
      </c>
      <c r="P27" s="217">
        <v>-5.9999999999999995E-8</v>
      </c>
      <c r="Q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 t="s">
        <v>400</v>
      </c>
      <c r="AA27" s="217">
        <v>0</v>
      </c>
      <c r="AB27" s="217">
        <v>0</v>
      </c>
    </row>
    <row r="28" spans="1:29">
      <c r="A28" s="24" t="s">
        <v>330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20.176941489999997</v>
      </c>
      <c r="J28" s="217">
        <v>16.377531749999999</v>
      </c>
      <c r="K28" s="217">
        <v>10.029207900000001</v>
      </c>
      <c r="L28" s="217">
        <v>3.68089865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 t="s">
        <v>400</v>
      </c>
      <c r="AA28" s="217">
        <v>0</v>
      </c>
      <c r="AB28" s="217">
        <v>688.72928420000005</v>
      </c>
    </row>
    <row r="29" spans="1:29">
      <c r="A29" s="24" t="s">
        <v>430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 t="s">
        <v>400</v>
      </c>
      <c r="AA29" s="217">
        <v>0</v>
      </c>
      <c r="AB29" s="217">
        <v>0</v>
      </c>
    </row>
    <row r="30" spans="1:29">
      <c r="A30" s="24" t="s">
        <v>325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 t="s">
        <v>400</v>
      </c>
      <c r="AA30" s="217">
        <v>0</v>
      </c>
      <c r="AB30" s="217">
        <v>0</v>
      </c>
    </row>
    <row r="31" spans="1:29">
      <c r="A31" s="192" t="s">
        <v>421</v>
      </c>
      <c r="B31" s="198">
        <v>198.50209895999998</v>
      </c>
      <c r="C31" s="198">
        <v>204.05108731999999</v>
      </c>
      <c r="D31" s="198">
        <v>242.88110214</v>
      </c>
      <c r="E31" s="198">
        <v>261.88584236999998</v>
      </c>
      <c r="F31" s="198">
        <v>348.30301235000002</v>
      </c>
      <c r="G31" s="198">
        <v>327.95944114000002</v>
      </c>
      <c r="H31" s="198">
        <v>437.20834152000009</v>
      </c>
      <c r="I31" s="198">
        <v>500.39648305999998</v>
      </c>
      <c r="J31" s="198">
        <v>560.86723143999996</v>
      </c>
      <c r="K31" s="198">
        <v>491.13705974999999</v>
      </c>
      <c r="L31" s="198">
        <v>498.85878527</v>
      </c>
      <c r="M31" s="198">
        <v>498.54477162000006</v>
      </c>
      <c r="N31" s="198">
        <v>449.42155904000009</v>
      </c>
      <c r="O31" s="198">
        <v>341.68334575000006</v>
      </c>
      <c r="P31" s="198">
        <v>430.13478375000005</v>
      </c>
      <c r="Q31" s="198">
        <v>596.84544885000003</v>
      </c>
      <c r="R31" s="340">
        <v>684.58942685000011</v>
      </c>
      <c r="S31" s="198">
        <v>723.12180395999997</v>
      </c>
      <c r="T31" s="198">
        <v>739.69611910999993</v>
      </c>
      <c r="U31" s="198">
        <v>735.31234535999999</v>
      </c>
      <c r="V31" s="198">
        <v>758.25053805000005</v>
      </c>
      <c r="W31" s="198">
        <v>736.63164444000006</v>
      </c>
      <c r="X31" s="198">
        <v>747.5001888999999</v>
      </c>
      <c r="Y31" s="198">
        <v>655.05807215999994</v>
      </c>
      <c r="Z31" s="198">
        <v>735.48606800000005</v>
      </c>
      <c r="AA31" s="198">
        <v>848.46494192999978</v>
      </c>
      <c r="AB31" s="198">
        <v>891.84515507000003</v>
      </c>
    </row>
    <row r="32" spans="1:29">
      <c r="A32" s="187" t="s">
        <v>322</v>
      </c>
      <c r="B32" s="188" t="s">
        <v>2</v>
      </c>
      <c r="C32" s="188" t="s">
        <v>3</v>
      </c>
      <c r="D32" s="188" t="s">
        <v>4</v>
      </c>
      <c r="E32" s="188" t="s">
        <v>5</v>
      </c>
      <c r="F32" s="188" t="s">
        <v>6</v>
      </c>
      <c r="G32" s="188" t="s">
        <v>7</v>
      </c>
      <c r="H32" s="188" t="s">
        <v>8</v>
      </c>
      <c r="I32" s="188" t="s">
        <v>9</v>
      </c>
      <c r="J32" s="188" t="s">
        <v>354</v>
      </c>
      <c r="K32" s="188" t="s">
        <v>359</v>
      </c>
      <c r="L32" s="188" t="s">
        <v>366</v>
      </c>
      <c r="M32" s="188" t="s">
        <v>403</v>
      </c>
      <c r="N32" s="188" t="s">
        <v>406</v>
      </c>
      <c r="O32" s="188" t="s">
        <v>418</v>
      </c>
      <c r="P32" s="188" t="s">
        <v>423</v>
      </c>
      <c r="Q32" s="188" t="s">
        <v>429</v>
      </c>
      <c r="R32" s="188" t="s">
        <v>432</v>
      </c>
      <c r="S32" s="188" t="s">
        <v>435</v>
      </c>
      <c r="T32" s="188" t="s">
        <v>517</v>
      </c>
      <c r="U32" s="188" t="s">
        <v>633</v>
      </c>
      <c r="V32" s="188" t="s">
        <v>637</v>
      </c>
      <c r="W32" s="188" t="s">
        <v>648</v>
      </c>
      <c r="X32" s="188" t="s">
        <v>700</v>
      </c>
      <c r="Y32" s="188" t="s">
        <v>714</v>
      </c>
      <c r="Z32" s="188" t="s">
        <v>717</v>
      </c>
      <c r="AA32" s="188" t="s">
        <v>727</v>
      </c>
      <c r="AB32" s="188" t="s">
        <v>728</v>
      </c>
    </row>
    <row r="33" spans="1:29" ht="17.25" customHeight="1">
      <c r="A33" s="187" t="s">
        <v>357</v>
      </c>
      <c r="B33" s="188" t="s">
        <v>11</v>
      </c>
      <c r="C33" s="188" t="s">
        <v>12</v>
      </c>
      <c r="D33" s="188" t="s">
        <v>13</v>
      </c>
      <c r="E33" s="188" t="s">
        <v>14</v>
      </c>
      <c r="F33" s="188" t="s">
        <v>11</v>
      </c>
      <c r="G33" s="188" t="s">
        <v>12</v>
      </c>
      <c r="H33" s="188" t="s">
        <v>13</v>
      </c>
      <c r="I33" s="188" t="s">
        <v>14</v>
      </c>
      <c r="J33" s="188" t="s">
        <v>11</v>
      </c>
      <c r="K33" s="188" t="s">
        <v>12</v>
      </c>
      <c r="L33" s="188" t="s">
        <v>13</v>
      </c>
      <c r="M33" s="188" t="s">
        <v>14</v>
      </c>
      <c r="N33" s="188" t="s">
        <v>11</v>
      </c>
      <c r="O33" s="188" t="s">
        <v>12</v>
      </c>
      <c r="P33" s="188" t="s">
        <v>13</v>
      </c>
      <c r="Q33" s="188" t="s">
        <v>14</v>
      </c>
      <c r="R33" s="188" t="s">
        <v>11</v>
      </c>
      <c r="S33" s="188" t="s">
        <v>12</v>
      </c>
      <c r="T33" s="188" t="s">
        <v>13</v>
      </c>
      <c r="U33" s="188" t="s">
        <v>14</v>
      </c>
      <c r="V33" s="188" t="s">
        <v>11</v>
      </c>
      <c r="W33" s="188" t="s">
        <v>12</v>
      </c>
      <c r="X33" s="188" t="s">
        <v>13</v>
      </c>
      <c r="Y33" s="188" t="s">
        <v>14</v>
      </c>
      <c r="Z33" s="188" t="s">
        <v>11</v>
      </c>
      <c r="AA33" s="188" t="s">
        <v>12</v>
      </c>
      <c r="AB33" s="188" t="s">
        <v>13</v>
      </c>
    </row>
    <row r="34" spans="1:29">
      <c r="A34" s="24" t="s">
        <v>411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1655.6490566299999</v>
      </c>
      <c r="L34" s="217">
        <v>2378.3195503299999</v>
      </c>
      <c r="M34" s="217">
        <v>2304.3835504799999</v>
      </c>
      <c r="N34" s="217">
        <v>2213.0838676099997</v>
      </c>
      <c r="O34" s="217">
        <v>2403.0661961000001</v>
      </c>
      <c r="P34" s="217">
        <v>2340.1366524099999</v>
      </c>
      <c r="Q34" s="217">
        <v>2530.4418222100003</v>
      </c>
      <c r="R34" s="64">
        <v>2402.3662779399997</v>
      </c>
      <c r="S34" s="217">
        <v>2761.1491376700001</v>
      </c>
      <c r="T34" s="217">
        <v>2894.6665939</v>
      </c>
      <c r="U34" s="217">
        <v>2977.7209559399998</v>
      </c>
      <c r="V34" s="217">
        <v>2985.3881162599996</v>
      </c>
      <c r="W34" s="217">
        <v>3116.9744156600004</v>
      </c>
      <c r="X34" s="217">
        <v>3351.22571638</v>
      </c>
      <c r="Y34" s="217">
        <v>3234.6480858200002</v>
      </c>
      <c r="Z34" s="217">
        <v>4216</v>
      </c>
      <c r="AA34" s="217">
        <v>4565.3609843499999</v>
      </c>
      <c r="AB34" s="217">
        <v>4633.1461154899998</v>
      </c>
    </row>
    <row r="35" spans="1:29">
      <c r="A35" s="24" t="s">
        <v>412</v>
      </c>
      <c r="B35" s="217">
        <v>1145.76161458</v>
      </c>
      <c r="C35" s="217">
        <v>1115.1303385399999</v>
      </c>
      <c r="D35" s="217">
        <v>1240.9464062500001</v>
      </c>
      <c r="E35" s="217">
        <v>1344.8395937499999</v>
      </c>
      <c r="F35" s="217">
        <v>1624.1573586100001</v>
      </c>
      <c r="G35" s="217">
        <v>1570.7954110700002</v>
      </c>
      <c r="H35" s="217">
        <v>2011.5224948</v>
      </c>
      <c r="I35" s="217">
        <v>1976.67335983</v>
      </c>
      <c r="J35" s="217">
        <v>1801.54346921</v>
      </c>
      <c r="K35" s="217">
        <v>1624.7934119199999</v>
      </c>
      <c r="L35" s="217">
        <v>1643.5578228900001</v>
      </c>
      <c r="M35" s="217">
        <v>1650.08911977</v>
      </c>
      <c r="N35" s="217">
        <v>1604.1675208099998</v>
      </c>
      <c r="O35" s="217">
        <v>1674.9485520600001</v>
      </c>
      <c r="P35" s="217">
        <v>1603.9649999800001</v>
      </c>
      <c r="Q35" s="217">
        <v>1674.8472916400001</v>
      </c>
      <c r="R35" s="64">
        <v>1682.8468645599999</v>
      </c>
      <c r="S35" s="217">
        <v>1952.1995728899999</v>
      </c>
      <c r="T35" s="217">
        <v>2027.1829114299999</v>
      </c>
      <c r="U35" s="217">
        <v>1961.8193124899999</v>
      </c>
      <c r="V35" s="217">
        <v>1972.90732811</v>
      </c>
      <c r="W35" s="217">
        <v>1940.2508437399999</v>
      </c>
      <c r="X35" s="217">
        <v>2108.44439582</v>
      </c>
      <c r="Y35" s="217">
        <v>2040.7518072799999</v>
      </c>
      <c r="Z35" s="217">
        <v>2632</v>
      </c>
      <c r="AA35" s="217">
        <v>2772.5102083199999</v>
      </c>
      <c r="AB35" s="217">
        <v>2855.89816144</v>
      </c>
    </row>
    <row r="36" spans="1:29">
      <c r="A36" s="24" t="s">
        <v>326</v>
      </c>
      <c r="B36" s="217">
        <v>1426.0141782599999</v>
      </c>
      <c r="C36" s="217">
        <v>-2.000000165480742E-8</v>
      </c>
      <c r="D36" s="217">
        <v>-2.000000165480742E-8</v>
      </c>
      <c r="E36" s="217">
        <v>-2.000000165480742E-8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T36" s="217">
        <v>0</v>
      </c>
      <c r="U36" s="217">
        <v>0</v>
      </c>
      <c r="V36" s="217">
        <v>1700.95649422</v>
      </c>
      <c r="W36" s="217">
        <v>1729.7327333800001</v>
      </c>
      <c r="X36" s="217">
        <v>1704.0075268099999</v>
      </c>
      <c r="Y36" s="217">
        <v>1727.4594661199999</v>
      </c>
      <c r="Z36" s="217">
        <v>0</v>
      </c>
      <c r="AA36" s="217">
        <v>4.2E-7</v>
      </c>
      <c r="AB36" s="217">
        <v>4.2E-7</v>
      </c>
    </row>
    <row r="37" spans="1:29">
      <c r="A37" s="24" t="s">
        <v>413</v>
      </c>
      <c r="B37" s="217">
        <v>1087.223</v>
      </c>
      <c r="C37" s="217">
        <v>1104.587</v>
      </c>
      <c r="D37" s="217">
        <v>1234.277</v>
      </c>
      <c r="E37" s="217">
        <v>1375.1679999999999</v>
      </c>
      <c r="F37" s="217">
        <v>1662.06138569</v>
      </c>
      <c r="G37" s="217">
        <v>1611.8670396699999</v>
      </c>
      <c r="H37" s="217">
        <v>1889.80240435</v>
      </c>
      <c r="I37" s="217">
        <v>2009.29622374</v>
      </c>
      <c r="J37" s="217">
        <v>1811.3581362900002</v>
      </c>
      <c r="K37" s="217">
        <v>305.76355631000007</v>
      </c>
      <c r="L37" s="217">
        <v>328.92343222</v>
      </c>
      <c r="M37" s="217">
        <v>322.06197974999998</v>
      </c>
      <c r="N37" s="217">
        <v>308.96390034000007</v>
      </c>
      <c r="O37" s="217">
        <v>332.49705079000006</v>
      </c>
      <c r="P37" s="217">
        <v>319.52685476000005</v>
      </c>
      <c r="Q37" s="217">
        <v>339.66535508999999</v>
      </c>
      <c r="R37" s="64">
        <v>326.72528414999999</v>
      </c>
      <c r="S37" s="217">
        <v>378.92020690000004</v>
      </c>
      <c r="T37" s="217">
        <v>394.93821566999998</v>
      </c>
      <c r="U37" s="217">
        <v>409.59022763000002</v>
      </c>
      <c r="V37" s="217">
        <v>410.95798327</v>
      </c>
      <c r="W37" s="217">
        <v>421.70472997000002</v>
      </c>
      <c r="X37" s="217">
        <v>451.95881884000005</v>
      </c>
      <c r="Y37" s="217">
        <v>438.98498187000001</v>
      </c>
      <c r="Z37" s="217">
        <v>572</v>
      </c>
      <c r="AA37" s="217">
        <v>602.86078478999991</v>
      </c>
      <c r="AB37" s="217">
        <v>611.05147253000007</v>
      </c>
    </row>
    <row r="38" spans="1:29">
      <c r="A38" s="24" t="s">
        <v>332</v>
      </c>
      <c r="B38" s="217">
        <v>89.694066000000007</v>
      </c>
      <c r="C38" s="217">
        <v>89.68188434999999</v>
      </c>
      <c r="D38" s="217">
        <v>89.681884350000004</v>
      </c>
      <c r="E38" s="217">
        <v>166.29150109</v>
      </c>
      <c r="F38" s="217">
        <v>158.05763736</v>
      </c>
      <c r="G38" s="217">
        <v>151.06209382999998</v>
      </c>
      <c r="H38" s="217">
        <v>144.08815902000001</v>
      </c>
      <c r="I38" s="217">
        <v>137.13297295999999</v>
      </c>
      <c r="J38" s="217">
        <v>130.15808482</v>
      </c>
      <c r="K38" s="217">
        <v>123.16635459000001</v>
      </c>
      <c r="L38" s="217">
        <v>116.19241978000001</v>
      </c>
      <c r="M38" s="217">
        <v>109.23342042000002</v>
      </c>
      <c r="N38" s="217">
        <v>102.25853228</v>
      </c>
      <c r="O38" s="217">
        <v>95.270615280000001</v>
      </c>
      <c r="P38" s="217">
        <v>92.985797300000002</v>
      </c>
      <c r="Q38" s="217">
        <v>93.058248789999993</v>
      </c>
      <c r="R38" s="64">
        <v>93.11798924</v>
      </c>
      <c r="S38" s="217">
        <v>93.165018599999996</v>
      </c>
      <c r="T38" s="217">
        <v>93.224759039999995</v>
      </c>
      <c r="U38" s="217">
        <v>93.29721056999999</v>
      </c>
      <c r="V38" s="217">
        <v>93.356951019999997</v>
      </c>
      <c r="W38" s="217">
        <v>93.403980379999993</v>
      </c>
      <c r="X38" s="217">
        <v>93.463720820000006</v>
      </c>
      <c r="Y38" s="217">
        <v>0</v>
      </c>
      <c r="Z38" s="217">
        <v>0</v>
      </c>
      <c r="AA38" s="217">
        <v>0</v>
      </c>
      <c r="AB38" s="217">
        <v>0</v>
      </c>
    </row>
    <row r="39" spans="1:29">
      <c r="A39" s="24" t="s">
        <v>330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14.971164659999999</v>
      </c>
      <c r="J39" s="217">
        <v>15.02790122</v>
      </c>
      <c r="K39" s="217">
        <v>10.01860132</v>
      </c>
      <c r="L39" s="217">
        <v>5.0093014199999999</v>
      </c>
      <c r="M39" s="217">
        <v>9.9882132499999994</v>
      </c>
      <c r="N39" s="217">
        <v>28.997162069999998</v>
      </c>
      <c r="O39" s="217">
        <v>43.641110850000004</v>
      </c>
      <c r="P39" s="217">
        <v>64.819727790000002</v>
      </c>
      <c r="Q39" s="217">
        <v>57.00100595</v>
      </c>
      <c r="R39" s="64">
        <v>67.703829310000003</v>
      </c>
      <c r="S39" s="217">
        <v>67.086756409999992</v>
      </c>
      <c r="T39" s="217">
        <v>50.401526420000003</v>
      </c>
      <c r="U39" s="217">
        <v>51.247808870000007</v>
      </c>
      <c r="V39" s="217">
        <v>51.627818129999994</v>
      </c>
      <c r="W39" s="217">
        <v>52.40605025</v>
      </c>
      <c r="X39" s="217">
        <v>52.808529740000004</v>
      </c>
      <c r="Y39" s="217">
        <v>0</v>
      </c>
      <c r="Z39" s="217">
        <v>0</v>
      </c>
      <c r="AA39" s="217">
        <v>0</v>
      </c>
      <c r="AB39" s="217">
        <v>0</v>
      </c>
    </row>
    <row r="40" spans="1:29">
      <c r="A40" s="24" t="s">
        <v>407</v>
      </c>
      <c r="B40" s="217">
        <v>0</v>
      </c>
      <c r="C40" s="217">
        <v>0</v>
      </c>
      <c r="D40" s="217">
        <v>0</v>
      </c>
      <c r="E40" s="217">
        <v>266.00606981999999</v>
      </c>
      <c r="F40" s="217">
        <v>314.7559771</v>
      </c>
      <c r="G40" s="217">
        <v>307.67853676999999</v>
      </c>
      <c r="H40" s="217">
        <v>385.36456610000005</v>
      </c>
      <c r="I40" s="217">
        <v>406.34818816000001</v>
      </c>
      <c r="J40" s="217">
        <v>359.19222223000003</v>
      </c>
      <c r="K40" s="217">
        <v>321.06857664999995</v>
      </c>
      <c r="L40" s="217">
        <v>328.88079210000001</v>
      </c>
      <c r="M40" s="217">
        <v>-2E-8</v>
      </c>
      <c r="N40" s="217">
        <v>-2E-8</v>
      </c>
      <c r="O40" s="217">
        <v>-2E-8</v>
      </c>
      <c r="P40" s="217">
        <v>-2E-8</v>
      </c>
      <c r="Q40" s="217">
        <v>-2E-8</v>
      </c>
      <c r="R40" s="64">
        <v>-2E-8</v>
      </c>
      <c r="S40" s="217">
        <v>-2E-8</v>
      </c>
      <c r="T40" s="217">
        <v>31.59664166</v>
      </c>
      <c r="U40" s="217">
        <v>41.032723920000002</v>
      </c>
      <c r="V40" s="217">
        <v>41.183972590000003</v>
      </c>
      <c r="W40" s="217">
        <v>39.503804620000004</v>
      </c>
      <c r="X40" s="217">
        <v>41.991993149999999</v>
      </c>
      <c r="Y40" s="217">
        <v>0</v>
      </c>
      <c r="Z40" s="217">
        <v>0</v>
      </c>
      <c r="AA40" s="217">
        <v>0</v>
      </c>
      <c r="AB40" s="217">
        <v>0</v>
      </c>
    </row>
    <row r="41" spans="1:29">
      <c r="A41" s="24" t="s">
        <v>342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9.8015325600000001</v>
      </c>
      <c r="L41" s="217">
        <v>10.003448199999999</v>
      </c>
      <c r="M41" s="217">
        <v>9.8685741399999998</v>
      </c>
      <c r="N41" s="217">
        <v>9.5028258599999997</v>
      </c>
      <c r="O41" s="217">
        <v>10.139392839999999</v>
      </c>
      <c r="P41" s="217">
        <v>9.6610890200000004</v>
      </c>
      <c r="Q41" s="217">
        <v>10.038571789999999</v>
      </c>
      <c r="R41" s="64">
        <v>9.9976330200000003</v>
      </c>
      <c r="S41" s="217">
        <v>11.69773399</v>
      </c>
      <c r="T41" s="217">
        <v>12.220168939999999</v>
      </c>
      <c r="U41" s="217">
        <v>11.716422640000001</v>
      </c>
      <c r="V41" s="217">
        <v>7.8692515599999995</v>
      </c>
      <c r="W41" s="217">
        <v>3.8628783900000001</v>
      </c>
      <c r="X41" s="217">
        <v>4.19561019</v>
      </c>
      <c r="Y41" s="217">
        <v>0</v>
      </c>
      <c r="Z41" s="217">
        <v>0</v>
      </c>
      <c r="AA41" s="217">
        <v>0</v>
      </c>
      <c r="AB41" s="217">
        <v>0</v>
      </c>
    </row>
    <row r="42" spans="1:29">
      <c r="A42" s="24" t="s">
        <v>333</v>
      </c>
      <c r="B42" s="217">
        <v>853.81200000000001</v>
      </c>
      <c r="C42" s="217">
        <v>874</v>
      </c>
      <c r="D42" s="217">
        <v>853.58799999999997</v>
      </c>
      <c r="E42" s="217">
        <v>873.77499999999998</v>
      </c>
      <c r="F42" s="217">
        <v>855.12574053999992</v>
      </c>
      <c r="G42" s="217">
        <v>875.09016293000002</v>
      </c>
      <c r="H42" s="217">
        <v>855.43279130999997</v>
      </c>
      <c r="I42" s="217">
        <v>875.37579589999996</v>
      </c>
      <c r="J42" s="217">
        <v>854.96351880999998</v>
      </c>
      <c r="K42" s="217">
        <v>170.27971207999997</v>
      </c>
      <c r="L42" s="217">
        <v>164.29678181000003</v>
      </c>
      <c r="M42" s="217">
        <v>168.16303775</v>
      </c>
      <c r="N42" s="217">
        <v>164.21525918000003</v>
      </c>
      <c r="O42" s="217">
        <v>168.08732235999997</v>
      </c>
      <c r="P42" s="217">
        <v>164.18370431</v>
      </c>
      <c r="Q42" s="217">
        <v>168.05221374999999</v>
      </c>
      <c r="R42" s="64">
        <v>7.0000000000000018E-8</v>
      </c>
      <c r="S42" s="217">
        <v>7.0000000000000018E-8</v>
      </c>
      <c r="T42" s="217">
        <v>7.0000000000000018E-8</v>
      </c>
      <c r="U42" s="217">
        <v>4.0000000000000001E-8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</row>
    <row r="43" spans="1:29">
      <c r="A43" s="24" t="s">
        <v>331</v>
      </c>
      <c r="B43" s="217">
        <v>304.06946785000002</v>
      </c>
      <c r="C43" s="217">
        <v>-9.9999999392252903E-9</v>
      </c>
      <c r="D43" s="217">
        <v>-9.9999999392252903E-9</v>
      </c>
      <c r="E43" s="217">
        <v>-1E-8</v>
      </c>
      <c r="F43" s="217">
        <v>-1E-8</v>
      </c>
      <c r="G43" s="217">
        <v>-1E-8</v>
      </c>
      <c r="H43" s="217">
        <v>-1E-8</v>
      </c>
      <c r="I43" s="217">
        <v>-1E-8</v>
      </c>
      <c r="J43" s="217">
        <v>-1E-8</v>
      </c>
      <c r="K43" s="217">
        <v>-1E-8</v>
      </c>
      <c r="L43" s="217">
        <v>-1E-8</v>
      </c>
      <c r="M43" s="217">
        <v>-1E-8</v>
      </c>
      <c r="N43" s="217">
        <v>-1E-8</v>
      </c>
      <c r="O43" s="217">
        <v>-1E-8</v>
      </c>
      <c r="P43" s="217">
        <v>-1E-8</v>
      </c>
      <c r="Q43" s="217">
        <v>-1E-8</v>
      </c>
      <c r="R43" s="64">
        <v>-1E-8</v>
      </c>
      <c r="S43" s="217">
        <v>-1E-8</v>
      </c>
      <c r="T43" s="217">
        <v>-1E-8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</row>
    <row r="44" spans="1:29">
      <c r="A44" s="24" t="s">
        <v>323</v>
      </c>
      <c r="B44" s="217">
        <v>32.304661479999993</v>
      </c>
      <c r="C44" s="217">
        <v>55.946867699999984</v>
      </c>
      <c r="D44" s="217">
        <v>-109.07866692000005</v>
      </c>
      <c r="E44" s="217">
        <v>-217.55393649999996</v>
      </c>
      <c r="F44" s="217">
        <v>-591.66582605999997</v>
      </c>
      <c r="G44" s="217">
        <v>-402.3324943999998</v>
      </c>
      <c r="H44" s="217">
        <v>-1160.8676569099998</v>
      </c>
      <c r="I44" s="217">
        <v>-875.0367334199999</v>
      </c>
      <c r="J44" s="217">
        <v>-356.48879992000008</v>
      </c>
      <c r="K44" s="217">
        <v>199.14043168000001</v>
      </c>
      <c r="L44" s="217">
        <v>-164.78782921999999</v>
      </c>
      <c r="M44" s="217">
        <v>-61.88821310000003</v>
      </c>
      <c r="N44" s="217">
        <v>-155.19555556999998</v>
      </c>
      <c r="O44" s="217">
        <v>-299.30545927999998</v>
      </c>
      <c r="P44" s="217">
        <v>-349.80680919999998</v>
      </c>
      <c r="Q44" s="217">
        <v>-500.97521595999996</v>
      </c>
      <c r="R44" s="64">
        <v>-432.91855638000004</v>
      </c>
      <c r="S44" s="217">
        <v>-791.79775964999999</v>
      </c>
      <c r="T44" s="226">
        <v>-872.97750063000001</v>
      </c>
      <c r="U44" s="226">
        <v>-985.93771613000013</v>
      </c>
      <c r="V44" s="226">
        <v>-1043.8757676499999</v>
      </c>
      <c r="W44" s="226">
        <v>-1195.1566463900001</v>
      </c>
      <c r="X44" s="226">
        <v>-1531.5234290599999</v>
      </c>
      <c r="Y44" s="226">
        <v>-1359.8210638400001</v>
      </c>
      <c r="Z44" s="226">
        <v>-2664.8</v>
      </c>
      <c r="AA44" s="226">
        <v>-3055.4234855300001</v>
      </c>
      <c r="AB44" s="226">
        <v>-3115.4821817700004</v>
      </c>
      <c r="AC44" s="422"/>
    </row>
    <row r="45" spans="1:29">
      <c r="A45" s="24" t="s">
        <v>329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8.099532000000001E-2</v>
      </c>
      <c r="J45" s="217">
        <v>15.20843625</v>
      </c>
      <c r="K45" s="217">
        <v>4.0599999999999992E-6</v>
      </c>
      <c r="L45" s="217">
        <v>10.18423679</v>
      </c>
      <c r="M45" s="217">
        <v>22.6052094</v>
      </c>
      <c r="N45" s="217">
        <v>22.920400170000001</v>
      </c>
      <c r="O45" s="217">
        <v>26.785736140000001</v>
      </c>
      <c r="P45" s="217">
        <v>16.768374380000001</v>
      </c>
      <c r="Q45" s="217">
        <v>9.4272220000000004E-2</v>
      </c>
      <c r="T45" s="217">
        <v>0</v>
      </c>
      <c r="U45" s="217">
        <v>0</v>
      </c>
      <c r="V45" s="217">
        <v>0</v>
      </c>
      <c r="W45" s="217">
        <v>0.46052348999999998</v>
      </c>
      <c r="X45" s="217">
        <v>8.7828869199999993</v>
      </c>
      <c r="Y45" s="217">
        <v>0</v>
      </c>
      <c r="Z45" s="217">
        <v>0</v>
      </c>
      <c r="AA45" s="217">
        <v>0</v>
      </c>
      <c r="AB45" s="217">
        <v>0</v>
      </c>
    </row>
    <row r="46" spans="1:29">
      <c r="A46" s="24" t="s">
        <v>414</v>
      </c>
      <c r="B46" s="217">
        <v>-3.4239069999999996E-2</v>
      </c>
      <c r="C46" s="217">
        <v>-3.4239069999999996E-2</v>
      </c>
      <c r="D46" s="217">
        <v>-3.4239069999999996E-2</v>
      </c>
      <c r="E46" s="217">
        <v>-3.4239069999999996E-2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</row>
    <row r="47" spans="1:29">
      <c r="A47" s="24" t="s">
        <v>325</v>
      </c>
      <c r="B47" s="217">
        <v>-43.930471179999998</v>
      </c>
      <c r="C47" s="217">
        <v>-21.876806940000002</v>
      </c>
      <c r="D47" s="217">
        <v>-22.622576330000001</v>
      </c>
      <c r="E47" s="217">
        <v>-23.153958210000003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</row>
    <row r="48" spans="1:29">
      <c r="A48" s="192" t="s">
        <v>358</v>
      </c>
      <c r="B48" s="198">
        <v>4894.9142779200001</v>
      </c>
      <c r="C48" s="198">
        <v>3217.4350445500004</v>
      </c>
      <c r="D48" s="198">
        <v>3286.7578082500004</v>
      </c>
      <c r="E48" s="198">
        <v>3785.3380308500005</v>
      </c>
      <c r="F48" s="198">
        <v>4022.4922732300001</v>
      </c>
      <c r="G48" s="198">
        <v>4114.1607498600006</v>
      </c>
      <c r="H48" s="198">
        <v>4125.3427586600001</v>
      </c>
      <c r="I48" s="198">
        <v>4544.8419671400006</v>
      </c>
      <c r="J48" s="198">
        <v>4630.9629689000003</v>
      </c>
      <c r="K48" s="198">
        <v>4419.6812377900005</v>
      </c>
      <c r="L48" s="198">
        <v>4820.5799563099999</v>
      </c>
      <c r="M48" s="198">
        <v>4534.5048918299999</v>
      </c>
      <c r="N48" s="198">
        <v>4298.9139127199996</v>
      </c>
      <c r="O48" s="198">
        <v>4455.1305171100003</v>
      </c>
      <c r="P48" s="198">
        <v>4262.2403907200005</v>
      </c>
      <c r="Q48" s="198">
        <v>4372.22356545</v>
      </c>
      <c r="R48" s="340">
        <v>4149.8393218799993</v>
      </c>
      <c r="S48" s="198">
        <v>4472.4206668500001</v>
      </c>
      <c r="T48" s="198">
        <v>4631.2533164899996</v>
      </c>
      <c r="U48" s="372">
        <v>4560.4869459699994</v>
      </c>
      <c r="V48" s="372">
        <v>6220.3721475099992</v>
      </c>
      <c r="W48" s="372">
        <v>6203.1433134900008</v>
      </c>
      <c r="X48" s="372">
        <v>6285.3557696099997</v>
      </c>
      <c r="Y48" s="372">
        <v>6082.0232772500003</v>
      </c>
      <c r="Z48" s="372">
        <v>4754.6599043900005</v>
      </c>
      <c r="AA48" s="372">
        <v>4885.3084923499991</v>
      </c>
      <c r="AB48" s="372">
        <v>4984.6135681099995</v>
      </c>
    </row>
    <row r="49" spans="1:28">
      <c r="A49" s="187" t="s">
        <v>322</v>
      </c>
      <c r="B49" s="188" t="s">
        <v>2</v>
      </c>
      <c r="C49" s="188" t="s">
        <v>3</v>
      </c>
      <c r="D49" s="188" t="s">
        <v>4</v>
      </c>
      <c r="E49" s="188" t="s">
        <v>5</v>
      </c>
      <c r="F49" s="188" t="s">
        <v>6</v>
      </c>
      <c r="G49" s="188" t="s">
        <v>7</v>
      </c>
      <c r="H49" s="188" t="s">
        <v>8</v>
      </c>
      <c r="I49" s="188" t="s">
        <v>9</v>
      </c>
      <c r="J49" s="188" t="s">
        <v>354</v>
      </c>
      <c r="K49" s="188" t="s">
        <v>359</v>
      </c>
      <c r="L49" s="188" t="s">
        <v>366</v>
      </c>
      <c r="M49" s="188" t="s">
        <v>403</v>
      </c>
      <c r="N49" s="188" t="s">
        <v>406</v>
      </c>
      <c r="O49" s="188" t="s">
        <v>418</v>
      </c>
      <c r="P49" s="188" t="s">
        <v>423</v>
      </c>
      <c r="Q49" s="188" t="s">
        <v>429</v>
      </c>
      <c r="R49" s="188" t="s">
        <v>432</v>
      </c>
      <c r="S49" s="188" t="s">
        <v>435</v>
      </c>
      <c r="T49" s="188" t="s">
        <v>517</v>
      </c>
      <c r="U49" s="188" t="s">
        <v>633</v>
      </c>
      <c r="V49" s="188" t="s">
        <v>637</v>
      </c>
      <c r="W49" s="188" t="s">
        <v>648</v>
      </c>
      <c r="X49" s="188" t="s">
        <v>700</v>
      </c>
      <c r="Y49" s="188" t="s">
        <v>714</v>
      </c>
      <c r="Z49" s="188" t="s">
        <v>717</v>
      </c>
      <c r="AA49" s="188" t="s">
        <v>727</v>
      </c>
      <c r="AB49" s="188" t="s">
        <v>728</v>
      </c>
    </row>
    <row r="50" spans="1:28" ht="18" customHeight="1">
      <c r="A50" s="187" t="s">
        <v>362</v>
      </c>
      <c r="B50" s="188" t="s">
        <v>11</v>
      </c>
      <c r="C50" s="188" t="s">
        <v>12</v>
      </c>
      <c r="D50" s="188" t="s">
        <v>13</v>
      </c>
      <c r="E50" s="188" t="s">
        <v>14</v>
      </c>
      <c r="F50" s="188" t="s">
        <v>11</v>
      </c>
      <c r="G50" s="188" t="s">
        <v>12</v>
      </c>
      <c r="H50" s="188" t="s">
        <v>13</v>
      </c>
      <c r="I50" s="188" t="s">
        <v>14</v>
      </c>
      <c r="J50" s="188" t="s">
        <v>11</v>
      </c>
      <c r="K50" s="188" t="s">
        <v>12</v>
      </c>
      <c r="L50" s="188" t="s">
        <v>13</v>
      </c>
      <c r="M50" s="188" t="s">
        <v>14</v>
      </c>
      <c r="N50" s="188" t="s">
        <v>11</v>
      </c>
      <c r="O50" s="188" t="s">
        <v>12</v>
      </c>
      <c r="P50" s="188" t="s">
        <v>13</v>
      </c>
      <c r="Q50" s="188" t="s">
        <v>14</v>
      </c>
      <c r="R50" s="188" t="s">
        <v>11</v>
      </c>
      <c r="S50" s="188" t="s">
        <v>12</v>
      </c>
      <c r="T50" s="188" t="s">
        <v>13</v>
      </c>
      <c r="U50" s="188" t="s">
        <v>14</v>
      </c>
      <c r="V50" s="188" t="s">
        <v>11</v>
      </c>
      <c r="W50" s="188" t="s">
        <v>12</v>
      </c>
      <c r="X50" s="188" t="s">
        <v>13</v>
      </c>
      <c r="Y50" s="188" t="s">
        <v>14</v>
      </c>
      <c r="Z50" s="188" t="s">
        <v>11</v>
      </c>
      <c r="AA50" s="188" t="s">
        <v>12</v>
      </c>
      <c r="AB50" s="188" t="s">
        <v>13</v>
      </c>
    </row>
    <row r="51" spans="1:28">
      <c r="A51" s="199" t="s">
        <v>334</v>
      </c>
      <c r="B51" s="218">
        <v>7865.1187290199996</v>
      </c>
      <c r="C51" s="218">
        <v>6245.3735436600009</v>
      </c>
      <c r="D51" s="218">
        <v>6254.5765879500004</v>
      </c>
      <c r="E51" s="218">
        <v>6850.4740196500006</v>
      </c>
      <c r="F51" s="218">
        <v>7254.90894071</v>
      </c>
      <c r="G51" s="218">
        <v>7318.1608809900008</v>
      </c>
      <c r="H51" s="218">
        <v>7212.8175144800007</v>
      </c>
      <c r="I51" s="218">
        <v>8203.2748099199998</v>
      </c>
      <c r="J51" s="218">
        <v>8379.6689925999999</v>
      </c>
      <c r="K51" s="218">
        <v>8050.4408079000004</v>
      </c>
      <c r="L51" s="218">
        <v>8399.4232182699998</v>
      </c>
      <c r="M51" s="218">
        <v>8665.9866551599989</v>
      </c>
      <c r="N51" s="218">
        <v>8345.2965821299986</v>
      </c>
      <c r="O51" s="218">
        <v>8344.3669058300002</v>
      </c>
      <c r="P51" s="218">
        <v>8156.9573830999998</v>
      </c>
      <c r="Q51" s="218">
        <v>8723.0961250199998</v>
      </c>
      <c r="R51" s="218">
        <v>8229.8094759300002</v>
      </c>
      <c r="S51" s="218">
        <v>9050.2701586799994</v>
      </c>
      <c r="T51" s="218">
        <v>8827.4575436999985</v>
      </c>
      <c r="U51" s="218">
        <v>8578.417342550003</v>
      </c>
      <c r="V51" s="218">
        <v>10230.992855149998</v>
      </c>
      <c r="W51" s="218">
        <v>10138.069672580001</v>
      </c>
      <c r="X51" s="218">
        <v>10056.735982779999</v>
      </c>
      <c r="Y51" s="218">
        <v>11607.29387965</v>
      </c>
      <c r="Z51" s="218">
        <v>10330.5724931</v>
      </c>
      <c r="AA51" s="218">
        <v>12521</v>
      </c>
      <c r="AB51" s="218">
        <v>12827.739688650003</v>
      </c>
    </row>
    <row r="52" spans="1:28">
      <c r="A52" s="199" t="s">
        <v>335</v>
      </c>
      <c r="B52" s="218">
        <v>-1130.3733481300001</v>
      </c>
      <c r="C52" s="218">
        <v>-1293.45811033</v>
      </c>
      <c r="D52" s="218">
        <v>-1412.0841696</v>
      </c>
      <c r="E52" s="218">
        <v>-1689.92670284</v>
      </c>
      <c r="F52" s="218">
        <v>-1860.4715001900001</v>
      </c>
      <c r="G52" s="218">
        <v>-2019.49665845</v>
      </c>
      <c r="H52" s="218">
        <v>-1863.82033574</v>
      </c>
      <c r="I52" s="218">
        <v>-3128.51389135</v>
      </c>
      <c r="J52" s="218">
        <v>-2659.43430455</v>
      </c>
      <c r="K52" s="218">
        <v>-2251.5563640700002</v>
      </c>
      <c r="L52" s="218">
        <v>-2981.1454762800004</v>
      </c>
      <c r="M52" s="218">
        <v>-4362.0971012199998</v>
      </c>
      <c r="N52" s="218">
        <v>-4105.6373034500002</v>
      </c>
      <c r="O52" s="218">
        <v>-3804.1363704899995</v>
      </c>
      <c r="P52" s="218">
        <v>-4247.25146675</v>
      </c>
      <c r="Q52" s="218">
        <v>-3850.3630580100003</v>
      </c>
      <c r="R52" s="218">
        <v>-4896.0807488199998</v>
      </c>
      <c r="S52" s="218">
        <v>-4461.0042360900006</v>
      </c>
      <c r="T52" s="218">
        <v>-4475.3860598200008</v>
      </c>
      <c r="U52" s="218">
        <v>-4056.1787244700004</v>
      </c>
      <c r="V52" s="218">
        <v>-4656.9859720900004</v>
      </c>
      <c r="W52" s="218">
        <v>-4302.1969462500001</v>
      </c>
      <c r="X52" s="218">
        <v>-4743.09290358</v>
      </c>
      <c r="Y52" s="218">
        <v>-7439.6924877400006</v>
      </c>
      <c r="Z52" s="218">
        <v>-5166.4810180900004</v>
      </c>
      <c r="AA52" s="218">
        <v>-6984</v>
      </c>
      <c r="AB52" s="218">
        <v>-7100.61265241</v>
      </c>
    </row>
    <row r="53" spans="1:28" ht="21" customHeight="1">
      <c r="A53" s="199" t="s">
        <v>336</v>
      </c>
      <c r="B53" s="218">
        <v>6734.7453808899991</v>
      </c>
      <c r="C53" s="218">
        <v>4951.9154333300012</v>
      </c>
      <c r="D53" s="218">
        <v>4842.4924183500007</v>
      </c>
      <c r="E53" s="218">
        <v>5160.5473168100007</v>
      </c>
      <c r="F53" s="218">
        <v>5394.4374405199997</v>
      </c>
      <c r="G53" s="218">
        <v>5298.664222540001</v>
      </c>
      <c r="H53" s="218">
        <v>5348.9971787400009</v>
      </c>
      <c r="I53" s="218">
        <v>5074.7609185700003</v>
      </c>
      <c r="J53" s="218">
        <v>5720.2346880499999</v>
      </c>
      <c r="K53" s="218">
        <v>5798.8844438300002</v>
      </c>
      <c r="L53" s="218">
        <v>5418.2777419899994</v>
      </c>
      <c r="M53" s="218">
        <v>4303.8895539399991</v>
      </c>
      <c r="N53" s="218">
        <v>4239.6592786799984</v>
      </c>
      <c r="O53" s="218">
        <v>4540.2305353400006</v>
      </c>
      <c r="P53" s="218">
        <v>3909.7059163499998</v>
      </c>
      <c r="Q53" s="218">
        <v>4872.73306701</v>
      </c>
      <c r="R53" s="218">
        <v>3333.7287271100004</v>
      </c>
      <c r="S53" s="218">
        <v>4589.2659225899988</v>
      </c>
      <c r="T53" s="218">
        <v>4352.0714838799977</v>
      </c>
      <c r="U53" s="218">
        <v>4522.2386180800022</v>
      </c>
      <c r="V53" s="218">
        <v>5574.0068830599976</v>
      </c>
      <c r="W53" s="218">
        <v>5835.8727263300007</v>
      </c>
      <c r="X53" s="218">
        <v>5313.6430791999974</v>
      </c>
      <c r="Y53" s="218">
        <v>4167.6013919099996</v>
      </c>
      <c r="Z53" s="218">
        <v>5164.0914750100001</v>
      </c>
      <c r="AA53" s="218">
        <v>5537</v>
      </c>
      <c r="AB53" s="218">
        <v>5727.1270362400028</v>
      </c>
    </row>
    <row r="54" spans="1:28">
      <c r="A54" s="193" t="s">
        <v>322</v>
      </c>
      <c r="B54" s="194" t="s">
        <v>2</v>
      </c>
      <c r="C54" s="194" t="s">
        <v>3</v>
      </c>
      <c r="D54" s="194" t="s">
        <v>4</v>
      </c>
      <c r="E54" s="194" t="s">
        <v>5</v>
      </c>
      <c r="F54" s="194" t="s">
        <v>6</v>
      </c>
      <c r="G54" s="194" t="s">
        <v>7</v>
      </c>
      <c r="H54" s="194" t="s">
        <v>8</v>
      </c>
      <c r="I54" s="194" t="s">
        <v>9</v>
      </c>
      <c r="J54" s="194" t="s">
        <v>354</v>
      </c>
      <c r="K54" s="194" t="s">
        <v>359</v>
      </c>
      <c r="L54" s="194" t="s">
        <v>366</v>
      </c>
      <c r="M54" s="194" t="s">
        <v>403</v>
      </c>
      <c r="N54" s="194" t="s">
        <v>406</v>
      </c>
      <c r="O54" s="194" t="s">
        <v>418</v>
      </c>
      <c r="P54" s="194" t="s">
        <v>423</v>
      </c>
      <c r="Q54" s="194" t="s">
        <v>429</v>
      </c>
      <c r="R54" s="194" t="s">
        <v>432</v>
      </c>
      <c r="S54" s="194" t="s">
        <v>435</v>
      </c>
      <c r="T54" s="194" t="s">
        <v>517</v>
      </c>
      <c r="U54" s="194" t="s">
        <v>633</v>
      </c>
      <c r="V54" s="194" t="s">
        <v>637</v>
      </c>
      <c r="W54" s="194" t="s">
        <v>648</v>
      </c>
      <c r="X54" s="194" t="s">
        <v>700</v>
      </c>
      <c r="Y54" s="194" t="s">
        <v>714</v>
      </c>
      <c r="Z54" s="194" t="s">
        <v>717</v>
      </c>
      <c r="AA54" s="194" t="s">
        <v>727</v>
      </c>
      <c r="AB54" s="194" t="s">
        <v>728</v>
      </c>
    </row>
    <row r="55" spans="1:28" ht="20.25" customHeight="1">
      <c r="A55" s="193" t="s">
        <v>337</v>
      </c>
      <c r="B55" s="194" t="s">
        <v>11</v>
      </c>
      <c r="C55" s="194" t="s">
        <v>12</v>
      </c>
      <c r="D55" s="194" t="s">
        <v>13</v>
      </c>
      <c r="E55" s="194" t="s">
        <v>14</v>
      </c>
      <c r="F55" s="194" t="s">
        <v>11</v>
      </c>
      <c r="G55" s="194" t="s">
        <v>12</v>
      </c>
      <c r="H55" s="194" t="s">
        <v>13</v>
      </c>
      <c r="I55" s="194" t="s">
        <v>14</v>
      </c>
      <c r="J55" s="194" t="s">
        <v>11</v>
      </c>
      <c r="K55" s="194" t="s">
        <v>12</v>
      </c>
      <c r="L55" s="194" t="s">
        <v>13</v>
      </c>
      <c r="M55" s="194" t="s">
        <v>14</v>
      </c>
      <c r="N55" s="194" t="s">
        <v>11</v>
      </c>
      <c r="O55" s="194" t="s">
        <v>12</v>
      </c>
      <c r="P55" s="194" t="s">
        <v>13</v>
      </c>
      <c r="Q55" s="194" t="s">
        <v>14</v>
      </c>
      <c r="R55" s="194" t="s">
        <v>11</v>
      </c>
      <c r="S55" s="194" t="s">
        <v>12</v>
      </c>
      <c r="T55" s="194" t="s">
        <v>13</v>
      </c>
      <c r="U55" s="194" t="s">
        <v>14</v>
      </c>
      <c r="V55" s="194" t="s">
        <v>11</v>
      </c>
      <c r="W55" s="194" t="s">
        <v>12</v>
      </c>
      <c r="X55" s="194" t="s">
        <v>13</v>
      </c>
      <c r="Y55" s="194" t="s">
        <v>14</v>
      </c>
      <c r="Z55" s="194" t="s">
        <v>11</v>
      </c>
      <c r="AA55" s="194" t="s">
        <v>12</v>
      </c>
      <c r="AB55" s="194" t="s">
        <v>13</v>
      </c>
    </row>
    <row r="56" spans="1:28">
      <c r="A56" s="24" t="s">
        <v>342</v>
      </c>
      <c r="B56" s="217">
        <v>1076.8823768100001</v>
      </c>
      <c r="C56" s="217">
        <v>1049.4740869299999</v>
      </c>
      <c r="D56" s="217">
        <v>1169.44799493</v>
      </c>
      <c r="E56" s="217">
        <v>1048.1585329299999</v>
      </c>
      <c r="F56" s="217">
        <v>861.40617540999995</v>
      </c>
      <c r="G56" s="217">
        <v>697.60222340999997</v>
      </c>
      <c r="H56" s="217">
        <v>894.00764141000002</v>
      </c>
      <c r="I56" s="217">
        <v>1857.5829704099999</v>
      </c>
      <c r="J56" s="217">
        <v>1687.6754334100001</v>
      </c>
      <c r="K56" s="217">
        <v>1470.78265341</v>
      </c>
      <c r="L56" s="217">
        <v>1487.9908834100002</v>
      </c>
      <c r="M56" s="217">
        <v>1458.1728014099999</v>
      </c>
      <c r="N56" s="217">
        <v>1381.6408474100001</v>
      </c>
      <c r="O56" s="217">
        <v>1421.3996634100001</v>
      </c>
      <c r="P56" s="217">
        <v>1125.60441341</v>
      </c>
      <c r="Q56" s="217">
        <v>2169.0290384100008</v>
      </c>
      <c r="R56" s="64">
        <v>2159.7723004199997</v>
      </c>
      <c r="S56" s="217">
        <v>2500.9482574200001</v>
      </c>
      <c r="T56" s="217">
        <v>5186.6280354199998</v>
      </c>
      <c r="U56" s="217">
        <v>5620.213103</v>
      </c>
      <c r="V56" s="217">
        <v>5638.699243</v>
      </c>
      <c r="W56" s="217">
        <v>6660.0203709999996</v>
      </c>
      <c r="X56" s="217">
        <v>7565.6238819999999</v>
      </c>
      <c r="Y56" s="217">
        <v>7317.3082240000003</v>
      </c>
      <c r="Z56" s="217">
        <v>9850.5291030000008</v>
      </c>
      <c r="AA56" s="217">
        <v>10385.608356000001</v>
      </c>
      <c r="AB56" s="217">
        <v>9019.9749269999993</v>
      </c>
    </row>
    <row r="57" spans="1:28">
      <c r="A57" s="24" t="s">
        <v>417</v>
      </c>
      <c r="B57" s="217">
        <v>0</v>
      </c>
      <c r="C57" s="217">
        <v>0</v>
      </c>
      <c r="D57" s="217">
        <v>0</v>
      </c>
      <c r="E57" s="217">
        <v>693.53646500000002</v>
      </c>
      <c r="F57" s="217">
        <v>703.73752422999996</v>
      </c>
      <c r="G57" s="217">
        <v>1346.2333302300001</v>
      </c>
      <c r="H57" s="217">
        <v>1392.59815923</v>
      </c>
      <c r="I57" s="217">
        <v>1347.6189702300001</v>
      </c>
      <c r="J57" s="217">
        <v>1394.2382742300001</v>
      </c>
      <c r="K57" s="217">
        <v>2034.1532002299998</v>
      </c>
      <c r="L57" s="217">
        <v>2104.6374372299997</v>
      </c>
      <c r="M57" s="217">
        <v>2036.5693392300002</v>
      </c>
      <c r="N57" s="217">
        <v>2098.8615482300002</v>
      </c>
      <c r="O57" s="217">
        <v>3011.1860102300002</v>
      </c>
      <c r="P57" s="217">
        <v>3078.7779802300001</v>
      </c>
      <c r="Q57" s="217">
        <v>3713.3731252299999</v>
      </c>
      <c r="R57" s="64">
        <v>3779.5878462400001</v>
      </c>
      <c r="S57" s="217">
        <v>3726.7276062400001</v>
      </c>
      <c r="T57" s="217">
        <v>3790.9467032399998</v>
      </c>
      <c r="U57" s="217">
        <v>3783.0625540000001</v>
      </c>
      <c r="V57" s="217">
        <v>4753.9022670000004</v>
      </c>
      <c r="W57" s="217">
        <v>4796.9291519999997</v>
      </c>
      <c r="X57" s="217">
        <v>5913.787644</v>
      </c>
      <c r="Y57" s="217">
        <v>5334.7979969999997</v>
      </c>
      <c r="Z57" s="217">
        <v>5280.160457</v>
      </c>
      <c r="AA57" s="217">
        <v>6420.6482059999998</v>
      </c>
      <c r="AB57" s="217">
        <v>6451.2365410000002</v>
      </c>
    </row>
    <row r="58" spans="1:28">
      <c r="A58" s="24" t="s">
        <v>411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1587.7384650000001</v>
      </c>
      <c r="O58" s="217">
        <v>1690.2848129999998</v>
      </c>
      <c r="P58" s="217">
        <v>1615.0663630000001</v>
      </c>
      <c r="Q58" s="217">
        <v>1712.1159</v>
      </c>
      <c r="R58" s="64">
        <v>1697.242356</v>
      </c>
      <c r="S58" s="217">
        <v>1997.870048</v>
      </c>
      <c r="T58" s="217">
        <v>2060.8534559999998</v>
      </c>
      <c r="U58" s="217">
        <v>2015.919398</v>
      </c>
      <c r="V58" s="217">
        <v>2010.6188119999999</v>
      </c>
      <c r="W58" s="217">
        <v>2047.1898269999999</v>
      </c>
      <c r="X58" s="217">
        <v>2198.3138739999999</v>
      </c>
      <c r="Y58" s="217">
        <v>2088.4499489999998</v>
      </c>
      <c r="Z58" s="217">
        <v>2647.4321559999998</v>
      </c>
      <c r="AA58" s="217">
        <v>2817.780045</v>
      </c>
      <c r="AB58" s="217">
        <v>4192.6492630000002</v>
      </c>
    </row>
    <row r="59" spans="1:28">
      <c r="A59" s="24" t="s">
        <v>330</v>
      </c>
      <c r="B59" s="217">
        <v>1140.4370364500001</v>
      </c>
      <c r="C59" s="217">
        <v>2408.2560012399999</v>
      </c>
      <c r="D59" s="217">
        <v>2662.2134402400002</v>
      </c>
      <c r="E59" s="217">
        <v>2913.5627232400002</v>
      </c>
      <c r="F59" s="217">
        <v>3456.7039593099998</v>
      </c>
      <c r="G59" s="217">
        <v>3323.0301133100002</v>
      </c>
      <c r="H59" s="217">
        <v>4157.4006403100002</v>
      </c>
      <c r="I59" s="217">
        <v>4118.6671787900004</v>
      </c>
      <c r="J59" s="217">
        <v>3774.2140532499998</v>
      </c>
      <c r="K59" s="217">
        <v>3328.4537585099997</v>
      </c>
      <c r="L59" s="217">
        <v>3415.68533574</v>
      </c>
      <c r="M59" s="217">
        <v>3444.2653464699997</v>
      </c>
      <c r="N59" s="217">
        <v>1475.4023925200001</v>
      </c>
      <c r="O59" s="217">
        <v>1523.7106869200002</v>
      </c>
      <c r="P59" s="217">
        <v>1464.4146928</v>
      </c>
      <c r="Q59" s="217">
        <v>1542.4953269100004</v>
      </c>
      <c r="R59" s="64">
        <v>1490.3596900599998</v>
      </c>
      <c r="S59" s="217">
        <v>1679.9763170599999</v>
      </c>
      <c r="T59" s="217">
        <v>1829.1192085199998</v>
      </c>
      <c r="U59" s="217">
        <v>2423.4986961199997</v>
      </c>
      <c r="V59" s="217">
        <v>1851.5931085999998</v>
      </c>
      <c r="W59" s="217">
        <v>1935.7156791800001</v>
      </c>
      <c r="X59" s="217">
        <v>2064.7924130000001</v>
      </c>
      <c r="Y59" s="217">
        <v>2019.4298902999999</v>
      </c>
      <c r="Z59" s="217">
        <v>1415.69390602</v>
      </c>
      <c r="AA59" s="217">
        <v>1685.75694006</v>
      </c>
      <c r="AB59" s="217">
        <v>1537.9158782800002</v>
      </c>
    </row>
    <row r="60" spans="1:28">
      <c r="A60" s="24" t="s">
        <v>715</v>
      </c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64"/>
      <c r="S60" s="217"/>
      <c r="T60" s="217"/>
      <c r="U60" s="217"/>
      <c r="V60" s="217"/>
      <c r="W60" s="217"/>
      <c r="X60" s="217"/>
      <c r="Y60" s="217">
        <v>1993.0305699999999</v>
      </c>
      <c r="Z60" s="217">
        <v>2005.0160390000001</v>
      </c>
      <c r="AA60" s="217">
        <v>2001.2351659999999</v>
      </c>
      <c r="AB60" s="217">
        <v>997.076866</v>
      </c>
    </row>
    <row r="61" spans="1:28">
      <c r="A61" s="24" t="s">
        <v>326</v>
      </c>
      <c r="B61" s="217">
        <v>791.66390295999997</v>
      </c>
      <c r="C61" s="217">
        <v>791.25264211000012</v>
      </c>
      <c r="D61" s="217">
        <v>812.3251501100001</v>
      </c>
      <c r="E61" s="217">
        <v>789.95645811000009</v>
      </c>
      <c r="F61" s="217">
        <v>816.67460533999997</v>
      </c>
      <c r="G61" s="217">
        <v>818.32995133999987</v>
      </c>
      <c r="H61" s="217">
        <v>846.98489433999998</v>
      </c>
      <c r="I61" s="217">
        <v>824.29000533999999</v>
      </c>
      <c r="J61" s="217">
        <v>856.80305934</v>
      </c>
      <c r="K61" s="217">
        <v>853.74298034000003</v>
      </c>
      <c r="L61" s="217">
        <v>882.47825634000003</v>
      </c>
      <c r="M61" s="217">
        <v>849.00758234000011</v>
      </c>
      <c r="N61" s="217">
        <v>874.36353634000011</v>
      </c>
      <c r="O61" s="217">
        <v>864.92458334000003</v>
      </c>
      <c r="P61" s="217">
        <v>884.46915534000004</v>
      </c>
      <c r="Q61" s="217">
        <v>801.41441933999999</v>
      </c>
      <c r="R61" s="64">
        <v>819.10241333999988</v>
      </c>
      <c r="S61" s="217">
        <v>823.14964833999989</v>
      </c>
      <c r="T61" s="217">
        <v>842.19381334000002</v>
      </c>
      <c r="U61" s="217">
        <v>419.011662</v>
      </c>
      <c r="V61" s="217">
        <v>430.25622800000002</v>
      </c>
      <c r="W61" s="217">
        <v>442.04346399999997</v>
      </c>
      <c r="X61" s="217">
        <v>450.87577399999998</v>
      </c>
      <c r="Y61" s="217">
        <v>1121.2562459999999</v>
      </c>
      <c r="Z61" s="217">
        <v>1115.177743</v>
      </c>
      <c r="AA61" s="217">
        <v>1336.9295540000001</v>
      </c>
      <c r="AB61" s="217">
        <v>1355.7654700000001</v>
      </c>
    </row>
    <row r="62" spans="1:28">
      <c r="A62" s="24" t="s">
        <v>340</v>
      </c>
      <c r="B62" s="217">
        <v>0</v>
      </c>
      <c r="C62" s="217">
        <v>0</v>
      </c>
      <c r="D62" s="217">
        <v>0</v>
      </c>
      <c r="E62" s="217">
        <v>214.25767300000001</v>
      </c>
      <c r="F62" s="217">
        <v>361.30523599999998</v>
      </c>
      <c r="G62" s="217">
        <v>364.96044700000004</v>
      </c>
      <c r="H62" s="217">
        <v>670.88806599999998</v>
      </c>
      <c r="I62" s="217">
        <v>676.82334400000002</v>
      </c>
      <c r="J62" s="217">
        <v>629.33809099999996</v>
      </c>
      <c r="K62" s="217">
        <v>560.23571100000004</v>
      </c>
      <c r="L62" s="217">
        <v>599.39369600000009</v>
      </c>
      <c r="M62" s="217">
        <v>560.56878799999993</v>
      </c>
      <c r="N62" s="217">
        <v>554.74989500000004</v>
      </c>
      <c r="O62" s="217">
        <v>620.23428899999999</v>
      </c>
      <c r="P62" s="217">
        <v>617.37265600000001</v>
      </c>
      <c r="Q62" s="217">
        <v>649.70975499999997</v>
      </c>
      <c r="R62" s="64">
        <v>671.22145999999998</v>
      </c>
      <c r="S62" s="217">
        <v>754.30942800000003</v>
      </c>
      <c r="T62" s="217">
        <v>781.88015099999996</v>
      </c>
      <c r="U62" s="217">
        <v>739.352304</v>
      </c>
      <c r="V62" s="217">
        <v>730.92532900000003</v>
      </c>
      <c r="W62" s="217">
        <v>730.09461399999998</v>
      </c>
      <c r="X62" s="217">
        <v>762.99666200000001</v>
      </c>
      <c r="Y62" s="217">
        <v>754.53826100000003</v>
      </c>
      <c r="Z62" s="217">
        <v>956.41946700000005</v>
      </c>
      <c r="AA62" s="217">
        <v>1030.8418750000001</v>
      </c>
      <c r="AB62" s="217">
        <v>1110.808632</v>
      </c>
    </row>
    <row r="63" spans="1:28">
      <c r="A63" s="24" t="s">
        <v>341</v>
      </c>
      <c r="B63" s="217">
        <v>812.64610094</v>
      </c>
      <c r="C63" s="217">
        <v>982.02075540999999</v>
      </c>
      <c r="D63" s="217">
        <v>1125.75995541</v>
      </c>
      <c r="E63" s="217">
        <v>1377.92821841</v>
      </c>
      <c r="F63" s="217">
        <v>1482.7464419400001</v>
      </c>
      <c r="G63" s="217">
        <v>1515.91365694</v>
      </c>
      <c r="H63" s="217">
        <v>1530.8687459400001</v>
      </c>
      <c r="I63" s="217">
        <v>1577.1869839399999</v>
      </c>
      <c r="J63" s="217">
        <v>1484.6043879399999</v>
      </c>
      <c r="K63" s="217">
        <v>1457.3241259400002</v>
      </c>
      <c r="L63" s="217">
        <v>1372.2746589400001</v>
      </c>
      <c r="M63" s="217">
        <v>1356.04395494</v>
      </c>
      <c r="N63" s="217">
        <v>1262.6306799399999</v>
      </c>
      <c r="O63" s="217">
        <v>1233.20066294</v>
      </c>
      <c r="P63" s="217">
        <v>1125.2077529399999</v>
      </c>
      <c r="Q63" s="217">
        <v>1080.58417994</v>
      </c>
      <c r="R63" s="64">
        <v>988.95001792000016</v>
      </c>
      <c r="S63" s="217">
        <v>845.37189592000004</v>
      </c>
      <c r="T63" s="217">
        <v>774.43126491999999</v>
      </c>
      <c r="U63" s="217">
        <v>742.11190799999997</v>
      </c>
      <c r="V63" s="217">
        <v>585.90842399999997</v>
      </c>
      <c r="W63" s="217">
        <v>557.12249399999996</v>
      </c>
      <c r="X63" s="217">
        <v>495.27412399999997</v>
      </c>
      <c r="Y63" s="217">
        <v>560.37722599999995</v>
      </c>
      <c r="Z63" s="217">
        <v>547.24290199999996</v>
      </c>
      <c r="AA63" s="217">
        <v>535.56143999999995</v>
      </c>
      <c r="AB63" s="217">
        <v>509.16965599999997</v>
      </c>
    </row>
    <row r="64" spans="1:28">
      <c r="A64" s="24" t="s">
        <v>339</v>
      </c>
      <c r="B64" s="217">
        <v>50.245962590000005</v>
      </c>
      <c r="C64" s="217">
        <v>50.921168219999998</v>
      </c>
      <c r="D64" s="217">
        <v>72.501230219999997</v>
      </c>
      <c r="E64" s="217">
        <v>27.420339219999999</v>
      </c>
      <c r="F64" s="217">
        <v>67.108243219999991</v>
      </c>
      <c r="G64" s="217">
        <v>95.984514219999994</v>
      </c>
      <c r="H64" s="217">
        <v>129.85472222000001</v>
      </c>
      <c r="I64" s="217">
        <v>61.598958219999993</v>
      </c>
      <c r="J64" s="217">
        <v>62.651103219999996</v>
      </c>
      <c r="K64" s="217">
        <v>2.2000000000000001E-7</v>
      </c>
      <c r="L64" s="217">
        <v>-7.7999999999999994E-7</v>
      </c>
      <c r="M64" s="217">
        <v>-7.7999999999999994E-7</v>
      </c>
      <c r="N64" s="217">
        <v>-7.7999999999999994E-7</v>
      </c>
      <c r="O64" s="217">
        <v>-7.7999999999999994E-7</v>
      </c>
      <c r="P64" s="217">
        <v>-7.7999999999999994E-7</v>
      </c>
      <c r="Q64" s="217">
        <v>-7.7999999999999994E-7</v>
      </c>
      <c r="R64" s="64">
        <v>-7.7999999999999994E-7</v>
      </c>
      <c r="S64" s="217">
        <v>354.19387022000001</v>
      </c>
      <c r="T64" s="217">
        <v>359.55094522000002</v>
      </c>
      <c r="U64" s="217">
        <v>364.98904599999997</v>
      </c>
      <c r="V64" s="217">
        <v>370.38850400000001</v>
      </c>
      <c r="W64" s="217">
        <v>375.92917299999999</v>
      </c>
      <c r="X64" s="217">
        <v>381.61498799999998</v>
      </c>
      <c r="Y64" s="217">
        <v>387.38679999999999</v>
      </c>
      <c r="Z64" s="217">
        <v>0</v>
      </c>
      <c r="AA64" s="217">
        <v>0</v>
      </c>
      <c r="AB64" s="217">
        <v>0</v>
      </c>
    </row>
    <row r="65" spans="1:31">
      <c r="A65" s="24" t="s">
        <v>332</v>
      </c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64"/>
      <c r="S65" s="217"/>
      <c r="T65" s="217"/>
      <c r="U65" s="217"/>
      <c r="V65" s="217"/>
      <c r="W65" s="217"/>
      <c r="X65" s="217"/>
      <c r="Y65" s="217">
        <v>93.536173000000005</v>
      </c>
      <c r="Z65" s="217">
        <v>88.078557000000004</v>
      </c>
      <c r="AA65" s="217">
        <v>79.851421999999999</v>
      </c>
      <c r="AB65" s="217">
        <v>71.636250000000004</v>
      </c>
    </row>
    <row r="66" spans="1:31">
      <c r="A66" s="24" t="s">
        <v>331</v>
      </c>
      <c r="B66" s="217">
        <v>643.62310563000005</v>
      </c>
      <c r="C66" s="217">
        <v>745.84442603000002</v>
      </c>
      <c r="D66" s="217">
        <v>766.76790402999995</v>
      </c>
      <c r="E66" s="217">
        <v>773.8205630299999</v>
      </c>
      <c r="F66" s="217">
        <v>717.16755242999989</v>
      </c>
      <c r="G66" s="217">
        <v>724.09690042999989</v>
      </c>
      <c r="H66" s="217">
        <v>749.76054642999998</v>
      </c>
      <c r="I66" s="217">
        <v>757.21417242999996</v>
      </c>
      <c r="J66" s="217">
        <v>264.88166642999994</v>
      </c>
      <c r="K66" s="217">
        <v>255.96236742999997</v>
      </c>
      <c r="L66" s="217">
        <v>265.47138842999993</v>
      </c>
      <c r="M66" s="217">
        <v>255.81216742999999</v>
      </c>
      <c r="N66" s="217">
        <v>264.12581042999994</v>
      </c>
      <c r="O66" s="217">
        <v>254.55590142999998</v>
      </c>
      <c r="P66" s="217">
        <v>260.71741342999997</v>
      </c>
      <c r="Q66" s="217">
        <v>253.04702243</v>
      </c>
      <c r="R66" s="64">
        <v>257.35465241999998</v>
      </c>
      <c r="S66" s="217">
        <v>252.77684442</v>
      </c>
      <c r="T66" s="217">
        <v>257.06765041999995</v>
      </c>
      <c r="U66" s="217">
        <v>168.476316</v>
      </c>
      <c r="V66" s="217">
        <v>171.20514900000001</v>
      </c>
      <c r="W66" s="217">
        <v>168.476315</v>
      </c>
      <c r="X66" s="217">
        <v>171.26278199999999</v>
      </c>
      <c r="Y66" s="217">
        <v>84.028531999999998</v>
      </c>
      <c r="Z66" s="217">
        <v>84.941441999999995</v>
      </c>
      <c r="AA66" s="217">
        <v>83.738617000000005</v>
      </c>
      <c r="AB66" s="217">
        <v>84.198390000000003</v>
      </c>
    </row>
    <row r="67" spans="1:31">
      <c r="A67" s="24" t="s">
        <v>328</v>
      </c>
      <c r="B67" s="217">
        <v>108.78372468000001</v>
      </c>
      <c r="C67" s="217">
        <v>98.131977510000013</v>
      </c>
      <c r="D67" s="217">
        <v>85.574636510000005</v>
      </c>
      <c r="E67" s="217">
        <v>87.703680509999998</v>
      </c>
      <c r="F67" s="217">
        <v>93.837901509999995</v>
      </c>
      <c r="G67" s="217">
        <v>93.661091509999991</v>
      </c>
      <c r="H67" s="217">
        <v>97.477557509999983</v>
      </c>
      <c r="I67" s="217">
        <v>94.728170509999984</v>
      </c>
      <c r="J67" s="217">
        <v>90.939223509999991</v>
      </c>
      <c r="K67" s="217">
        <v>145.95066650999999</v>
      </c>
      <c r="L67" s="217">
        <v>138.68434951</v>
      </c>
      <c r="M67" s="217">
        <v>136.15200050999999</v>
      </c>
      <c r="N67" s="217">
        <v>126.63216650999999</v>
      </c>
      <c r="O67" s="217">
        <v>123.45192351</v>
      </c>
      <c r="P67" s="217">
        <v>114.02186450999999</v>
      </c>
      <c r="Q67" s="217">
        <v>110.78412650999999</v>
      </c>
      <c r="R67" s="64">
        <v>101.30434023999999</v>
      </c>
      <c r="S67" s="217">
        <v>92.837868240000006</v>
      </c>
      <c r="T67" s="217">
        <v>84.976895240000019</v>
      </c>
      <c r="U67" s="217">
        <v>83.366339999999994</v>
      </c>
      <c r="V67" s="217">
        <v>75.878350999999995</v>
      </c>
      <c r="W67" s="217">
        <v>74.146398000000005</v>
      </c>
      <c r="X67" s="217">
        <v>66.869341000000006</v>
      </c>
      <c r="Y67" s="217">
        <v>65.077455</v>
      </c>
      <c r="Z67" s="217">
        <v>57.461419999999997</v>
      </c>
      <c r="AA67" s="217">
        <v>55.789839000000001</v>
      </c>
      <c r="AB67" s="217">
        <v>49.136418999999997</v>
      </c>
    </row>
    <row r="68" spans="1:31">
      <c r="A68" s="24" t="s">
        <v>407</v>
      </c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64"/>
      <c r="S68" s="217"/>
      <c r="T68" s="217"/>
      <c r="U68" s="217"/>
      <c r="V68" s="217"/>
      <c r="W68" s="217"/>
      <c r="X68" s="217"/>
      <c r="Y68" s="217">
        <v>42.584386000000002</v>
      </c>
      <c r="Z68" s="217">
        <v>54.777847000000001</v>
      </c>
      <c r="AA68" s="217">
        <v>57.221102999999999</v>
      </c>
      <c r="AB68" s="217">
        <v>14.734234000000001</v>
      </c>
    </row>
    <row r="69" spans="1:31">
      <c r="A69" s="24" t="s">
        <v>327</v>
      </c>
      <c r="B69" s="217">
        <v>1319.91682629</v>
      </c>
      <c r="C69" s="217">
        <v>1270.4999605</v>
      </c>
      <c r="D69" s="217">
        <v>1224.7935665</v>
      </c>
      <c r="E69" s="217">
        <v>1584.8520684999999</v>
      </c>
      <c r="F69" s="217">
        <v>1131.0459482200001</v>
      </c>
      <c r="G69" s="217">
        <v>1081.6725052199999</v>
      </c>
      <c r="H69" s="217">
        <v>1040.8464972199999</v>
      </c>
      <c r="I69" s="217">
        <v>992.11928921999993</v>
      </c>
      <c r="J69" s="217">
        <v>943.68857921999995</v>
      </c>
      <c r="K69" s="217">
        <v>896.09916721999991</v>
      </c>
      <c r="L69" s="217">
        <v>850.75076821999994</v>
      </c>
      <c r="M69" s="217">
        <v>805.51786522000009</v>
      </c>
      <c r="N69" s="217">
        <v>759.05635222000001</v>
      </c>
      <c r="O69" s="217">
        <v>713.68265221999991</v>
      </c>
      <c r="P69" s="217">
        <v>667.97464722000007</v>
      </c>
      <c r="Q69" s="217">
        <v>622.98734822000006</v>
      </c>
      <c r="R69" s="64">
        <v>576.94937923999998</v>
      </c>
      <c r="S69" s="217">
        <v>414.82383623999999</v>
      </c>
      <c r="T69" s="217">
        <v>388.07232024000001</v>
      </c>
      <c r="U69" s="217">
        <v>361.862257</v>
      </c>
      <c r="V69" s="217">
        <v>49.800784</v>
      </c>
      <c r="W69" s="217">
        <v>40.170440999999997</v>
      </c>
      <c r="X69" s="217">
        <v>30.554352999999999</v>
      </c>
      <c r="Y69" s="217">
        <v>20.935880000000001</v>
      </c>
      <c r="Z69" s="217">
        <v>11.31343</v>
      </c>
      <c r="AA69" s="217">
        <v>1.9435309999999999</v>
      </c>
      <c r="AB69" s="217">
        <v>-1.192626</v>
      </c>
    </row>
    <row r="70" spans="1:31">
      <c r="A70" s="24" t="s">
        <v>329</v>
      </c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64"/>
      <c r="S70" s="217"/>
      <c r="T70" s="217"/>
      <c r="U70" s="217"/>
      <c r="V70" s="217"/>
      <c r="W70" s="217"/>
      <c r="X70" s="217"/>
      <c r="Y70" s="217">
        <v>0.32826699999999998</v>
      </c>
      <c r="Z70" s="217">
        <v>3.5501830000000001</v>
      </c>
      <c r="AA70" s="217">
        <v>-53.592083000000002</v>
      </c>
      <c r="AB70" s="217">
        <v>1.2229840000000001</v>
      </c>
    </row>
    <row r="71" spans="1:31">
      <c r="A71" s="24" t="s">
        <v>338</v>
      </c>
      <c r="B71" s="217">
        <v>1E-8</v>
      </c>
      <c r="C71" s="217">
        <v>440.93300605000002</v>
      </c>
      <c r="D71" s="217">
        <v>860.11118404999991</v>
      </c>
      <c r="E71" s="217">
        <v>534.00451405000001</v>
      </c>
      <c r="F71" s="217">
        <v>1.0500000000000001E-6</v>
      </c>
      <c r="G71" s="217">
        <v>1.0500000000000001E-6</v>
      </c>
      <c r="H71" s="217">
        <v>1.0500000000000001E-6</v>
      </c>
      <c r="I71" s="217">
        <v>1.0500000000000001E-6</v>
      </c>
      <c r="J71" s="217">
        <v>1.0500000000000001E-6</v>
      </c>
      <c r="K71" s="217">
        <v>1.0500000000000001E-6</v>
      </c>
      <c r="L71" s="217">
        <v>1.0500000000000001E-6</v>
      </c>
      <c r="M71" s="217">
        <v>1.0500000000000001E-6</v>
      </c>
      <c r="N71" s="217">
        <v>1.0500000000000001E-6</v>
      </c>
      <c r="O71" s="217">
        <v>1.0500000000000001E-6</v>
      </c>
      <c r="P71" s="217">
        <v>1.0500000000000001E-6</v>
      </c>
      <c r="Q71" s="217">
        <v>2.0499999999999999E-6</v>
      </c>
      <c r="R71" s="64">
        <v>2.04E-6</v>
      </c>
      <c r="S71" s="217">
        <v>193.29966403999998</v>
      </c>
      <c r="T71" s="217">
        <v>805.11573704</v>
      </c>
      <c r="U71" s="217">
        <v>967.86082599999997</v>
      </c>
      <c r="V71" s="217">
        <v>0</v>
      </c>
      <c r="W71" s="217">
        <v>0</v>
      </c>
      <c r="X71" s="217">
        <v>0</v>
      </c>
      <c r="Y71" s="217">
        <v>0</v>
      </c>
      <c r="Z71" s="217">
        <v>880.42283199999997</v>
      </c>
      <c r="AA71" s="217">
        <v>1069.215156</v>
      </c>
      <c r="AB71" s="217">
        <v>655.31442200000004</v>
      </c>
    </row>
    <row r="72" spans="1:31">
      <c r="A72" s="24" t="s">
        <v>324</v>
      </c>
      <c r="B72" s="217">
        <v>4.1879589999999994E-2</v>
      </c>
      <c r="C72" s="217">
        <v>5.8999999999999996E-7</v>
      </c>
      <c r="D72" s="217">
        <v>5.8999999999999996E-7</v>
      </c>
      <c r="E72" s="217">
        <v>5.8999999999999996E-7</v>
      </c>
      <c r="F72" s="217">
        <v>5.8999999999999996E-7</v>
      </c>
      <c r="G72" s="217">
        <v>5.8999999999999996E-7</v>
      </c>
      <c r="H72" s="217">
        <v>5.8999999999999996E-7</v>
      </c>
      <c r="I72" s="217">
        <v>5.8999999999999996E-7</v>
      </c>
      <c r="J72" s="217">
        <v>5.8999999999999996E-7</v>
      </c>
      <c r="K72" s="217">
        <v>5.8999999999999996E-7</v>
      </c>
      <c r="L72" s="217">
        <v>5.8999999999999996E-7</v>
      </c>
      <c r="M72" s="217">
        <v>5.8999999999999996E-7</v>
      </c>
      <c r="N72" s="217">
        <v>5.8999999999999996E-7</v>
      </c>
      <c r="O72" s="217">
        <v>5.8999999999999996E-7</v>
      </c>
      <c r="P72" s="217">
        <v>5.8999999999999996E-7</v>
      </c>
      <c r="Q72" s="217">
        <v>5.8999999999999996E-7</v>
      </c>
      <c r="R72" s="64">
        <v>5.7999999999999995E-7</v>
      </c>
      <c r="S72" s="217">
        <v>5.7999999999999995E-7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</row>
    <row r="73" spans="1:31">
      <c r="A73" s="24" t="s">
        <v>415</v>
      </c>
      <c r="B73" s="217">
        <v>916.03</v>
      </c>
      <c r="C73" s="217">
        <v>907.79200000000003</v>
      </c>
      <c r="D73" s="217">
        <v>992.90599999999995</v>
      </c>
      <c r="E73" s="217">
        <v>1094.7529999999999</v>
      </c>
      <c r="F73" s="217">
        <v>1291.4776653200001</v>
      </c>
      <c r="G73" s="217">
        <v>1271.6541563199999</v>
      </c>
      <c r="H73" s="217">
        <v>1601.69131032</v>
      </c>
      <c r="I73" s="217">
        <v>1602.6905493199999</v>
      </c>
      <c r="J73" s="217">
        <v>732.98695032000001</v>
      </c>
      <c r="K73" s="217">
        <v>673.46991932000003</v>
      </c>
      <c r="L73" s="217">
        <v>670.00914732000001</v>
      </c>
      <c r="M73" s="217">
        <v>684.30991832000007</v>
      </c>
      <c r="N73" s="217">
        <v>3.2000000000000001E-7</v>
      </c>
      <c r="O73" s="217">
        <v>3.2000000000000001E-7</v>
      </c>
      <c r="P73" s="217">
        <v>3.2000000000000001E-7</v>
      </c>
      <c r="Q73" s="217">
        <v>3.2000000000000001E-7</v>
      </c>
      <c r="R73" s="64">
        <v>3.2000000000000001E-7</v>
      </c>
      <c r="S73" s="217">
        <v>3.2000000000000001E-7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</row>
    <row r="74" spans="1:31">
      <c r="A74" s="24" t="s">
        <v>414</v>
      </c>
      <c r="B74" s="217">
        <v>0</v>
      </c>
      <c r="C74" s="217">
        <v>2.0000000000000002E-7</v>
      </c>
      <c r="D74" s="217">
        <v>2.0000000000000002E-7</v>
      </c>
      <c r="E74" s="217">
        <v>69.132835200000002</v>
      </c>
      <c r="F74" s="217">
        <v>100.26843220000001</v>
      </c>
      <c r="G74" s="217">
        <v>95.112012200000009</v>
      </c>
      <c r="H74" s="217">
        <v>2.0000000000000002E-7</v>
      </c>
      <c r="I74" s="217">
        <v>2.0000000000000002E-7</v>
      </c>
      <c r="J74" s="217">
        <v>2.0000000000000002E-7</v>
      </c>
      <c r="K74" s="217">
        <v>2.0000000000000002E-7</v>
      </c>
      <c r="L74" s="217">
        <v>2.0000000000000002E-7</v>
      </c>
      <c r="M74" s="217">
        <v>77.254891200000003</v>
      </c>
      <c r="N74" s="217">
        <v>2.0000000000000002E-7</v>
      </c>
      <c r="O74" s="217">
        <v>2.0000000000000002E-7</v>
      </c>
      <c r="P74" s="217">
        <v>2.0000000000000002E-7</v>
      </c>
      <c r="Q74" s="217">
        <v>2.0000000000000002E-7</v>
      </c>
      <c r="R74" s="64">
        <v>2.0000000000000002E-7</v>
      </c>
      <c r="S74" s="217">
        <v>2.0000000000000002E-7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0.13711899999999999</v>
      </c>
    </row>
    <row r="75" spans="1:31">
      <c r="A75" s="24" t="s">
        <v>323</v>
      </c>
      <c r="B75" s="217">
        <v>-45.807999999999979</v>
      </c>
      <c r="C75" s="217">
        <v>-58.419000000000025</v>
      </c>
      <c r="D75" s="217">
        <v>-28.588000000000005</v>
      </c>
      <c r="E75" s="217">
        <v>-22.516000000000048</v>
      </c>
      <c r="F75" s="217">
        <v>-480.94061099999999</v>
      </c>
      <c r="G75" s="217">
        <v>-358.51197100000002</v>
      </c>
      <c r="H75" s="217">
        <v>-1017.8248170000002</v>
      </c>
      <c r="I75" s="217">
        <v>-1193.4165076199999</v>
      </c>
      <c r="J75" s="217">
        <v>-722.86183373999984</v>
      </c>
      <c r="K75" s="217">
        <v>-67.205213529999924</v>
      </c>
      <c r="L75" s="217">
        <v>47.457360569999992</v>
      </c>
      <c r="M75" s="217">
        <v>-138.37368396000011</v>
      </c>
      <c r="N75" s="217">
        <v>265.54069776000006</v>
      </c>
      <c r="O75" s="217">
        <v>84.053427150000005</v>
      </c>
      <c r="P75" s="217">
        <v>140.36833657999998</v>
      </c>
      <c r="Q75" s="217">
        <v>-75.824602779999992</v>
      </c>
      <c r="R75" s="64">
        <v>-74.171480260000038</v>
      </c>
      <c r="S75" s="217">
        <v>-442.86858714000016</v>
      </c>
      <c r="T75" s="217">
        <v>-911.10826422000014</v>
      </c>
      <c r="U75" s="217">
        <v>-770.07242127999996</v>
      </c>
      <c r="V75" s="217">
        <v>-821.91681424000001</v>
      </c>
      <c r="W75" s="217">
        <v>-885.0474081399999</v>
      </c>
      <c r="X75" s="217">
        <v>-1386.1452028400001</v>
      </c>
      <c r="Y75" s="217">
        <v>-1010.0678277200002</v>
      </c>
      <c r="Z75" s="217">
        <v>-3369.9340000000007</v>
      </c>
      <c r="AA75" s="217">
        <v>-3567.0429486599992</v>
      </c>
      <c r="AB75" s="217">
        <v>-3665.3112270000001</v>
      </c>
      <c r="AC75" s="328"/>
      <c r="AD75" s="328"/>
      <c r="AE75" s="408"/>
    </row>
    <row r="76" spans="1:31" ht="15" customHeight="1">
      <c r="A76" s="24" t="s">
        <v>416</v>
      </c>
      <c r="B76" s="217">
        <v>801.78790000000004</v>
      </c>
      <c r="C76" s="217">
        <v>-1.2039</v>
      </c>
      <c r="D76" s="217">
        <v>-1.4839</v>
      </c>
      <c r="E76" s="217">
        <v>-1.4830000000000001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</row>
    <row r="77" spans="1:31" ht="19.5" customHeight="1">
      <c r="A77" s="24" t="s">
        <v>325</v>
      </c>
      <c r="B77" s="217">
        <v>-23.419352279999998</v>
      </c>
      <c r="C77" s="217">
        <v>-31.80187016</v>
      </c>
      <c r="D77" s="217">
        <v>-31.081533160000003</v>
      </c>
      <c r="E77" s="217">
        <v>-44.110809160000002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</row>
    <row r="78" spans="1:31">
      <c r="A78" s="227" t="s">
        <v>343</v>
      </c>
      <c r="B78" s="228">
        <v>7592.8314636700006</v>
      </c>
      <c r="C78" s="228">
        <v>8653.7012546300011</v>
      </c>
      <c r="D78" s="228">
        <v>9711.2476296299992</v>
      </c>
      <c r="E78" s="228">
        <v>11140.97726263</v>
      </c>
      <c r="F78" s="228">
        <v>10602.539075769999</v>
      </c>
      <c r="G78" s="228">
        <v>11069.738932769998</v>
      </c>
      <c r="H78" s="228">
        <v>12094.553965769999</v>
      </c>
      <c r="I78" s="228">
        <v>12717.104086630001</v>
      </c>
      <c r="J78" s="228">
        <v>11199.158989969997</v>
      </c>
      <c r="K78" s="228">
        <v>11608.969338439998</v>
      </c>
      <c r="L78" s="228">
        <v>11834.833282769998</v>
      </c>
      <c r="M78" s="228">
        <v>11525.300971969997</v>
      </c>
      <c r="N78" s="228">
        <v>10650.74239274</v>
      </c>
      <c r="O78" s="228">
        <v>11540.684614529999</v>
      </c>
      <c r="P78" s="228">
        <v>11093.99527684</v>
      </c>
      <c r="Q78" s="228">
        <v>12579.715641590003</v>
      </c>
      <c r="R78" s="341">
        <v>12467.672977979999</v>
      </c>
      <c r="S78" s="341">
        <v>13193.4166981</v>
      </c>
      <c r="T78" s="341">
        <v>16249.727917480002</v>
      </c>
      <c r="U78" s="341">
        <v>16919.651988839996</v>
      </c>
      <c r="V78" s="341">
        <v>15847.261723360001</v>
      </c>
      <c r="W78" s="341">
        <v>16942.810661040003</v>
      </c>
      <c r="X78" s="341">
        <v>18716.806542159997</v>
      </c>
      <c r="Y78" s="341">
        <v>20872.998028580001</v>
      </c>
      <c r="Z78" s="341">
        <v>21628.283484020005</v>
      </c>
      <c r="AA78" s="341">
        <v>23941.486218400001</v>
      </c>
      <c r="AB78" s="341">
        <v>22384.47319828</v>
      </c>
    </row>
    <row r="79" spans="1:31">
      <c r="A79" s="227" t="s">
        <v>344</v>
      </c>
      <c r="B79" s="228">
        <v>3796.4157318350003</v>
      </c>
      <c r="C79" s="228">
        <v>4326.8506273150006</v>
      </c>
      <c r="D79" s="228">
        <v>4855.6238148149996</v>
      </c>
      <c r="E79" s="228">
        <v>5570.488631315</v>
      </c>
      <c r="F79" s="228">
        <v>5301.2695378849994</v>
      </c>
      <c r="G79" s="228">
        <v>5534.8694663849992</v>
      </c>
      <c r="H79" s="228">
        <v>6047.2769828849996</v>
      </c>
      <c r="I79" s="228">
        <v>6358.5520433150004</v>
      </c>
      <c r="J79" s="228">
        <v>5599.5794949849987</v>
      </c>
      <c r="K79" s="228">
        <v>5804.484669219999</v>
      </c>
      <c r="L79" s="228">
        <v>5917.4166413849989</v>
      </c>
      <c r="M79" s="228">
        <v>5762.6504859849983</v>
      </c>
      <c r="N79" s="228">
        <v>5325.3711963699998</v>
      </c>
      <c r="O79" s="228">
        <v>5770.3423072649994</v>
      </c>
      <c r="P79" s="228">
        <v>5546.9976384199999</v>
      </c>
      <c r="Q79" s="228">
        <v>6289.8578207950013</v>
      </c>
      <c r="R79" s="341">
        <v>6233.8364889899995</v>
      </c>
      <c r="S79" s="341">
        <v>6596.7083490499999</v>
      </c>
      <c r="T79" s="341">
        <v>8124.8639587400012</v>
      </c>
      <c r="U79" s="341">
        <v>8459.8259944199981</v>
      </c>
      <c r="V79" s="341">
        <v>7923.6308616800006</v>
      </c>
      <c r="W79" s="341">
        <v>8471.4053305200014</v>
      </c>
      <c r="X79" s="341">
        <v>9358.4032710799984</v>
      </c>
      <c r="Y79" s="341">
        <v>10436.499014290001</v>
      </c>
      <c r="Z79" s="341">
        <v>10814.141742010002</v>
      </c>
      <c r="AA79" s="341">
        <v>11970.743109200001</v>
      </c>
      <c r="AB79" s="341">
        <v>11192.23659914</v>
      </c>
    </row>
    <row r="80" spans="1:31" ht="21" customHeight="1">
      <c r="A80" s="227" t="s">
        <v>345</v>
      </c>
      <c r="B80" s="228">
        <v>-1168.8105</v>
      </c>
      <c r="C80" s="228">
        <v>-927.74599999999998</v>
      </c>
      <c r="D80" s="228">
        <v>-879.36699999999996</v>
      </c>
      <c r="E80" s="228">
        <v>-1408.71</v>
      </c>
      <c r="F80" s="228">
        <v>-2014.115</v>
      </c>
      <c r="G80" s="228">
        <v>-1942.3195000000001</v>
      </c>
      <c r="H80" s="228">
        <v>-1824.4425000000001</v>
      </c>
      <c r="I80" s="228">
        <v>-1940.6875</v>
      </c>
      <c r="J80" s="228">
        <v>-2186.3159999999998</v>
      </c>
      <c r="K80" s="228">
        <v>-2072.8105</v>
      </c>
      <c r="L80" s="228">
        <v>-2164.152</v>
      </c>
      <c r="M80" s="228">
        <v>-1772.364</v>
      </c>
      <c r="N80" s="228">
        <v>-1977.7004999999999</v>
      </c>
      <c r="O80" s="228">
        <v>-2221.9375</v>
      </c>
      <c r="P80" s="228">
        <v>-1222.1685</v>
      </c>
      <c r="Q80" s="228">
        <v>-1645.6234999999999</v>
      </c>
      <c r="R80" s="341">
        <v>-2371.0565000000001</v>
      </c>
      <c r="S80" s="341">
        <v>-1521.5854999999999</v>
      </c>
      <c r="T80" s="341">
        <v>-2208.8779999999997</v>
      </c>
      <c r="U80" s="341">
        <v>-1896.318</v>
      </c>
      <c r="V80" s="341">
        <v>-3004.2249999999999</v>
      </c>
      <c r="W80" s="341">
        <v>-2319.9814999999999</v>
      </c>
      <c r="X80" s="341">
        <v>-2457.9544999999998</v>
      </c>
      <c r="Y80" s="341">
        <v>-2008.7574999999999</v>
      </c>
      <c r="Z80" s="341">
        <v>-4320.4025000000001</v>
      </c>
      <c r="AA80" s="341">
        <v>-2981.9839999999999</v>
      </c>
      <c r="AB80" s="341">
        <v>-1431.1479999999999</v>
      </c>
    </row>
    <row r="81" spans="1:28">
      <c r="A81" s="227" t="s">
        <v>346</v>
      </c>
      <c r="B81" s="228">
        <v>2627.6052318350003</v>
      </c>
      <c r="C81" s="228">
        <v>3399.1046273150005</v>
      </c>
      <c r="D81" s="228">
        <v>3976.2568148149994</v>
      </c>
      <c r="E81" s="228">
        <v>4161.778631315</v>
      </c>
      <c r="F81" s="228">
        <v>3287.1545378849996</v>
      </c>
      <c r="G81" s="312">
        <v>3592.5499663849992</v>
      </c>
      <c r="H81" s="228">
        <v>4222.8344828849995</v>
      </c>
      <c r="I81" s="228">
        <v>4417.8645433150004</v>
      </c>
      <c r="J81" s="228">
        <v>3413.2634949849989</v>
      </c>
      <c r="K81" s="312">
        <v>3731.6741692199989</v>
      </c>
      <c r="L81" s="228">
        <v>3753.2646413849989</v>
      </c>
      <c r="M81" s="228">
        <v>3990.2864859849983</v>
      </c>
      <c r="N81" s="228">
        <v>3347.6706963699999</v>
      </c>
      <c r="O81" s="312">
        <v>3548.4048072649994</v>
      </c>
      <c r="P81" s="228">
        <v>4324.8291384200002</v>
      </c>
      <c r="Q81" s="228">
        <v>4644.2343207950016</v>
      </c>
      <c r="R81" s="341">
        <v>3862.7799889899993</v>
      </c>
      <c r="S81" s="341">
        <v>5075.1228490499998</v>
      </c>
      <c r="T81" s="341">
        <v>5915.9859587400015</v>
      </c>
      <c r="U81" s="341">
        <v>6563.5079944199979</v>
      </c>
      <c r="V81" s="341">
        <v>4919.4058616800012</v>
      </c>
      <c r="W81" s="341">
        <v>6151.4238305200015</v>
      </c>
      <c r="X81" s="341">
        <v>6900.4487710799986</v>
      </c>
      <c r="Y81" s="341">
        <v>8427.7415142900009</v>
      </c>
      <c r="Z81" s="341">
        <v>6493.7392420100023</v>
      </c>
      <c r="AA81" s="341">
        <v>8988.7591092000002</v>
      </c>
      <c r="AB81" s="341">
        <v>9761.088599140001</v>
      </c>
    </row>
    <row r="82" spans="1:28">
      <c r="A82" s="187" t="s">
        <v>322</v>
      </c>
      <c r="B82" s="188" t="s">
        <v>2</v>
      </c>
      <c r="C82" s="188" t="s">
        <v>3</v>
      </c>
      <c r="D82" s="188" t="s">
        <v>4</v>
      </c>
      <c r="E82" s="188" t="s">
        <v>5</v>
      </c>
      <c r="F82" s="188" t="s">
        <v>6</v>
      </c>
      <c r="G82" s="188" t="s">
        <v>7</v>
      </c>
      <c r="H82" s="188" t="s">
        <v>8</v>
      </c>
      <c r="I82" s="188" t="s">
        <v>9</v>
      </c>
      <c r="J82" s="188" t="s">
        <v>354</v>
      </c>
      <c r="K82" s="188" t="s">
        <v>359</v>
      </c>
      <c r="L82" s="188" t="s">
        <v>366</v>
      </c>
      <c r="M82" s="188" t="s">
        <v>403</v>
      </c>
      <c r="N82" s="188" t="s">
        <v>406</v>
      </c>
      <c r="O82" s="188" t="s">
        <v>418</v>
      </c>
      <c r="P82" s="188" t="s">
        <v>423</v>
      </c>
      <c r="Q82" s="188" t="s">
        <v>429</v>
      </c>
      <c r="R82" s="188" t="s">
        <v>432</v>
      </c>
      <c r="S82" s="188" t="s">
        <v>435</v>
      </c>
      <c r="T82" s="188" t="s">
        <v>517</v>
      </c>
      <c r="U82" s="188" t="s">
        <v>633</v>
      </c>
      <c r="V82" s="188" t="s">
        <v>637</v>
      </c>
      <c r="W82" s="188" t="s">
        <v>648</v>
      </c>
      <c r="X82" s="188" t="s">
        <v>700</v>
      </c>
      <c r="Y82" s="188" t="s">
        <v>714</v>
      </c>
      <c r="Z82" s="188" t="s">
        <v>717</v>
      </c>
      <c r="AA82" s="188" t="s">
        <v>727</v>
      </c>
      <c r="AB82" s="188" t="s">
        <v>728</v>
      </c>
    </row>
    <row r="83" spans="1:28" ht="18" customHeight="1">
      <c r="A83" s="187" t="s">
        <v>347</v>
      </c>
      <c r="B83" s="188" t="s">
        <v>11</v>
      </c>
      <c r="C83" s="188" t="s">
        <v>12</v>
      </c>
      <c r="D83" s="188" t="s">
        <v>13</v>
      </c>
      <c r="E83" s="188" t="s">
        <v>14</v>
      </c>
      <c r="F83" s="188" t="s">
        <v>11</v>
      </c>
      <c r="G83" s="188" t="s">
        <v>12</v>
      </c>
      <c r="H83" s="188" t="s">
        <v>13</v>
      </c>
      <c r="I83" s="188" t="s">
        <v>14</v>
      </c>
      <c r="J83" s="188" t="s">
        <v>11</v>
      </c>
      <c r="K83" s="188" t="s">
        <v>12</v>
      </c>
      <c r="L83" s="188" t="s">
        <v>13</v>
      </c>
      <c r="M83" s="188" t="s">
        <v>14</v>
      </c>
      <c r="N83" s="188" t="s">
        <v>11</v>
      </c>
      <c r="O83" s="188" t="s">
        <v>12</v>
      </c>
      <c r="P83" s="188" t="s">
        <v>13</v>
      </c>
      <c r="Q83" s="188" t="s">
        <v>14</v>
      </c>
      <c r="R83" s="188" t="s">
        <v>11</v>
      </c>
      <c r="S83" s="188" t="s">
        <v>12</v>
      </c>
      <c r="T83" s="188" t="s">
        <v>13</v>
      </c>
      <c r="U83" s="188" t="s">
        <v>14</v>
      </c>
      <c r="V83" s="188" t="s">
        <v>11</v>
      </c>
      <c r="W83" s="188" t="s">
        <v>12</v>
      </c>
      <c r="X83" s="188" t="s">
        <v>13</v>
      </c>
      <c r="Y83" s="188" t="s">
        <v>14</v>
      </c>
      <c r="Z83" s="188" t="s">
        <v>11</v>
      </c>
      <c r="AA83" s="188" t="s">
        <v>12</v>
      </c>
      <c r="AB83" s="188" t="s">
        <v>13</v>
      </c>
    </row>
    <row r="84" spans="1:28">
      <c r="A84" s="193" t="s">
        <v>348</v>
      </c>
      <c r="B84" s="219">
        <v>11661.534460855</v>
      </c>
      <c r="C84" s="219">
        <v>10572.224170975001</v>
      </c>
      <c r="D84" s="219">
        <v>11110.200402765</v>
      </c>
      <c r="E84" s="219">
        <v>12420.962650965001</v>
      </c>
      <c r="F84" s="219">
        <v>12556.178478595</v>
      </c>
      <c r="G84" s="219">
        <v>12853.030347374999</v>
      </c>
      <c r="H84" s="219">
        <v>13260.094497365</v>
      </c>
      <c r="I84" s="219">
        <v>14561.826853235001</v>
      </c>
      <c r="J84" s="219">
        <v>13979.248487584999</v>
      </c>
      <c r="K84" s="219">
        <v>13854.925477119999</v>
      </c>
      <c r="L84" s="219">
        <v>14316.839859655</v>
      </c>
      <c r="M84" s="219">
        <v>14428.637141144998</v>
      </c>
      <c r="N84" s="219">
        <v>13670.667778499999</v>
      </c>
      <c r="O84" s="219">
        <v>14114.709213095</v>
      </c>
      <c r="P84" s="219">
        <v>13703.95502152</v>
      </c>
      <c r="Q84" s="219">
        <v>15012.953945815001</v>
      </c>
      <c r="R84" s="342">
        <v>14463.645964920001</v>
      </c>
      <c r="S84" s="219">
        <v>15646.97850773</v>
      </c>
      <c r="T84" s="219">
        <v>16952.321502439998</v>
      </c>
      <c r="U84" s="219">
        <v>17038.243336970001</v>
      </c>
      <c r="V84" s="219">
        <v>18154.623716829999</v>
      </c>
      <c r="W84" s="219">
        <v>18609.4750031</v>
      </c>
      <c r="X84" s="219">
        <v>19415.139253859998</v>
      </c>
      <c r="Y84" s="219">
        <v>22043.792893940001</v>
      </c>
      <c r="Z84" s="219">
        <v>21144.714235110005</v>
      </c>
      <c r="AA84" s="219">
        <v>24491.7324486</v>
      </c>
      <c r="AB84" s="219">
        <v>24019.976287790003</v>
      </c>
    </row>
    <row r="85" spans="1:28">
      <c r="A85" s="193" t="s">
        <v>335</v>
      </c>
      <c r="B85" s="219">
        <v>-2299.1838481300001</v>
      </c>
      <c r="C85" s="219">
        <v>-2221.2041103299998</v>
      </c>
      <c r="D85" s="219">
        <v>-2291.4511696</v>
      </c>
      <c r="E85" s="219">
        <v>-3098.6367028399991</v>
      </c>
      <c r="F85" s="219">
        <v>-3874.5865001900002</v>
      </c>
      <c r="G85" s="219">
        <v>-3961.8161584499999</v>
      </c>
      <c r="H85" s="219">
        <v>-3688.2628357399999</v>
      </c>
      <c r="I85" s="219">
        <v>-5069.2013913499995</v>
      </c>
      <c r="J85" s="219">
        <v>-4845.7503045499989</v>
      </c>
      <c r="K85" s="219">
        <v>-4324.3668640699998</v>
      </c>
      <c r="L85" s="219">
        <v>-5145.2974762799995</v>
      </c>
      <c r="M85" s="219">
        <v>-6134.4611012200003</v>
      </c>
      <c r="N85" s="219">
        <v>-6083.3378034500001</v>
      </c>
      <c r="O85" s="219">
        <v>-6026.0738704899995</v>
      </c>
      <c r="P85" s="219">
        <v>-5469.4199667499997</v>
      </c>
      <c r="Q85" s="219">
        <v>-5495.9865580100004</v>
      </c>
      <c r="R85" s="342">
        <v>-7267.1372488200004</v>
      </c>
      <c r="S85" s="219">
        <v>-5982.5897360900008</v>
      </c>
      <c r="T85" s="219">
        <v>-6684.2640598200005</v>
      </c>
      <c r="U85" s="219">
        <v>-5952.4967244700001</v>
      </c>
      <c r="V85" s="219">
        <v>-7661.2109720899998</v>
      </c>
      <c r="W85" s="219">
        <v>-6622.17844625</v>
      </c>
      <c r="X85" s="219">
        <v>-7201.0474035799998</v>
      </c>
      <c r="Y85" s="219">
        <v>-9448.4499877400012</v>
      </c>
      <c r="Z85" s="219">
        <v>-9486.8835180900005</v>
      </c>
      <c r="AA85" s="219">
        <v>-9965.5478360999987</v>
      </c>
      <c r="AB85" s="219">
        <v>-8531.7606524099992</v>
      </c>
    </row>
    <row r="86" spans="1:28">
      <c r="A86" s="193" t="s">
        <v>349</v>
      </c>
      <c r="B86" s="219">
        <v>9362.3506127250002</v>
      </c>
      <c r="C86" s="219">
        <v>8351.0200606450016</v>
      </c>
      <c r="D86" s="219">
        <v>8818.7492331649992</v>
      </c>
      <c r="E86" s="219">
        <v>9322.3259481250025</v>
      </c>
      <c r="F86" s="219">
        <v>8681.5919784050002</v>
      </c>
      <c r="G86" s="219">
        <v>8891.2141889249997</v>
      </c>
      <c r="H86" s="219">
        <v>9571.8316616250013</v>
      </c>
      <c r="I86" s="219">
        <v>9492.6254618850016</v>
      </c>
      <c r="J86" s="219">
        <v>9133.4981830350007</v>
      </c>
      <c r="K86" s="325">
        <v>9530.5586130499996</v>
      </c>
      <c r="L86" s="219">
        <v>9171.5423833749992</v>
      </c>
      <c r="M86" s="219">
        <v>8294.1760399249979</v>
      </c>
      <c r="N86" s="219">
        <v>7587.3299750499991</v>
      </c>
      <c r="O86" s="325">
        <v>8088.6353426050009</v>
      </c>
      <c r="P86" s="219">
        <v>8234.53505477</v>
      </c>
      <c r="Q86" s="219">
        <v>9516.9673878050016</v>
      </c>
      <c r="R86" s="342">
        <v>7196.5087161000001</v>
      </c>
      <c r="S86" s="342">
        <v>9664.3887716399986</v>
      </c>
      <c r="T86" s="342">
        <v>10268.057442619996</v>
      </c>
      <c r="U86" s="342">
        <v>11085.746612500001</v>
      </c>
      <c r="V86" s="342">
        <v>10493.412744739999</v>
      </c>
      <c r="W86" s="342">
        <v>11987.29655685</v>
      </c>
      <c r="X86" s="342">
        <v>12214.091850279998</v>
      </c>
      <c r="Y86" s="342">
        <v>12595.3429062</v>
      </c>
      <c r="Z86" s="342">
        <v>11657.830717020004</v>
      </c>
      <c r="AA86" s="436">
        <v>14526.184612500001</v>
      </c>
      <c r="AB86" s="342">
        <v>15488.215635380004</v>
      </c>
    </row>
    <row r="87" spans="1:28" ht="19.5" customHeight="1">
      <c r="A87" s="187" t="s">
        <v>102</v>
      </c>
      <c r="B87" s="188" t="s">
        <v>2</v>
      </c>
      <c r="C87" s="188" t="s">
        <v>3</v>
      </c>
      <c r="D87" s="188" t="s">
        <v>4</v>
      </c>
      <c r="E87" s="188" t="s">
        <v>5</v>
      </c>
      <c r="F87" s="188" t="s">
        <v>6</v>
      </c>
      <c r="G87" s="188" t="s">
        <v>7</v>
      </c>
      <c r="H87" s="188" t="s">
        <v>8</v>
      </c>
      <c r="I87" s="188" t="s">
        <v>9</v>
      </c>
      <c r="J87" s="188" t="s">
        <v>354</v>
      </c>
      <c r="K87" s="188" t="s">
        <v>359</v>
      </c>
      <c r="L87" s="188" t="s">
        <v>366</v>
      </c>
      <c r="M87" s="188" t="s">
        <v>403</v>
      </c>
      <c r="N87" s="188" t="s">
        <v>406</v>
      </c>
      <c r="O87" s="188" t="s">
        <v>418</v>
      </c>
      <c r="P87" s="188" t="s">
        <v>423</v>
      </c>
      <c r="Q87" s="188" t="s">
        <v>429</v>
      </c>
      <c r="R87" s="188" t="s">
        <v>432</v>
      </c>
      <c r="S87" s="188" t="s">
        <v>435</v>
      </c>
      <c r="T87" s="188" t="s">
        <v>517</v>
      </c>
      <c r="U87" s="188" t="s">
        <v>633</v>
      </c>
      <c r="V87" s="188" t="s">
        <v>637</v>
      </c>
      <c r="W87" s="188" t="s">
        <v>648</v>
      </c>
      <c r="X87" s="188" t="s">
        <v>700</v>
      </c>
      <c r="Y87" s="188" t="s">
        <v>714</v>
      </c>
      <c r="Z87" s="188" t="s">
        <v>717</v>
      </c>
      <c r="AA87" s="188" t="s">
        <v>727</v>
      </c>
      <c r="AB87" s="188" t="s">
        <v>728</v>
      </c>
    </row>
    <row r="88" spans="1:28">
      <c r="A88" s="24" t="s">
        <v>350</v>
      </c>
      <c r="B88" s="54">
        <v>0</v>
      </c>
      <c r="C88" s="54">
        <v>2001.7015819999999</v>
      </c>
      <c r="D88" s="54">
        <v>2036.341359</v>
      </c>
      <c r="E88" s="54">
        <v>1926.8883779100001</v>
      </c>
      <c r="F88" s="54">
        <v>1988.5959106600001</v>
      </c>
      <c r="G88" s="54">
        <v>2050.1811164400001</v>
      </c>
      <c r="H88" s="54">
        <v>2106.7294945600001</v>
      </c>
      <c r="I88" s="54">
        <v>2042.8781521799999</v>
      </c>
      <c r="J88" s="54">
        <v>2111.9415414700002</v>
      </c>
      <c r="K88" s="54">
        <v>1973.0738044899999</v>
      </c>
      <c r="L88" s="54">
        <v>2023.9886785400001</v>
      </c>
      <c r="M88" s="54">
        <v>1769.4274473700002</v>
      </c>
      <c r="N88" s="54">
        <v>1809.1760903900001</v>
      </c>
      <c r="O88" s="54">
        <v>1531.2494586500002</v>
      </c>
      <c r="P88" s="54">
        <v>1555.5172355099999</v>
      </c>
      <c r="Q88" s="54">
        <v>1442.6795750399999</v>
      </c>
      <c r="R88" s="337">
        <v>1464.5137693199999</v>
      </c>
      <c r="S88" s="54">
        <v>1211.6197400199999</v>
      </c>
      <c r="T88" s="54">
        <v>1082.0213027699999</v>
      </c>
      <c r="U88" s="54">
        <v>1097.4902293</v>
      </c>
      <c r="V88" s="54">
        <v>1113.52312551</v>
      </c>
      <c r="W88" s="54">
        <v>887.60246637</v>
      </c>
      <c r="X88" s="54">
        <v>744.45455150999999</v>
      </c>
      <c r="Y88" s="54">
        <v>611.53745399000002</v>
      </c>
      <c r="Z88" s="54">
        <v>618.93457709999996</v>
      </c>
      <c r="AA88" s="437">
        <v>446.98354496000002</v>
      </c>
      <c r="AB88" s="54">
        <v>449.60351044999999</v>
      </c>
    </row>
    <row r="89" spans="1:28">
      <c r="A89" s="24" t="s">
        <v>644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337"/>
      <c r="S89" s="54"/>
      <c r="T89" s="54"/>
      <c r="U89" s="54"/>
      <c r="V89" s="54">
        <v>2274.9375187199998</v>
      </c>
      <c r="W89" s="54">
        <v>2048.7598164999999</v>
      </c>
      <c r="X89" s="54">
        <v>2084.8685478199995</v>
      </c>
      <c r="Y89" s="54">
        <v>2073.3831031199998</v>
      </c>
      <c r="Z89" s="54">
        <v>2288.48464027</v>
      </c>
      <c r="AA89" s="54">
        <v>2296.3475279600002</v>
      </c>
      <c r="AB89" s="54">
        <v>2368.2584932400005</v>
      </c>
    </row>
    <row r="90" spans="1:28">
      <c r="A90" s="187"/>
      <c r="B90" s="188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</row>
    <row r="91" spans="1:28" ht="30">
      <c r="A91" s="193" t="s">
        <v>351</v>
      </c>
      <c r="B91" s="219">
        <v>9362.3506127250002</v>
      </c>
      <c r="C91" s="219">
        <v>10352.721642645001</v>
      </c>
      <c r="D91" s="219">
        <v>10855.090592164999</v>
      </c>
      <c r="E91" s="219">
        <v>11249.214326035002</v>
      </c>
      <c r="F91" s="219">
        <v>10670.187889065</v>
      </c>
      <c r="G91" s="219">
        <v>10941.395305365</v>
      </c>
      <c r="H91" s="219">
        <v>11678.561156185002</v>
      </c>
      <c r="I91" s="219">
        <v>11535.503614065001</v>
      </c>
      <c r="J91" s="219">
        <v>11245.439724505</v>
      </c>
      <c r="K91" s="219">
        <v>11503.63241754</v>
      </c>
      <c r="L91" s="219">
        <v>11195.531061914999</v>
      </c>
      <c r="M91" s="219">
        <v>10063.603487294999</v>
      </c>
      <c r="N91" s="219">
        <v>9396.5060654399986</v>
      </c>
      <c r="O91" s="219">
        <v>9619.8848012550006</v>
      </c>
      <c r="P91" s="219">
        <v>9790.0522902800003</v>
      </c>
      <c r="Q91" s="219">
        <v>10959.646962845001</v>
      </c>
      <c r="R91" s="342">
        <v>8661.0224854200005</v>
      </c>
      <c r="S91" s="219">
        <v>10876.008511659998</v>
      </c>
      <c r="T91" s="219">
        <v>11350.078745389997</v>
      </c>
      <c r="U91" s="219">
        <v>12183.236841800001</v>
      </c>
      <c r="V91" s="219">
        <v>13881.87338897</v>
      </c>
      <c r="W91" s="219">
        <v>14923.658839720001</v>
      </c>
      <c r="X91" s="219">
        <v>15043.414949609996</v>
      </c>
      <c r="Y91" s="219">
        <v>15280.263463310001</v>
      </c>
      <c r="Z91" s="219">
        <v>14565.249934390005</v>
      </c>
      <c r="AA91" s="219">
        <v>17269.515685419999</v>
      </c>
      <c r="AB91" s="219">
        <v>18306.077639070005</v>
      </c>
    </row>
    <row r="92" spans="1:28">
      <c r="V92" s="400"/>
      <c r="W92" s="400"/>
      <c r="X92" s="400"/>
      <c r="Y92" s="400"/>
      <c r="Z92" s="400"/>
      <c r="AA92" s="400"/>
      <c r="AB92" s="400"/>
    </row>
    <row r="95" spans="1:28">
      <c r="M95" s="328"/>
      <c r="P95" s="328"/>
      <c r="S95" s="348"/>
      <c r="T95" s="348"/>
      <c r="U95" s="348"/>
      <c r="V95" s="348"/>
      <c r="W95" s="348"/>
      <c r="X95" s="348"/>
      <c r="Y95" s="348"/>
      <c r="Z95" s="348"/>
      <c r="AA95" s="348"/>
      <c r="AB95" s="348"/>
    </row>
  </sheetData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BG374"/>
  <sheetViews>
    <sheetView showGridLines="0" zoomScale="90" zoomScaleNormal="90" workbookViewId="0">
      <pane xSplit="1" ySplit="7" topLeftCell="AG218" activePane="bottomRight" state="frozen"/>
      <selection activeCell="AU123" sqref="AU123"/>
      <selection pane="topRight" activeCell="AU123" sqref="AU123"/>
      <selection pane="bottomLeft" activeCell="AU123" sqref="AU123"/>
      <selection pane="bottomRight" activeCell="AP19" sqref="AP19"/>
    </sheetView>
  </sheetViews>
  <sheetFormatPr defaultColWidth="9.140625" defaultRowHeight="15"/>
  <cols>
    <col min="1" max="1" width="59.42578125" style="5" customWidth="1"/>
    <col min="2" max="2" width="10" style="5" customWidth="1"/>
    <col min="3" max="21" width="10.5703125" style="5" customWidth="1"/>
    <col min="22" max="22" width="11.140625" style="5" bestFit="1" customWidth="1"/>
    <col min="23" max="23" width="11" style="5" customWidth="1"/>
    <col min="24" max="24" width="10.42578125" style="5" bestFit="1" customWidth="1"/>
    <col min="25" max="25" width="10.5703125" style="5" customWidth="1"/>
    <col min="26" max="26" width="10.7109375" style="5" customWidth="1"/>
    <col min="27" max="27" width="10.140625" style="5" bestFit="1" customWidth="1"/>
    <col min="28" max="29" width="9.7109375" style="5" bestFit="1" customWidth="1"/>
    <col min="30" max="31" width="9.28515625" customWidth="1"/>
    <col min="32" max="33" width="9.85546875" customWidth="1"/>
    <col min="34" max="38" width="9.7109375" bestFit="1" customWidth="1"/>
    <col min="39" max="39" width="10" bestFit="1" customWidth="1"/>
    <col min="40" max="41" width="9.7109375" bestFit="1" customWidth="1"/>
    <col min="42" max="42" width="10" bestFit="1" customWidth="1"/>
    <col min="43" max="43" width="9.85546875" customWidth="1"/>
    <col min="60" max="16384" width="9.140625" style="5"/>
  </cols>
  <sheetData>
    <row r="1" spans="1:59">
      <c r="AR1" s="420"/>
    </row>
    <row r="5" spans="1:59" ht="1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74"/>
      <c r="V5" s="74"/>
    </row>
    <row r="6" spans="1:59" ht="19.5" customHeight="1">
      <c r="A6" s="9" t="s">
        <v>151</v>
      </c>
      <c r="B6" s="364" t="s">
        <v>377</v>
      </c>
      <c r="C6" s="364" t="s">
        <v>378</v>
      </c>
      <c r="D6" s="364" t="s">
        <v>379</v>
      </c>
      <c r="E6" s="364" t="s">
        <v>380</v>
      </c>
      <c r="F6" s="364" t="s">
        <v>381</v>
      </c>
      <c r="G6" s="364" t="s">
        <v>382</v>
      </c>
      <c r="H6" s="364" t="s">
        <v>383</v>
      </c>
      <c r="I6" s="364" t="s">
        <v>384</v>
      </c>
      <c r="J6" s="364" t="s">
        <v>385</v>
      </c>
      <c r="K6" s="364" t="s">
        <v>386</v>
      </c>
      <c r="L6" s="364" t="s">
        <v>387</v>
      </c>
      <c r="M6" s="364" t="s">
        <v>388</v>
      </c>
      <c r="N6" s="364" t="s">
        <v>389</v>
      </c>
      <c r="O6" s="364" t="s">
        <v>390</v>
      </c>
      <c r="P6" s="364" t="s">
        <v>391</v>
      </c>
      <c r="Q6" s="364" t="s">
        <v>2</v>
      </c>
      <c r="R6" s="364" t="s">
        <v>3</v>
      </c>
      <c r="S6" s="364" t="s">
        <v>4</v>
      </c>
      <c r="T6" s="364" t="s">
        <v>5</v>
      </c>
      <c r="U6" s="364" t="s">
        <v>6</v>
      </c>
      <c r="V6" s="364" t="s">
        <v>7</v>
      </c>
      <c r="W6" s="364" t="s">
        <v>8</v>
      </c>
      <c r="X6" s="364" t="s">
        <v>9</v>
      </c>
      <c r="Y6" s="364" t="s">
        <v>354</v>
      </c>
      <c r="Z6" s="364" t="s">
        <v>359</v>
      </c>
      <c r="AA6" s="364" t="s">
        <v>366</v>
      </c>
      <c r="AB6" s="364" t="s">
        <v>403</v>
      </c>
      <c r="AC6" s="364" t="s">
        <v>406</v>
      </c>
      <c r="AD6" s="364" t="s">
        <v>418</v>
      </c>
      <c r="AE6" s="364" t="s">
        <v>423</v>
      </c>
      <c r="AF6" s="364" t="s">
        <v>429</v>
      </c>
      <c r="AG6" s="364" t="s">
        <v>432</v>
      </c>
      <c r="AH6" s="364" t="s">
        <v>435</v>
      </c>
      <c r="AI6" s="364" t="s">
        <v>517</v>
      </c>
      <c r="AJ6" s="364" t="s">
        <v>633</v>
      </c>
      <c r="AK6" s="364" t="s">
        <v>637</v>
      </c>
      <c r="AL6" s="364" t="s">
        <v>648</v>
      </c>
      <c r="AM6" s="364" t="s">
        <v>700</v>
      </c>
      <c r="AN6" s="364" t="s">
        <v>714</v>
      </c>
      <c r="AO6" s="364" t="s">
        <v>717</v>
      </c>
      <c r="AP6" s="364" t="s">
        <v>727</v>
      </c>
      <c r="AQ6" s="364" t="s">
        <v>728</v>
      </c>
    </row>
    <row r="7" spans="1:59" ht="15" customHeight="1">
      <c r="A7" s="9" t="s">
        <v>10</v>
      </c>
      <c r="B7" s="364" t="s">
        <v>12</v>
      </c>
      <c r="C7" s="364" t="s">
        <v>13</v>
      </c>
      <c r="D7" s="364" t="s">
        <v>14</v>
      </c>
      <c r="E7" s="364" t="s">
        <v>11</v>
      </c>
      <c r="F7" s="364" t="s">
        <v>12</v>
      </c>
      <c r="G7" s="364" t="s">
        <v>13</v>
      </c>
      <c r="H7" s="364" t="s">
        <v>14</v>
      </c>
      <c r="I7" s="364" t="s">
        <v>11</v>
      </c>
      <c r="J7" s="364" t="s">
        <v>12</v>
      </c>
      <c r="K7" s="364" t="s">
        <v>13</v>
      </c>
      <c r="L7" s="364" t="s">
        <v>14</v>
      </c>
      <c r="M7" s="364" t="s">
        <v>11</v>
      </c>
      <c r="N7" s="364" t="s">
        <v>12</v>
      </c>
      <c r="O7" s="364" t="s">
        <v>13</v>
      </c>
      <c r="P7" s="364" t="s">
        <v>14</v>
      </c>
      <c r="Q7" s="364" t="s">
        <v>11</v>
      </c>
      <c r="R7" s="364" t="s">
        <v>12</v>
      </c>
      <c r="S7" s="364" t="s">
        <v>13</v>
      </c>
      <c r="T7" s="364" t="s">
        <v>14</v>
      </c>
      <c r="U7" s="364" t="s">
        <v>11</v>
      </c>
      <c r="V7" s="364" t="s">
        <v>12</v>
      </c>
      <c r="W7" s="364" t="s">
        <v>13</v>
      </c>
      <c r="X7" s="364" t="s">
        <v>14</v>
      </c>
      <c r="Y7" s="364" t="s">
        <v>11</v>
      </c>
      <c r="Z7" s="364" t="s">
        <v>12</v>
      </c>
      <c r="AA7" s="364" t="s">
        <v>13</v>
      </c>
      <c r="AB7" s="364" t="s">
        <v>14</v>
      </c>
      <c r="AC7" s="364" t="s">
        <v>11</v>
      </c>
      <c r="AD7" s="364" t="s">
        <v>12</v>
      </c>
      <c r="AE7" s="364" t="s">
        <v>13</v>
      </c>
      <c r="AF7" s="364" t="s">
        <v>14</v>
      </c>
      <c r="AG7" s="364" t="s">
        <v>11</v>
      </c>
      <c r="AH7" s="364" t="s">
        <v>12</v>
      </c>
      <c r="AI7" s="364" t="s">
        <v>13</v>
      </c>
      <c r="AJ7" s="364" t="s">
        <v>14</v>
      </c>
      <c r="AK7" s="364" t="s">
        <v>11</v>
      </c>
      <c r="AL7" s="364" t="s">
        <v>12</v>
      </c>
      <c r="AM7" s="364" t="s">
        <v>13</v>
      </c>
      <c r="AN7" s="364" t="s">
        <v>14</v>
      </c>
      <c r="AO7" s="364" t="s">
        <v>11</v>
      </c>
      <c r="AP7" s="364" t="s">
        <v>12</v>
      </c>
      <c r="AQ7" s="364" t="s">
        <v>13</v>
      </c>
    </row>
    <row r="8" spans="1:59" s="15" customFormat="1" ht="15" customHeight="1">
      <c r="A8" s="13" t="s">
        <v>15</v>
      </c>
      <c r="B8" s="14">
        <v>3999.6219999999998</v>
      </c>
      <c r="C8" s="14">
        <v>4716.0870000000004</v>
      </c>
      <c r="D8" s="14">
        <v>4738.433</v>
      </c>
      <c r="E8" s="14">
        <v>4609.3379999999997</v>
      </c>
      <c r="F8" s="14">
        <v>5187.9799999999996</v>
      </c>
      <c r="G8" s="14">
        <v>6804.2830000000004</v>
      </c>
      <c r="H8" s="14">
        <v>6310.6819999999998</v>
      </c>
      <c r="I8" s="14">
        <v>339.15380554926435</v>
      </c>
      <c r="J8" s="14">
        <v>422.24557375180405</v>
      </c>
      <c r="K8" s="14">
        <v>608.44033004555251</v>
      </c>
      <c r="L8" s="14">
        <v>1566.3135403910001</v>
      </c>
      <c r="M8" s="14">
        <v>1989.2098371700001</v>
      </c>
      <c r="N8" s="14">
        <v>2225.9380304400011</v>
      </c>
      <c r="O8" s="14">
        <v>2434.51084029</v>
      </c>
      <c r="P8" s="14">
        <v>2217.76511067</v>
      </c>
      <c r="Q8" s="14">
        <v>1885.699544699999</v>
      </c>
      <c r="R8" s="14">
        <v>2020.3356063999997</v>
      </c>
      <c r="S8" s="14">
        <v>2073.6037460199977</v>
      </c>
      <c r="T8" s="14">
        <v>2009.7171324499989</v>
      </c>
      <c r="U8" s="14">
        <v>1913.906821719999</v>
      </c>
      <c r="V8" s="14">
        <v>2095.0997639299999</v>
      </c>
      <c r="W8" s="14">
        <v>2227.3512006700003</v>
      </c>
      <c r="X8" s="14">
        <v>2112.8235987599983</v>
      </c>
      <c r="Y8" s="14">
        <v>1939.2346907200001</v>
      </c>
      <c r="Z8" s="205">
        <v>1983.2905704400009</v>
      </c>
      <c r="AA8" s="14">
        <v>1842.7590745200009</v>
      </c>
      <c r="AB8" s="14">
        <v>1776.50836742</v>
      </c>
      <c r="AC8" s="14">
        <v>1593.14177234</v>
      </c>
      <c r="AD8" s="14">
        <v>1871.2806871500011</v>
      </c>
      <c r="AE8" s="14">
        <v>2071.3601192199999</v>
      </c>
      <c r="AF8" s="14">
        <v>2134.9945625800019</v>
      </c>
      <c r="AG8" s="14">
        <v>2155.4462685399999</v>
      </c>
      <c r="AH8" s="14">
        <v>2419.4760101300003</v>
      </c>
      <c r="AI8" s="14">
        <v>2912.49034686</v>
      </c>
      <c r="AJ8" s="14">
        <v>2802.5221646600053</v>
      </c>
      <c r="AK8" s="14">
        <v>3094.3901840799999</v>
      </c>
      <c r="AL8" s="14">
        <v>3343.2679213799984</v>
      </c>
      <c r="AM8" s="14">
        <v>3686.2472801400008</v>
      </c>
      <c r="AN8" s="14">
        <v>3436.5396448499991</v>
      </c>
      <c r="AO8" s="14">
        <v>3506.5</v>
      </c>
      <c r="AP8" s="14">
        <v>2356.6189139800008</v>
      </c>
      <c r="AQ8" s="14">
        <v>3714.9225702699987</v>
      </c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s="15" customFormat="1" ht="15" customHeight="1">
      <c r="A9" s="16" t="s">
        <v>16</v>
      </c>
      <c r="B9" s="14">
        <v>-3522.681</v>
      </c>
      <c r="C9" s="14">
        <v>-3995.2089999999998</v>
      </c>
      <c r="D9" s="14">
        <v>-4159.9520000000002</v>
      </c>
      <c r="E9" s="14">
        <v>-3472.2370000000001</v>
      </c>
      <c r="F9" s="14">
        <v>-4599.9989999999998</v>
      </c>
      <c r="G9" s="14">
        <v>-6042.3630000000003</v>
      </c>
      <c r="H9" s="14">
        <v>-5670.8530000000001</v>
      </c>
      <c r="I9" s="14">
        <v>-265.1278025499999</v>
      </c>
      <c r="J9" s="14">
        <v>-306.25367874999966</v>
      </c>
      <c r="K9" s="14">
        <v>-416.92906420182612</v>
      </c>
      <c r="L9" s="14">
        <v>-1102.6896681472729</v>
      </c>
      <c r="M9" s="14">
        <v>-1385.43605129</v>
      </c>
      <c r="N9" s="14">
        <v>-1599.86171468</v>
      </c>
      <c r="O9" s="14">
        <v>-1712.9630572999999</v>
      </c>
      <c r="P9" s="14">
        <v>-1565.4044292399999</v>
      </c>
      <c r="Q9" s="14">
        <v>-1358.9557349199999</v>
      </c>
      <c r="R9" s="14">
        <v>-1406.4210865300001</v>
      </c>
      <c r="S9" s="14">
        <v>-1481.87183222</v>
      </c>
      <c r="T9" s="14">
        <v>-1495.45768688</v>
      </c>
      <c r="U9" s="14">
        <v>-1443.2521528099999</v>
      </c>
      <c r="V9" s="14">
        <v>-1405.18014634</v>
      </c>
      <c r="W9" s="14">
        <v>-1608.6276002300001</v>
      </c>
      <c r="X9" s="14">
        <v>-1448.279838019999</v>
      </c>
      <c r="Y9" s="14">
        <v>-1201.0777780199999</v>
      </c>
      <c r="Z9" s="205">
        <v>-1107.3107398299999</v>
      </c>
      <c r="AA9" s="14">
        <v>-1104.73453578</v>
      </c>
      <c r="AB9" s="14">
        <v>-1173.4284875200001</v>
      </c>
      <c r="AC9" s="14">
        <v>-1035.17359715</v>
      </c>
      <c r="AD9" s="14">
        <v>-1221.75523404</v>
      </c>
      <c r="AE9" s="14">
        <v>-1324.50896332</v>
      </c>
      <c r="AF9" s="14">
        <v>-1464.4464350799999</v>
      </c>
      <c r="AG9" s="14">
        <v>-1520.92208671</v>
      </c>
      <c r="AH9" s="14">
        <v>-1806.4313768</v>
      </c>
      <c r="AI9" s="14">
        <v>-2216.3813914400012</v>
      </c>
      <c r="AJ9" s="14">
        <v>-2139.0389030899992</v>
      </c>
      <c r="AK9" s="14">
        <v>-2325.2818079600002</v>
      </c>
      <c r="AL9" s="14">
        <v>-2335.7772636499999</v>
      </c>
      <c r="AM9" s="14">
        <v>-2541.395676040001</v>
      </c>
      <c r="AN9" s="14">
        <v>-2385.551598940001</v>
      </c>
      <c r="AO9" s="14">
        <v>-2486.4</v>
      </c>
      <c r="AP9" s="14">
        <v>-1651.89005926</v>
      </c>
      <c r="AQ9" s="14">
        <v>-2637.0399573799996</v>
      </c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s="15" customFormat="1" ht="15" customHeight="1">
      <c r="A10" s="13" t="s">
        <v>17</v>
      </c>
      <c r="B10" s="14">
        <v>476.94099999999997</v>
      </c>
      <c r="C10" s="14">
        <v>720.87800000000004</v>
      </c>
      <c r="D10" s="14">
        <v>578.48099999999999</v>
      </c>
      <c r="E10" s="14">
        <v>1137.1010000000001</v>
      </c>
      <c r="F10" s="14">
        <v>587.98099999999999</v>
      </c>
      <c r="G10" s="14">
        <v>761.92</v>
      </c>
      <c r="H10" s="14">
        <v>639.82899999999995</v>
      </c>
      <c r="I10" s="14">
        <v>74.026002999264449</v>
      </c>
      <c r="J10" s="14">
        <v>115.99189500180439</v>
      </c>
      <c r="K10" s="14">
        <v>191.51126584372633</v>
      </c>
      <c r="L10" s="14">
        <v>463.62387224372708</v>
      </c>
      <c r="M10" s="14">
        <v>603.77378587999999</v>
      </c>
      <c r="N10" s="14">
        <v>626.07631575999994</v>
      </c>
      <c r="O10" s="14">
        <v>721.54778298999906</v>
      </c>
      <c r="P10" s="14">
        <v>652.36068143000193</v>
      </c>
      <c r="Q10" s="14">
        <v>526.74380977999999</v>
      </c>
      <c r="R10" s="14">
        <v>613.91451986999994</v>
      </c>
      <c r="S10" s="14">
        <v>591.73191379999992</v>
      </c>
      <c r="T10" s="14">
        <v>514.259445569999</v>
      </c>
      <c r="U10" s="14">
        <v>470.65466891</v>
      </c>
      <c r="V10" s="14">
        <v>689.91961759000003</v>
      </c>
      <c r="W10" s="14">
        <v>618.72360043999993</v>
      </c>
      <c r="X10" s="14">
        <v>664.54376074000209</v>
      </c>
      <c r="Y10" s="14">
        <v>738.15691270000002</v>
      </c>
      <c r="Z10" s="205">
        <v>875.97983060999888</v>
      </c>
      <c r="AA10" s="14">
        <v>738.02453874000207</v>
      </c>
      <c r="AB10" s="14">
        <v>603.07987989999992</v>
      </c>
      <c r="AC10" s="14">
        <v>557.96817519000001</v>
      </c>
      <c r="AD10" s="14">
        <v>649.52545311000006</v>
      </c>
      <c r="AE10" s="14">
        <v>746.85115589999907</v>
      </c>
      <c r="AF10" s="14">
        <v>670.54812750000406</v>
      </c>
      <c r="AG10" s="14">
        <v>634.52418183000009</v>
      </c>
      <c r="AH10" s="14">
        <v>613.04463333000001</v>
      </c>
      <c r="AI10" s="14">
        <v>696.10895541999901</v>
      </c>
      <c r="AJ10" s="14">
        <v>663.48326157000304</v>
      </c>
      <c r="AK10" s="14">
        <v>769.10837612</v>
      </c>
      <c r="AL10" s="14">
        <v>1007.490657729997</v>
      </c>
      <c r="AM10" s="14">
        <v>1144.8516040999998</v>
      </c>
      <c r="AN10" s="14">
        <v>1050.9880459099982</v>
      </c>
      <c r="AO10" s="14">
        <v>1020.1</v>
      </c>
      <c r="AP10" s="14">
        <v>704.72885472000075</v>
      </c>
      <c r="AQ10" s="14">
        <v>1077.8826128899991</v>
      </c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5" customFormat="1" ht="15" customHeight="1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20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s="15" customFormat="1" ht="15" customHeight="1">
      <c r="A12" s="13" t="s">
        <v>18</v>
      </c>
      <c r="B12" s="14">
        <v>-339.03699999999998</v>
      </c>
      <c r="C12" s="14">
        <v>-442.55700000000002</v>
      </c>
      <c r="D12" s="14">
        <v>-407.947</v>
      </c>
      <c r="E12" s="14">
        <v>-411.28899999999999</v>
      </c>
      <c r="F12" s="14">
        <v>2925.9180000000001</v>
      </c>
      <c r="G12" s="14">
        <v>-468.34399999999999</v>
      </c>
      <c r="H12" s="14">
        <v>-399.84500000000003</v>
      </c>
      <c r="I12" s="14">
        <v>-165.12759947738016</v>
      </c>
      <c r="J12" s="14">
        <v>-68.665413883265998</v>
      </c>
      <c r="K12" s="14">
        <v>-125.78751058857038</v>
      </c>
      <c r="L12" s="14">
        <v>-227.49703645724429</v>
      </c>
      <c r="M12" s="14">
        <v>-264.35670650000003</v>
      </c>
      <c r="N12" s="14">
        <v>-344.57803297000004</v>
      </c>
      <c r="O12" s="14">
        <v>-347.82174748</v>
      </c>
      <c r="P12" s="14">
        <v>-292.36799343999996</v>
      </c>
      <c r="Q12" s="14">
        <v>-339.83678691000006</v>
      </c>
      <c r="R12" s="14">
        <v>-474.79399134999994</v>
      </c>
      <c r="S12" s="14">
        <v>-378.94245281999997</v>
      </c>
      <c r="T12" s="14">
        <v>-355.05938103</v>
      </c>
      <c r="U12" s="14">
        <v>-466.18423849999999</v>
      </c>
      <c r="V12" s="14">
        <v>-365.01484564000003</v>
      </c>
      <c r="W12" s="14">
        <v>-379.25840217000001</v>
      </c>
      <c r="X12" s="14">
        <v>-81.7952153600001</v>
      </c>
      <c r="Y12" s="14">
        <v>-412.26267881000001</v>
      </c>
      <c r="Z12" s="205">
        <v>-416.82062096999999</v>
      </c>
      <c r="AA12" s="14">
        <v>-425.48057048999999</v>
      </c>
      <c r="AB12" s="14">
        <v>-464.55895070999998</v>
      </c>
      <c r="AC12" s="14">
        <v>-405.99061632000002</v>
      </c>
      <c r="AD12" s="14">
        <v>-446.86911023999994</v>
      </c>
      <c r="AE12" s="14">
        <v>-431.24729550999996</v>
      </c>
      <c r="AF12" s="14">
        <v>527.84303865999993</v>
      </c>
      <c r="AG12" s="14">
        <v>-382.59433113000006</v>
      </c>
      <c r="AH12" s="14">
        <v>-409.26501939000002</v>
      </c>
      <c r="AI12" s="14">
        <v>-444.54563043999997</v>
      </c>
      <c r="AJ12" s="14">
        <v>416.86296841999996</v>
      </c>
      <c r="AK12" s="14">
        <v>-399.31309888999999</v>
      </c>
      <c r="AL12" s="14">
        <v>-437.13025251999994</v>
      </c>
      <c r="AM12" s="14">
        <v>-11.729288980000149</v>
      </c>
      <c r="AN12" s="14">
        <v>-635.17371025999989</v>
      </c>
      <c r="AO12" s="14">
        <v>-486.6</v>
      </c>
      <c r="AP12" s="14">
        <v>-504.5464023400001</v>
      </c>
      <c r="AQ12" s="14">
        <v>-485.0293002300001</v>
      </c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s="15" customFormat="1" ht="15" customHeight="1">
      <c r="A13" s="18" t="s">
        <v>19</v>
      </c>
      <c r="B13" s="14">
        <v>-216.096</v>
      </c>
      <c r="C13" s="14">
        <v>-265.51100000000002</v>
      </c>
      <c r="D13" s="14">
        <v>-271.85300000000001</v>
      </c>
      <c r="E13" s="14">
        <v>-272.54000000000002</v>
      </c>
      <c r="F13" s="14">
        <v>-261.20299999999997</v>
      </c>
      <c r="G13" s="14">
        <v>-295.26600000000002</v>
      </c>
      <c r="H13" s="14">
        <v>-281.96499999999997</v>
      </c>
      <c r="I13" s="14">
        <v>-66.115448675136108</v>
      </c>
      <c r="J13" s="14">
        <v>-47.330647075837</v>
      </c>
      <c r="K13" s="14">
        <v>-49.279512150200787</v>
      </c>
      <c r="L13" s="14">
        <v>-164.34557379962342</v>
      </c>
      <c r="M13" s="14">
        <v>-198.47886181999999</v>
      </c>
      <c r="N13" s="14">
        <v>-179.80289911000003</v>
      </c>
      <c r="O13" s="14">
        <v>-221.45726468000001</v>
      </c>
      <c r="P13" s="14">
        <v>-202.70500365999999</v>
      </c>
      <c r="Q13" s="14">
        <v>-206.61828708000002</v>
      </c>
      <c r="R13" s="14">
        <v>-224.28559121999999</v>
      </c>
      <c r="S13" s="14">
        <v>-229.66855275999998</v>
      </c>
      <c r="T13" s="14">
        <v>-220.97051836000003</v>
      </c>
      <c r="U13" s="14">
        <v>-219.32606240999999</v>
      </c>
      <c r="V13" s="14">
        <v>-221.03449186</v>
      </c>
      <c r="W13" s="14">
        <v>-231.05985414</v>
      </c>
      <c r="X13" s="14">
        <v>-247.74750174000002</v>
      </c>
      <c r="Y13" s="14">
        <v>-238.55724888</v>
      </c>
      <c r="Z13" s="205">
        <v>-255.35434465</v>
      </c>
      <c r="AA13" s="14">
        <v>-262.73492109</v>
      </c>
      <c r="AB13" s="14">
        <v>-276.24657902999996</v>
      </c>
      <c r="AC13" s="14">
        <v>-255.22777488</v>
      </c>
      <c r="AD13" s="14">
        <v>-264.15014437999997</v>
      </c>
      <c r="AE13" s="14">
        <v>-251.28576851</v>
      </c>
      <c r="AF13" s="14">
        <v>-269.15371118000002</v>
      </c>
      <c r="AG13" s="14">
        <v>-241.24203793000001</v>
      </c>
      <c r="AH13" s="14">
        <v>-245.12381453</v>
      </c>
      <c r="AI13" s="14">
        <v>-252.99198781000001</v>
      </c>
      <c r="AJ13" s="14">
        <v>-267.00455210000001</v>
      </c>
      <c r="AK13" s="14">
        <v>-261.28727289</v>
      </c>
      <c r="AL13" s="14">
        <v>-275.16007377999995</v>
      </c>
      <c r="AM13" s="14">
        <v>-294.00113754000012</v>
      </c>
      <c r="AN13" s="14">
        <v>-285.3643632399997</v>
      </c>
      <c r="AO13" s="14">
        <v>-279.39999999999998</v>
      </c>
      <c r="AP13" s="14">
        <v>-306.69838858000014</v>
      </c>
      <c r="AQ13" s="14">
        <v>-171.37047174</v>
      </c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s="6" customFormat="1" ht="15" customHeight="1">
      <c r="A14" s="18" t="s">
        <v>20</v>
      </c>
      <c r="B14" s="14">
        <v>-120.61199999999999</v>
      </c>
      <c r="C14" s="14">
        <v>-137.91499999999999</v>
      </c>
      <c r="D14" s="14">
        <v>-132.447</v>
      </c>
      <c r="E14" s="14">
        <v>-150.02799999999999</v>
      </c>
      <c r="F14" s="14">
        <v>-150.02000000000001</v>
      </c>
      <c r="G14" s="14">
        <v>-158.154</v>
      </c>
      <c r="H14" s="14">
        <v>-147.48099999999999</v>
      </c>
      <c r="I14" s="14">
        <v>-29.117097252244037</v>
      </c>
      <c r="J14" s="14">
        <v>-57.650448897429001</v>
      </c>
      <c r="K14" s="14">
        <v>-68.910544549873606</v>
      </c>
      <c r="L14" s="14">
        <v>-136.31140233762093</v>
      </c>
      <c r="M14" s="14">
        <v>-137.74033019000001</v>
      </c>
      <c r="N14" s="14">
        <v>-145.14417734</v>
      </c>
      <c r="O14" s="14">
        <v>-153.69612163999997</v>
      </c>
      <c r="P14" s="14">
        <v>-165.21962678999998</v>
      </c>
      <c r="Q14" s="14">
        <v>-116.77043130999999</v>
      </c>
      <c r="R14" s="14">
        <v>-124.58461485000001</v>
      </c>
      <c r="S14" s="14">
        <v>-125.00706170000001</v>
      </c>
      <c r="T14" s="14">
        <v>-158.57482442</v>
      </c>
      <c r="U14" s="14">
        <v>-133.67099836999998</v>
      </c>
      <c r="V14" s="14">
        <v>-135.60948386000001</v>
      </c>
      <c r="W14" s="14">
        <v>-135.76290477000001</v>
      </c>
      <c r="X14" s="14">
        <v>-160.06129358000001</v>
      </c>
      <c r="Y14" s="14">
        <v>-134.07952692000001</v>
      </c>
      <c r="Z14" s="205">
        <v>-142.57008705000001</v>
      </c>
      <c r="AA14" s="14">
        <v>-141.08026888999999</v>
      </c>
      <c r="AB14" s="14">
        <v>-152.73557056999999</v>
      </c>
      <c r="AC14" s="14">
        <v>-136.91698568999999</v>
      </c>
      <c r="AD14" s="14">
        <v>-137.21033176</v>
      </c>
      <c r="AE14" s="14">
        <v>-151.53982900999998</v>
      </c>
      <c r="AF14" s="14">
        <v>-171.76262588</v>
      </c>
      <c r="AG14" s="14">
        <v>-126.75927572000001</v>
      </c>
      <c r="AH14" s="14">
        <v>-151.03976516</v>
      </c>
      <c r="AI14" s="14">
        <v>-152.57657462999998</v>
      </c>
      <c r="AJ14" s="14">
        <v>-195.38848751</v>
      </c>
      <c r="AK14" s="14">
        <v>-158.25829933</v>
      </c>
      <c r="AL14" s="14">
        <v>-174.53327392</v>
      </c>
      <c r="AM14" s="14">
        <v>-219.5017440500001</v>
      </c>
      <c r="AN14" s="14">
        <v>-244.02893437000003</v>
      </c>
      <c r="AO14" s="14">
        <v>-171.2</v>
      </c>
      <c r="AP14" s="14">
        <v>-206.68471624999998</v>
      </c>
      <c r="AQ14" s="14">
        <v>-288.49095028000005</v>
      </c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s="6" customFormat="1" ht="15" customHeight="1">
      <c r="A15" s="18" t="s">
        <v>21</v>
      </c>
      <c r="B15" s="14">
        <v>-2.3290000000000002</v>
      </c>
      <c r="C15" s="14">
        <v>-39.131</v>
      </c>
      <c r="D15" s="14">
        <v>-3.6469999999999998</v>
      </c>
      <c r="E15" s="14">
        <v>11.279</v>
      </c>
      <c r="F15" s="14">
        <v>22.021999999999998</v>
      </c>
      <c r="G15" s="14">
        <v>3.2360000000000002</v>
      </c>
      <c r="H15" s="14">
        <v>29.600999999999999</v>
      </c>
      <c r="I15" s="14">
        <v>30.431946450000002</v>
      </c>
      <c r="J15" s="14">
        <v>36.31568209000001</v>
      </c>
      <c r="K15" s="14">
        <v>-7.5974538884959948</v>
      </c>
      <c r="L15" s="14">
        <v>73.159939680000036</v>
      </c>
      <c r="M15" s="14">
        <v>71.862485509999999</v>
      </c>
      <c r="N15" s="14">
        <v>-19.630956519999998</v>
      </c>
      <c r="O15" s="14">
        <v>27.33163884</v>
      </c>
      <c r="P15" s="14">
        <v>75.556637010000003</v>
      </c>
      <c r="Q15" s="14">
        <v>-16.448068520000003</v>
      </c>
      <c r="R15" s="14">
        <v>-125.92378528</v>
      </c>
      <c r="S15" s="14">
        <v>-24.266838359999998</v>
      </c>
      <c r="T15" s="14">
        <v>24.485961750000001</v>
      </c>
      <c r="U15" s="14">
        <v>-113.18717772000001</v>
      </c>
      <c r="V15" s="14">
        <v>-8.3708699200000005</v>
      </c>
      <c r="W15" s="14">
        <v>-12.435643259999999</v>
      </c>
      <c r="X15" s="14">
        <v>326.01357995999996</v>
      </c>
      <c r="Y15" s="14">
        <v>-39.625903009999995</v>
      </c>
      <c r="Z15" s="205">
        <v>-18.896189270000001</v>
      </c>
      <c r="AA15" s="14">
        <v>-21.665380510000002</v>
      </c>
      <c r="AB15" s="14">
        <v>-35.576801109999998</v>
      </c>
      <c r="AC15" s="14">
        <v>-13.84585575</v>
      </c>
      <c r="AD15" s="14">
        <v>-45.508634100000002</v>
      </c>
      <c r="AE15" s="14">
        <v>-28.421697989999998</v>
      </c>
      <c r="AF15" s="14">
        <v>968.75937571999998</v>
      </c>
      <c r="AG15" s="14">
        <v>-14.59301748</v>
      </c>
      <c r="AH15" s="14">
        <v>-13.101439699999998</v>
      </c>
      <c r="AI15" s="14">
        <v>-38.977068000000003</v>
      </c>
      <c r="AJ15" s="14">
        <v>879.25600802999998</v>
      </c>
      <c r="AK15" s="14">
        <v>20.232473329999998</v>
      </c>
      <c r="AL15" s="14">
        <v>12.563095179999999</v>
      </c>
      <c r="AM15" s="14">
        <v>501.77359261000009</v>
      </c>
      <c r="AN15" s="14">
        <v>-105.78041265000016</v>
      </c>
      <c r="AO15" s="14">
        <v>-36</v>
      </c>
      <c r="AP15" s="14">
        <v>8.8367024899999951</v>
      </c>
      <c r="AQ15" s="14">
        <v>-25.167878210000012</v>
      </c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6" customFormat="1" ht="15" customHeight="1">
      <c r="A16" s="18" t="s">
        <v>152</v>
      </c>
      <c r="B16" s="14">
        <v>0</v>
      </c>
      <c r="C16" s="14">
        <v>0</v>
      </c>
      <c r="D16" s="14">
        <v>0</v>
      </c>
      <c r="E16" s="14">
        <v>0</v>
      </c>
      <c r="F16" s="14">
        <v>3315.1190000000001</v>
      </c>
      <c r="G16" s="14">
        <v>-18.16</v>
      </c>
      <c r="H16" s="14">
        <v>0</v>
      </c>
      <c r="I16" s="14">
        <v>-100.327</v>
      </c>
      <c r="J16" s="14"/>
      <c r="K16" s="14"/>
      <c r="L16" s="14"/>
      <c r="M16" s="14"/>
      <c r="N16" s="14"/>
      <c r="O16" s="14"/>
      <c r="P16" s="14"/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/>
      <c r="Y16" s="14"/>
      <c r="Z16" s="205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6" customFormat="1" ht="15" customHeight="1">
      <c r="A17" s="18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205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6" customFormat="1" ht="15" customHeight="1">
      <c r="A18" s="19" t="s">
        <v>23</v>
      </c>
      <c r="B18" s="75">
        <v>137.904</v>
      </c>
      <c r="C18" s="75">
        <v>278.32100000000003</v>
      </c>
      <c r="D18" s="75">
        <v>170.53399999999999</v>
      </c>
      <c r="E18" s="75">
        <v>725.81200000000001</v>
      </c>
      <c r="F18" s="75">
        <v>3513.8989999999999</v>
      </c>
      <c r="G18" s="75">
        <v>293.57600000000002</v>
      </c>
      <c r="H18" s="75">
        <v>239.98400000000001</v>
      </c>
      <c r="I18" s="75">
        <v>-91.101596478115709</v>
      </c>
      <c r="J18" s="75">
        <v>47.326481118538396</v>
      </c>
      <c r="K18" s="75">
        <v>65.72375525515595</v>
      </c>
      <c r="L18" s="75">
        <v>236.12683578648279</v>
      </c>
      <c r="M18" s="75">
        <v>339.41707937999996</v>
      </c>
      <c r="N18" s="75">
        <v>281.49828278999991</v>
      </c>
      <c r="O18" s="75">
        <v>373.72603550999906</v>
      </c>
      <c r="P18" s="75">
        <v>359.99268799000197</v>
      </c>
      <c r="Q18" s="75">
        <v>186.90702295999901</v>
      </c>
      <c r="R18" s="75">
        <v>139.120533300001</v>
      </c>
      <c r="S18" s="75">
        <v>212.78940149000002</v>
      </c>
      <c r="T18" s="75">
        <v>159.200064690001</v>
      </c>
      <c r="U18" s="75">
        <v>4.4704303999999979</v>
      </c>
      <c r="V18" s="75">
        <v>324.90477196000006</v>
      </c>
      <c r="W18" s="75">
        <v>239.465212220003</v>
      </c>
      <c r="X18" s="75">
        <v>582.74854536000396</v>
      </c>
      <c r="Y18" s="75">
        <v>325.89423389000001</v>
      </c>
      <c r="Z18" s="206">
        <v>459.15920963999997</v>
      </c>
      <c r="AA18" s="75">
        <v>312.54396825000202</v>
      </c>
      <c r="AB18" s="75">
        <v>138.520929230001</v>
      </c>
      <c r="AC18" s="75">
        <v>151.97755877999899</v>
      </c>
      <c r="AD18" s="75">
        <v>202.65634331000098</v>
      </c>
      <c r="AE18" s="75">
        <v>315.60386004000196</v>
      </c>
      <c r="AF18" s="75">
        <v>1198.390866480004</v>
      </c>
      <c r="AG18" s="75">
        <v>251.92985069999901</v>
      </c>
      <c r="AH18" s="75">
        <v>203.77961393999999</v>
      </c>
      <c r="AI18" s="75">
        <v>251.56332497999099</v>
      </c>
      <c r="AJ18" s="75">
        <v>1080.34622975</v>
      </c>
      <c r="AK18" s="75">
        <v>369.79527761000003</v>
      </c>
      <c r="AL18" s="75">
        <v>570.36040520999893</v>
      </c>
      <c r="AM18" s="75">
        <v>1133.1223151199997</v>
      </c>
      <c r="AN18" s="75">
        <v>415.81433564999827</v>
      </c>
      <c r="AO18" s="75">
        <v>533.6</v>
      </c>
      <c r="AP18" s="75">
        <v>200.18245238000065</v>
      </c>
      <c r="AQ18" s="75">
        <v>592.85331265999901</v>
      </c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s="6" customFormat="1" ht="15" customHeight="1">
      <c r="A19" s="19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s="15" customFormat="1" ht="15" customHeight="1">
      <c r="A20" s="13" t="s">
        <v>24</v>
      </c>
      <c r="B20" s="75">
        <v>-124.74499999999999</v>
      </c>
      <c r="C20" s="75">
        <v>88.765000000000001</v>
      </c>
      <c r="D20" s="75">
        <v>-81.537000000000006</v>
      </c>
      <c r="E20" s="75">
        <v>-3.984</v>
      </c>
      <c r="F20" s="75">
        <v>13.172000000000001</v>
      </c>
      <c r="G20" s="75">
        <v>-394.89800000000002</v>
      </c>
      <c r="H20" s="75">
        <v>-69.445000000000007</v>
      </c>
      <c r="I20" s="75">
        <v>212.06429039625584</v>
      </c>
      <c r="J20" s="75">
        <v>-151.61872058972961</v>
      </c>
      <c r="K20" s="75">
        <v>273.38049025379763</v>
      </c>
      <c r="L20" s="75">
        <v>106.06838630070119</v>
      </c>
      <c r="M20" s="75">
        <v>-84.916228410000031</v>
      </c>
      <c r="N20" s="75">
        <v>-347.62270559000001</v>
      </c>
      <c r="O20" s="75">
        <v>58.09229384999999</v>
      </c>
      <c r="P20" s="75">
        <v>-163.24532325000004</v>
      </c>
      <c r="Q20" s="75">
        <v>108.91610074475886</v>
      </c>
      <c r="R20" s="75">
        <v>-49.404553085188532</v>
      </c>
      <c r="S20" s="75">
        <v>-233.76656379836783</v>
      </c>
      <c r="T20" s="75">
        <v>-197.86452585216171</v>
      </c>
      <c r="U20" s="75">
        <v>-121.16646354406367</v>
      </c>
      <c r="V20" s="75">
        <v>-204.04036370515271</v>
      </c>
      <c r="W20" s="75">
        <v>-181.98902004000001</v>
      </c>
      <c r="X20" s="75">
        <v>51.283226279999951</v>
      </c>
      <c r="Y20" s="75">
        <v>-19.432361089999972</v>
      </c>
      <c r="Z20" s="206">
        <v>-10.632351790000001</v>
      </c>
      <c r="AA20" s="75">
        <v>104.48269156999902</v>
      </c>
      <c r="AB20" s="75">
        <v>175.02514322000002</v>
      </c>
      <c r="AC20" s="75">
        <v>121.86741494000003</v>
      </c>
      <c r="AD20" s="75">
        <v>-219.58417486000002</v>
      </c>
      <c r="AE20" s="75">
        <v>401.04934005000007</v>
      </c>
      <c r="AF20" s="75">
        <v>-203.70639424999996</v>
      </c>
      <c r="AG20" s="75">
        <v>187.49730568999996</v>
      </c>
      <c r="AH20" s="75">
        <v>-294.99001820000001</v>
      </c>
      <c r="AI20" s="75">
        <v>-167.43705370999999</v>
      </c>
      <c r="AJ20" s="75">
        <v>936.41642142000001</v>
      </c>
      <c r="AK20" s="75">
        <v>135.85804659999999</v>
      </c>
      <c r="AL20" s="75">
        <v>87.660891489999997</v>
      </c>
      <c r="AM20" s="75">
        <v>18.690004630000317</v>
      </c>
      <c r="AN20" s="75">
        <v>463.52089508999939</v>
      </c>
      <c r="AO20" s="75">
        <v>-431</v>
      </c>
      <c r="AP20" s="75">
        <v>-341.44501815000058</v>
      </c>
      <c r="AQ20" s="75">
        <v>-189.96698189000057</v>
      </c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s="6" customFormat="1" ht="15" customHeight="1">
      <c r="A21" s="18" t="s">
        <v>25</v>
      </c>
      <c r="B21" s="14">
        <v>5.758</v>
      </c>
      <c r="C21" s="14">
        <v>2.3580000000000001</v>
      </c>
      <c r="D21" s="14">
        <v>7.8380000000000001</v>
      </c>
      <c r="E21" s="14">
        <v>9.2330000000000005</v>
      </c>
      <c r="F21" s="14">
        <v>1.9610000000000001</v>
      </c>
      <c r="G21" s="14">
        <v>-1.3029999999999999</v>
      </c>
      <c r="H21" s="14">
        <v>1.0999999999999999E-2</v>
      </c>
      <c r="I21" s="14">
        <v>285.94081425343501</v>
      </c>
      <c r="J21" s="14">
        <v>-14.412720589729608</v>
      </c>
      <c r="K21" s="14">
        <v>282.52749025379762</v>
      </c>
      <c r="L21" s="14">
        <v>193.05238630070119</v>
      </c>
      <c r="M21" s="14">
        <v>92.608157209999987</v>
      </c>
      <c r="N21" s="14">
        <v>-32.360012130000001</v>
      </c>
      <c r="O21" s="14">
        <v>191.02256326</v>
      </c>
      <c r="P21" s="14">
        <v>88.87</v>
      </c>
      <c r="Q21" s="14">
        <v>222.09223987475886</v>
      </c>
      <c r="R21" s="14">
        <v>156.12249168481148</v>
      </c>
      <c r="S21" s="14">
        <v>64.5845042016322</v>
      </c>
      <c r="T21" s="14">
        <v>137.23916006783833</v>
      </c>
      <c r="U21" s="14">
        <v>165.23886794593636</v>
      </c>
      <c r="V21" s="14">
        <v>58.700791044847271</v>
      </c>
      <c r="W21" s="14">
        <v>25.335668070000001</v>
      </c>
      <c r="X21" s="14">
        <v>442.70426777999995</v>
      </c>
      <c r="Y21" s="14">
        <v>436.22829286000001</v>
      </c>
      <c r="Z21" s="205">
        <v>245.91797059000001</v>
      </c>
      <c r="AA21" s="14">
        <v>410.52217689999901</v>
      </c>
      <c r="AB21" s="14">
        <v>464.64334647000004</v>
      </c>
      <c r="AC21" s="14">
        <v>256.90485029000001</v>
      </c>
      <c r="AD21" s="14">
        <v>37.355370210000004</v>
      </c>
      <c r="AE21" s="14">
        <v>411.79352829000004</v>
      </c>
      <c r="AF21" s="14">
        <v>291.96643342000004</v>
      </c>
      <c r="AG21" s="14">
        <v>291.91431602999995</v>
      </c>
      <c r="AH21" s="14">
        <v>63.516074869999997</v>
      </c>
      <c r="AI21" s="14">
        <v>80.573960989999989</v>
      </c>
      <c r="AJ21" s="14">
        <v>545.16128903000106</v>
      </c>
      <c r="AK21" s="14">
        <v>270.96689487999998</v>
      </c>
      <c r="AL21" s="14">
        <v>60.58870168</v>
      </c>
      <c r="AM21" s="14">
        <v>149.40194151</v>
      </c>
      <c r="AN21" s="14">
        <v>623.55167027999948</v>
      </c>
      <c r="AO21" s="14">
        <v>192.2</v>
      </c>
      <c r="AP21" s="14">
        <v>-218.23577356999999</v>
      </c>
      <c r="AQ21" s="14">
        <v>227.46759693999957</v>
      </c>
      <c r="AR21" s="150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s="6" customFormat="1" ht="1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4"/>
      <c r="V22" s="14"/>
      <c r="W22" s="14"/>
      <c r="X22" s="14"/>
      <c r="Y22" s="14"/>
      <c r="Z22" s="20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s="6" customFormat="1" ht="15" customHeight="1">
      <c r="A23" s="18" t="s">
        <v>716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225">
        <v>-279.1497085827026</v>
      </c>
      <c r="V23" s="225">
        <v>-217.41209347968191</v>
      </c>
      <c r="W23" s="225">
        <v>-265.27179256002188</v>
      </c>
      <c r="X23" s="225">
        <v>-166.77207672</v>
      </c>
      <c r="Y23" s="225">
        <v>-470.26411385999995</v>
      </c>
      <c r="Z23" s="225">
        <v>-379.50693773</v>
      </c>
      <c r="AA23" s="225">
        <v>-269.14953731999901</v>
      </c>
      <c r="AB23" s="225">
        <v>289.31190665000003</v>
      </c>
      <c r="AC23" s="225">
        <v>-181.54344227999999</v>
      </c>
      <c r="AD23" s="225">
        <v>-201.95260780000001</v>
      </c>
      <c r="AE23" s="225">
        <v>-150.13327765</v>
      </c>
      <c r="AF23" s="225">
        <v>-174.57454346</v>
      </c>
      <c r="AG23" s="225">
        <v>-124.32563343</v>
      </c>
      <c r="AH23" s="225">
        <v>-169.00040629999998</v>
      </c>
      <c r="AI23" s="225">
        <v>-148.69371649999999</v>
      </c>
      <c r="AJ23" s="225">
        <v>-99.460348229999937</v>
      </c>
      <c r="AK23" s="225">
        <v>-137.32292229000001</v>
      </c>
      <c r="AL23" s="225">
        <v>-126.19280039000004</v>
      </c>
      <c r="AM23" s="225">
        <v>-112.62443207999996</v>
      </c>
      <c r="AN23" s="225">
        <v>-154.33374153000003</v>
      </c>
      <c r="AO23" s="225">
        <v>-147</v>
      </c>
      <c r="AP23" s="225">
        <v>-89.954381400000415</v>
      </c>
      <c r="AQ23" s="225">
        <v>-127.53721921000005</v>
      </c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/>
      <c r="BC23"/>
      <c r="BD23"/>
      <c r="BE23"/>
      <c r="BF23"/>
      <c r="BG23"/>
    </row>
    <row r="24" spans="1:59" s="6" customFormat="1" ht="15" customHeight="1">
      <c r="A24" s="18" t="s">
        <v>412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/>
      <c r="V24" s="225"/>
      <c r="W24" s="225"/>
      <c r="X24" s="225"/>
      <c r="Y24" s="93">
        <v>134.20576561999999</v>
      </c>
      <c r="Z24" s="93">
        <v>140.23865103999998</v>
      </c>
      <c r="AA24" s="93">
        <v>-51.49539583</v>
      </c>
      <c r="AB24" s="93">
        <v>-542.01400763000004</v>
      </c>
      <c r="AC24" s="93">
        <v>3.1873746600000015</v>
      </c>
      <c r="AD24" s="93">
        <v>-78.768934659999985</v>
      </c>
      <c r="AE24" s="93">
        <v>33.518179850000003</v>
      </c>
      <c r="AF24" s="93">
        <v>-80.451436600000008</v>
      </c>
      <c r="AG24" s="93">
        <v>-32.801279129999998</v>
      </c>
      <c r="AH24" s="93">
        <v>-217.12428233000003</v>
      </c>
      <c r="AI24" s="93">
        <v>-88.533047530000005</v>
      </c>
      <c r="AJ24" s="93">
        <v>57.21263703999999</v>
      </c>
      <c r="AK24" s="93">
        <v>-37.247611630000002</v>
      </c>
      <c r="AL24" s="93">
        <v>15.502955219999992</v>
      </c>
      <c r="AM24" s="93">
        <v>-145.58168205000001</v>
      </c>
      <c r="AN24" s="93">
        <v>8.7690364599999899</v>
      </c>
      <c r="AO24" s="93">
        <v>-442.8</v>
      </c>
      <c r="AP24" s="93">
        <v>-141.75532770999999</v>
      </c>
      <c r="AQ24" s="93">
        <v>-127.19925131000001</v>
      </c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/>
      <c r="BC24"/>
      <c r="BD24"/>
      <c r="BE24"/>
      <c r="BF24"/>
      <c r="BG24"/>
    </row>
    <row r="25" spans="1:59" s="6" customFormat="1" ht="15" customHeight="1">
      <c r="A25" s="18" t="s">
        <v>372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>
        <v>42.416092913156</v>
      </c>
      <c r="V25" s="225">
        <v>52.595224782973325</v>
      </c>
      <c r="W25" s="225">
        <v>62.550056558210429</v>
      </c>
      <c r="X25" s="225">
        <v>74.718268109999997</v>
      </c>
      <c r="Y25" s="225">
        <v>92.454951550000004</v>
      </c>
      <c r="Z25" s="225">
        <v>77.296163840000006</v>
      </c>
      <c r="AA25" s="225">
        <v>71.333241450000003</v>
      </c>
      <c r="AB25" s="225">
        <v>94.557517450000006</v>
      </c>
      <c r="AC25" s="225">
        <v>116.38439209000001</v>
      </c>
      <c r="AD25" s="225">
        <v>88.425831239999994</v>
      </c>
      <c r="AE25" s="225">
        <v>82.905709079999994</v>
      </c>
      <c r="AF25" s="225">
        <v>68.358952169999995</v>
      </c>
      <c r="AG25" s="225">
        <v>58.968268710000004</v>
      </c>
      <c r="AH25" s="225">
        <v>62.039834429999999</v>
      </c>
      <c r="AI25" s="225">
        <v>62.344140539999991</v>
      </c>
      <c r="AJ25" s="225">
        <v>60.638309339999999</v>
      </c>
      <c r="AK25" s="225">
        <v>52.802631219999995</v>
      </c>
      <c r="AL25" s="225">
        <v>54.506500690000003</v>
      </c>
      <c r="AM25" s="225">
        <v>83.321660929999993</v>
      </c>
      <c r="AN25" s="225">
        <v>43.022611189999978</v>
      </c>
      <c r="AO25" s="225">
        <v>65.8</v>
      </c>
      <c r="AP25" s="225">
        <v>63.997908270000003</v>
      </c>
      <c r="AQ25" s="225">
        <v>10.104715759999998</v>
      </c>
      <c r="AR25"/>
      <c r="AS25"/>
      <c r="AT25"/>
      <c r="AU25" s="225"/>
      <c r="AV25" s="225"/>
      <c r="AW25" s="225"/>
      <c r="AX25" s="225"/>
      <c r="AY25" s="225"/>
      <c r="AZ25" s="225"/>
      <c r="BA25" s="225"/>
      <c r="BB25"/>
      <c r="BC25"/>
      <c r="BD25"/>
      <c r="BE25"/>
      <c r="BF25"/>
      <c r="BG25"/>
    </row>
    <row r="26" spans="1:59" s="6" customFormat="1" ht="15" customHeight="1">
      <c r="A26" s="224" t="s">
        <v>373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6">
        <v>-236.73361566954662</v>
      </c>
      <c r="V26" s="226">
        <v>-164.81686869670858</v>
      </c>
      <c r="W26" s="226">
        <v>-202.72173600181142</v>
      </c>
      <c r="X26" s="226">
        <v>-92.053808610000004</v>
      </c>
      <c r="Y26" s="226">
        <v>-243.60339668999998</v>
      </c>
      <c r="Z26" s="226">
        <v>-161.97212285000001</v>
      </c>
      <c r="AA26" s="226">
        <v>-249.31169169999902</v>
      </c>
      <c r="AB26" s="226">
        <v>-158.14458353000001</v>
      </c>
      <c r="AC26" s="226">
        <v>-61.971675529999985</v>
      </c>
      <c r="AD26" s="226">
        <v>-192.29571121999999</v>
      </c>
      <c r="AE26" s="226">
        <v>-33.70938872</v>
      </c>
      <c r="AF26" s="226">
        <v>-186.66702789000001</v>
      </c>
      <c r="AG26" s="226">
        <v>-98.15864384999999</v>
      </c>
      <c r="AH26" s="226">
        <v>-324.08485420000005</v>
      </c>
      <c r="AI26" s="226">
        <v>-174.88262348999999</v>
      </c>
      <c r="AJ26" s="226">
        <v>18.390598150000052</v>
      </c>
      <c r="AK26" s="226">
        <v>-121.76790269999999</v>
      </c>
      <c r="AL26" s="226">
        <v>-56.183344480000059</v>
      </c>
      <c r="AM26" s="226">
        <v>-174.88445319999994</v>
      </c>
      <c r="AN26" s="226">
        <v>-102.54209388000005</v>
      </c>
      <c r="AO26" s="226">
        <v>-523.9</v>
      </c>
      <c r="AP26" s="226">
        <v>-167.71180084000039</v>
      </c>
      <c r="AQ26" s="226">
        <v>-244.63175476000006</v>
      </c>
      <c r="AR26"/>
      <c r="AS26"/>
      <c r="AT26"/>
      <c r="AU26" s="225"/>
      <c r="AV26" s="225"/>
      <c r="AW26" s="225"/>
      <c r="AX26" s="225"/>
      <c r="AY26" s="225"/>
      <c r="AZ26" s="225"/>
      <c r="BA26" s="225"/>
      <c r="BB26"/>
      <c r="BC26"/>
      <c r="BD26"/>
      <c r="BE26"/>
      <c r="BF26"/>
      <c r="BG26"/>
    </row>
    <row r="27" spans="1:59" s="6" customFormat="1" ht="15" customHeight="1">
      <c r="A27" s="18" t="s">
        <v>374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225">
        <v>-38.29713104028022</v>
      </c>
      <c r="V27" s="225">
        <v>-82.691756795777152</v>
      </c>
      <c r="W27" s="225">
        <v>5.015540494539513</v>
      </c>
      <c r="X27" s="225">
        <v>-284.36096986999996</v>
      </c>
      <c r="Y27" s="225">
        <v>-203.27735750999997</v>
      </c>
      <c r="Z27" s="225">
        <v>-83.800140850000005</v>
      </c>
      <c r="AA27" s="225">
        <v>-46.125577780000974</v>
      </c>
      <c r="AB27" s="225">
        <v>-44.913269689999893</v>
      </c>
      <c r="AC27" s="225">
        <v>-60.955491889999998</v>
      </c>
      <c r="AD27" s="225">
        <v>-55.580367690000017</v>
      </c>
      <c r="AE27" s="225">
        <v>32.217558139998999</v>
      </c>
      <c r="AF27" s="225">
        <v>-56.552781909999965</v>
      </c>
      <c r="AG27" s="225">
        <v>3.6224802199999968</v>
      </c>
      <c r="AH27" s="225">
        <v>-25.240257779998959</v>
      </c>
      <c r="AI27" s="225">
        <v>-61.260190479998982</v>
      </c>
      <c r="AJ27" s="225">
        <v>378.78830227999964</v>
      </c>
      <c r="AK27" s="225">
        <v>-3.4546647600000164</v>
      </c>
      <c r="AL27" s="225">
        <v>93.858738470000119</v>
      </c>
      <c r="AM27" s="225">
        <v>48.468174590000025</v>
      </c>
      <c r="AN27" s="225">
        <v>-24.660530140000006</v>
      </c>
      <c r="AO27" s="225">
        <v>-92.1</v>
      </c>
      <c r="AP27" s="225">
        <v>30.847048389999834</v>
      </c>
      <c r="AQ27" s="225">
        <v>-165.22226987000008</v>
      </c>
      <c r="AR27"/>
      <c r="AS27"/>
      <c r="AT27"/>
      <c r="AU27" s="225"/>
      <c r="AV27" s="225"/>
      <c r="AW27" s="225"/>
      <c r="AX27" s="225"/>
      <c r="AY27" s="225"/>
      <c r="AZ27" s="225"/>
      <c r="BA27" s="225"/>
      <c r="BB27"/>
      <c r="BC27"/>
      <c r="BD27"/>
      <c r="BE27"/>
      <c r="BF27"/>
      <c r="BG27"/>
    </row>
    <row r="28" spans="1:59" s="6" customFormat="1" ht="15" customHeight="1">
      <c r="A28" s="18" t="s">
        <v>375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-11.374753601955003</v>
      </c>
      <c r="V28" s="225">
        <v>-15.232071271265742</v>
      </c>
      <c r="W28" s="225">
        <v>-9.6194609123820811</v>
      </c>
      <c r="X28" s="225">
        <v>-15.006263019999999</v>
      </c>
      <c r="Y28" s="225">
        <v>-8.7798997499999984</v>
      </c>
      <c r="Z28" s="225">
        <v>-10.778058679999999</v>
      </c>
      <c r="AA28" s="225">
        <v>-10.60221585</v>
      </c>
      <c r="AB28" s="225">
        <v>-86.560350029999995</v>
      </c>
      <c r="AC28" s="225">
        <v>-12.110267929999999</v>
      </c>
      <c r="AD28" s="225">
        <v>-9.0634661600000008</v>
      </c>
      <c r="AE28" s="225">
        <v>-9.2523576599999995</v>
      </c>
      <c r="AF28" s="225">
        <v>-252.45301787</v>
      </c>
      <c r="AG28" s="225">
        <v>-9.8808467099999984</v>
      </c>
      <c r="AH28" s="225">
        <v>-9.1809810900000013</v>
      </c>
      <c r="AI28" s="225">
        <v>-11.86820073</v>
      </c>
      <c r="AJ28" s="225">
        <v>-5.9237680400000032</v>
      </c>
      <c r="AK28" s="225">
        <v>-9.8862808199999996</v>
      </c>
      <c r="AL28" s="225">
        <v>-10.603204180000004</v>
      </c>
      <c r="AM28" s="225">
        <v>-4.2956582699999997</v>
      </c>
      <c r="AN28" s="225">
        <v>-32.828151170000012</v>
      </c>
      <c r="AO28" s="225">
        <v>-7.1</v>
      </c>
      <c r="AP28" s="225">
        <v>13.655507870000001</v>
      </c>
      <c r="AQ28" s="225">
        <v>-7.5805542000000026</v>
      </c>
      <c r="AR28"/>
      <c r="AS28"/>
      <c r="AT28"/>
      <c r="AU28" s="225"/>
      <c r="AV28" s="225"/>
      <c r="AW28" s="225"/>
      <c r="AX28" s="225"/>
      <c r="AY28" s="225"/>
      <c r="AZ28" s="225"/>
      <c r="BA28" s="225"/>
      <c r="BB28"/>
      <c r="BC28"/>
      <c r="BD28"/>
      <c r="BE28"/>
      <c r="BF28"/>
      <c r="BG28"/>
    </row>
    <row r="29" spans="1:59" s="6" customFormat="1" ht="15" customHeight="1">
      <c r="A29" s="224" t="s">
        <v>376</v>
      </c>
      <c r="B29" s="226">
        <v>-130.50299999999999</v>
      </c>
      <c r="C29" s="226">
        <v>86.406999999999996</v>
      </c>
      <c r="D29" s="226">
        <v>-89.375</v>
      </c>
      <c r="E29" s="226">
        <v>-13.217000000000001</v>
      </c>
      <c r="F29" s="226">
        <v>11.211</v>
      </c>
      <c r="G29" s="226">
        <v>-393.59500000000003</v>
      </c>
      <c r="H29" s="226">
        <v>-69.456000000000003</v>
      </c>
      <c r="I29" s="226">
        <v>-73.876000000000005</v>
      </c>
      <c r="J29" s="226">
        <v>-137.20600000000002</v>
      </c>
      <c r="K29" s="226">
        <v>-9.1470000000000002</v>
      </c>
      <c r="L29" s="226">
        <v>-86.984000000000009</v>
      </c>
      <c r="M29" s="226">
        <v>-177.52438562</v>
      </c>
      <c r="N29" s="226">
        <v>-315.26269345999998</v>
      </c>
      <c r="O29" s="226">
        <v>-132.93026940999999</v>
      </c>
      <c r="P29" s="226">
        <v>-252.11532325000005</v>
      </c>
      <c r="Q29" s="226">
        <v>-113.17613913000001</v>
      </c>
      <c r="R29" s="226">
        <v>-205.52704477</v>
      </c>
      <c r="S29" s="226">
        <v>-298.35106800000005</v>
      </c>
      <c r="T29" s="226">
        <v>-335.10368592000009</v>
      </c>
      <c r="U29" s="226">
        <v>-286.40550031178185</v>
      </c>
      <c r="V29" s="226">
        <v>-262.74069676375143</v>
      </c>
      <c r="W29" s="226">
        <v>-207.325656419654</v>
      </c>
      <c r="X29" s="226">
        <v>-391.4210415</v>
      </c>
      <c r="Y29" s="226">
        <v>-455.66065394999998</v>
      </c>
      <c r="Z29" s="226">
        <v>-256.55032238000001</v>
      </c>
      <c r="AA29" s="226">
        <v>-306.03948532999999</v>
      </c>
      <c r="AB29" s="226">
        <v>-289.61820324999991</v>
      </c>
      <c r="AC29" s="226">
        <v>-135.03743534999998</v>
      </c>
      <c r="AD29" s="226">
        <v>-256.93954507000001</v>
      </c>
      <c r="AE29" s="226">
        <v>-10.744188240001</v>
      </c>
      <c r="AF29" s="226">
        <v>-495.67282767</v>
      </c>
      <c r="AG29" s="226">
        <v>-104.41701033999999</v>
      </c>
      <c r="AH29" s="226">
        <v>-358.506093069999</v>
      </c>
      <c r="AI29" s="226">
        <v>-248.01101469999898</v>
      </c>
      <c r="AJ29" s="226">
        <v>391.25513238999969</v>
      </c>
      <c r="AK29" s="226">
        <v>-135.10884828000002</v>
      </c>
      <c r="AL29" s="226">
        <v>27.072189810000062</v>
      </c>
      <c r="AM29" s="226">
        <v>-130.71193687999968</v>
      </c>
      <c r="AN29" s="226">
        <v>-160.03077519000007</v>
      </c>
      <c r="AO29" s="226">
        <v>-623.20000000000005</v>
      </c>
      <c r="AP29" s="226">
        <v>-123.20924458000056</v>
      </c>
      <c r="AQ29" s="226">
        <v>-417.43457883000013</v>
      </c>
      <c r="AR29"/>
      <c r="AS29"/>
      <c r="AT29"/>
      <c r="AU29" s="225"/>
      <c r="AV29" s="225"/>
      <c r="AW29" s="225"/>
      <c r="AX29" s="225"/>
      <c r="AY29" s="225"/>
      <c r="AZ29" s="225"/>
      <c r="BA29" s="225"/>
      <c r="BB29"/>
      <c r="BC29"/>
      <c r="BD29"/>
      <c r="BE29"/>
      <c r="BF29"/>
      <c r="BG29"/>
    </row>
    <row r="30" spans="1:59" s="6" customFormat="1" ht="1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76"/>
      <c r="V30" s="76"/>
      <c r="W30" s="76"/>
      <c r="X30" s="76"/>
      <c r="Y30" s="76"/>
      <c r="Z30" s="207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s="15" customFormat="1" ht="15" customHeight="1">
      <c r="A31" s="13" t="s">
        <v>27</v>
      </c>
      <c r="B31" s="14">
        <v>13.159000000000001</v>
      </c>
      <c r="C31" s="14">
        <v>367.08600000000001</v>
      </c>
      <c r="D31" s="14">
        <v>88.997</v>
      </c>
      <c r="E31" s="14">
        <v>721.82799999999997</v>
      </c>
      <c r="F31" s="14">
        <v>3527.0709999999999</v>
      </c>
      <c r="G31" s="14">
        <v>-101.322</v>
      </c>
      <c r="H31" s="14">
        <v>170.53899999999999</v>
      </c>
      <c r="I31" s="14">
        <v>120.96269391814013</v>
      </c>
      <c r="J31" s="14">
        <v>-104.29223947119121</v>
      </c>
      <c r="K31" s="14">
        <v>339.10424550895357</v>
      </c>
      <c r="L31" s="14">
        <v>342.19522208718399</v>
      </c>
      <c r="M31" s="14">
        <v>254.50085096999993</v>
      </c>
      <c r="N31" s="14">
        <v>-66.124422800000104</v>
      </c>
      <c r="O31" s="14">
        <v>431.81832935999904</v>
      </c>
      <c r="P31" s="14">
        <v>196.74736474000193</v>
      </c>
      <c r="Q31" s="14">
        <v>295.8231237047579</v>
      </c>
      <c r="R31" s="14">
        <v>89.715980214812475</v>
      </c>
      <c r="S31" s="14">
        <v>-20.977162308367813</v>
      </c>
      <c r="T31" s="14">
        <v>-38.664461162160691</v>
      </c>
      <c r="U31" s="14">
        <v>-116.69603314406368</v>
      </c>
      <c r="V31" s="14">
        <v>120.86440825484735</v>
      </c>
      <c r="W31" s="14">
        <v>57.476192180002982</v>
      </c>
      <c r="X31" s="14">
        <v>634.03177164000385</v>
      </c>
      <c r="Y31" s="14">
        <v>306.46187280000004</v>
      </c>
      <c r="Z31" s="205">
        <v>448.52685784999994</v>
      </c>
      <c r="AA31" s="14">
        <v>417.02665982000104</v>
      </c>
      <c r="AB31" s="14">
        <v>313.54607245000102</v>
      </c>
      <c r="AC31" s="14">
        <v>273.84497371999902</v>
      </c>
      <c r="AD31" s="14">
        <v>-16.927831549999041</v>
      </c>
      <c r="AE31" s="14">
        <v>716.65320009000197</v>
      </c>
      <c r="AF31" s="14">
        <v>994.68447223000408</v>
      </c>
      <c r="AG31" s="14">
        <v>439.42715638999897</v>
      </c>
      <c r="AH31" s="14">
        <v>-91.210404260000018</v>
      </c>
      <c r="AI31" s="14">
        <v>84.126271269991008</v>
      </c>
      <c r="AJ31" s="14">
        <v>2016.76265117</v>
      </c>
      <c r="AK31" s="14">
        <v>505.65332421000005</v>
      </c>
      <c r="AL31" s="14">
        <v>658.02129669999897</v>
      </c>
      <c r="AM31" s="14">
        <v>1151.8123197499999</v>
      </c>
      <c r="AN31" s="14">
        <v>879.33523073999766</v>
      </c>
      <c r="AO31" s="14">
        <v>102.5</v>
      </c>
      <c r="AP31" s="14">
        <v>-141.26256576999992</v>
      </c>
      <c r="AQ31" s="14">
        <v>402.88633076999844</v>
      </c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s="15" customFormat="1" ht="15" customHeight="1">
      <c r="A32" s="13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206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s="6" customFormat="1" ht="15" customHeight="1">
      <c r="A33" s="13" t="s">
        <v>28</v>
      </c>
      <c r="B33" s="14">
        <v>-11</v>
      </c>
      <c r="C33" s="14">
        <v>-126.249</v>
      </c>
      <c r="D33" s="14">
        <v>-42.27</v>
      </c>
      <c r="E33" s="14">
        <v>-234.989</v>
      </c>
      <c r="F33" s="14">
        <v>-1224.6400000000001</v>
      </c>
      <c r="G33" s="14">
        <v>188.19399999999999</v>
      </c>
      <c r="H33" s="14">
        <v>-63.808</v>
      </c>
      <c r="I33" s="14">
        <v>27.876835650590852</v>
      </c>
      <c r="J33" s="14">
        <v>91.009606752706006</v>
      </c>
      <c r="K33" s="14">
        <v>-39.72436644386282</v>
      </c>
      <c r="L33" s="14">
        <v>-38.421953384200734</v>
      </c>
      <c r="M33" s="14">
        <v>-139.21910828999998</v>
      </c>
      <c r="N33" s="14">
        <v>-77.023393970000001</v>
      </c>
      <c r="O33" s="14">
        <v>-117.82085684</v>
      </c>
      <c r="P33" s="14">
        <v>155.64995400000001</v>
      </c>
      <c r="Q33" s="14">
        <v>-31.592592249999996</v>
      </c>
      <c r="R33" s="14">
        <v>25.36356374</v>
      </c>
      <c r="S33" s="14">
        <v>38.802610179999995</v>
      </c>
      <c r="T33" s="14">
        <v>-0.43005300000000002</v>
      </c>
      <c r="U33" s="14">
        <v>87.867792740000013</v>
      </c>
      <c r="V33" s="14">
        <v>-32.950438639999994</v>
      </c>
      <c r="W33" s="14">
        <v>-14.547719340000002</v>
      </c>
      <c r="X33" s="14">
        <v>44.849297960000001</v>
      </c>
      <c r="Y33" s="14">
        <v>9.8840751699999991</v>
      </c>
      <c r="Z33" s="205">
        <v>-58.90906691</v>
      </c>
      <c r="AA33" s="14">
        <v>-24.2132513</v>
      </c>
      <c r="AB33" s="14">
        <v>13.02479943</v>
      </c>
      <c r="AC33" s="14">
        <v>-37.341541960000001</v>
      </c>
      <c r="AD33" s="14">
        <v>-12.21985385</v>
      </c>
      <c r="AE33" s="14">
        <v>-147.66811903999999</v>
      </c>
      <c r="AF33" s="14">
        <v>-260.49498296000002</v>
      </c>
      <c r="AG33" s="14">
        <v>-54.769195359999998</v>
      </c>
      <c r="AH33" s="14">
        <v>52.707094600000005</v>
      </c>
      <c r="AI33" s="14">
        <v>0.74645030000000001</v>
      </c>
      <c r="AJ33" s="14">
        <v>-515.80742555000006</v>
      </c>
      <c r="AK33" s="14">
        <v>-70.826548169999995</v>
      </c>
      <c r="AL33" s="14">
        <v>-207.91951846000001</v>
      </c>
      <c r="AM33" s="14">
        <v>-328.29824237000003</v>
      </c>
      <c r="AN33" s="14">
        <v>-121.77785893999989</v>
      </c>
      <c r="AO33" s="14">
        <v>14.2</v>
      </c>
      <c r="AP33" s="14">
        <v>-35.586771879999993</v>
      </c>
      <c r="AQ33" s="14">
        <v>-73.677450110000009</v>
      </c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s="6" customFormat="1" ht="15" customHeight="1">
      <c r="A34" s="13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206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s="15" customFormat="1" ht="15" customHeight="1">
      <c r="A35" s="13" t="s">
        <v>31</v>
      </c>
      <c r="B35" s="14">
        <v>-1.7450000000000001</v>
      </c>
      <c r="C35" s="14">
        <v>10.7</v>
      </c>
      <c r="D35" s="14">
        <v>-8.032</v>
      </c>
      <c r="E35" s="14">
        <v>-5.92</v>
      </c>
      <c r="F35" s="14">
        <v>-3.1080000000000001</v>
      </c>
      <c r="G35" s="14">
        <v>-23.672999999999998</v>
      </c>
      <c r="H35" s="14">
        <v>-12.974</v>
      </c>
      <c r="I35" s="14">
        <v>2.0964528596170209</v>
      </c>
      <c r="J35" s="14">
        <v>-6.0115029449378836</v>
      </c>
      <c r="K35" s="14">
        <v>-24.925567264577886</v>
      </c>
      <c r="L35" s="14">
        <v>-101.94763828825923</v>
      </c>
      <c r="M35" s="14">
        <v>-84.770456699999997</v>
      </c>
      <c r="N35" s="14">
        <v>-58.365867919999999</v>
      </c>
      <c r="O35" s="14">
        <v>-108.12141369</v>
      </c>
      <c r="P35" s="14">
        <v>-122.61046437</v>
      </c>
      <c r="Q35" s="14">
        <v>-52.048296360000002</v>
      </c>
      <c r="R35" s="14">
        <v>-105.47386861</v>
      </c>
      <c r="S35" s="14">
        <v>-79.978596090000011</v>
      </c>
      <c r="T35" s="14">
        <v>-90.513474540000004</v>
      </c>
      <c r="U35" s="14">
        <v>-28.08550095</v>
      </c>
      <c r="V35" s="14">
        <v>-90.886000490000001</v>
      </c>
      <c r="W35" s="14">
        <v>-72.97977625</v>
      </c>
      <c r="X35" s="14">
        <v>-109.72740374</v>
      </c>
      <c r="Y35" s="14">
        <v>-84.268348360000005</v>
      </c>
      <c r="Z35" s="205">
        <v>-135.30272205</v>
      </c>
      <c r="AA35" s="14">
        <v>-85.288221140000005</v>
      </c>
      <c r="AB35" s="14">
        <v>-49.143774869999994</v>
      </c>
      <c r="AC35" s="14">
        <v>-31.187546300000001</v>
      </c>
      <c r="AD35" s="14">
        <v>-46.895314419999998</v>
      </c>
      <c r="AE35" s="14">
        <v>-69.292308730000002</v>
      </c>
      <c r="AF35" s="14">
        <v>-47.829423090000006</v>
      </c>
      <c r="AG35" s="14">
        <v>-31.995884610000001</v>
      </c>
      <c r="AH35" s="14">
        <v>-18.899116940000003</v>
      </c>
      <c r="AI35" s="14">
        <v>-33.656418729999999</v>
      </c>
      <c r="AJ35" s="14">
        <v>-166.88169009000001</v>
      </c>
      <c r="AK35" s="14">
        <v>-33.309637459999998</v>
      </c>
      <c r="AL35" s="14">
        <v>-27.067738390000002</v>
      </c>
      <c r="AM35" s="14">
        <v>-0.72308035999999776</v>
      </c>
      <c r="AN35" s="14">
        <v>3.2329097499999975</v>
      </c>
      <c r="AO35" s="14">
        <v>-14.5</v>
      </c>
      <c r="AP35" s="14">
        <v>2.4646042600000024</v>
      </c>
      <c r="AQ35" s="14">
        <v>-25.37012116</v>
      </c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s="15" customFormat="1" ht="15" customHeight="1">
      <c r="A36" s="13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206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s="15" customFormat="1" ht="15" customHeight="1">
      <c r="A37" s="13" t="s">
        <v>32</v>
      </c>
      <c r="B37" s="14">
        <v>0.41399999999999998</v>
      </c>
      <c r="C37" s="14">
        <v>251.53700000000001</v>
      </c>
      <c r="D37" s="14">
        <v>38.695</v>
      </c>
      <c r="E37" s="14">
        <v>480.91899999999998</v>
      </c>
      <c r="F37" s="14">
        <v>2299.3229999999999</v>
      </c>
      <c r="G37" s="14">
        <v>63.2</v>
      </c>
      <c r="H37" s="14">
        <v>93.757000000000005</v>
      </c>
      <c r="I37" s="14">
        <v>150.93598242834801</v>
      </c>
      <c r="J37" s="14">
        <v>-19.294135663423091</v>
      </c>
      <c r="K37" s="14">
        <v>274.45431180051287</v>
      </c>
      <c r="L37" s="14">
        <v>201.82563041472403</v>
      </c>
      <c r="M37" s="14">
        <v>30.511285979999968</v>
      </c>
      <c r="N37" s="14">
        <v>-201.5136846900001</v>
      </c>
      <c r="O37" s="14">
        <v>205.87605882999904</v>
      </c>
      <c r="P37" s="14">
        <v>229.78685437000195</v>
      </c>
      <c r="Q37" s="14">
        <v>212.18223509475789</v>
      </c>
      <c r="R37" s="14">
        <v>9.6056753448124823</v>
      </c>
      <c r="S37" s="14">
        <v>-62.153148218367832</v>
      </c>
      <c r="T37" s="14">
        <v>-129.6079887021607</v>
      </c>
      <c r="U37" s="33">
        <v>-56.91374135406366</v>
      </c>
      <c r="V37" s="33">
        <v>-2.9720308751526545</v>
      </c>
      <c r="W37" s="33">
        <v>-30.051303409997018</v>
      </c>
      <c r="X37" s="14">
        <v>569.15366586000391</v>
      </c>
      <c r="Y37" s="14">
        <v>232.07759961000005</v>
      </c>
      <c r="Z37" s="205">
        <v>254.31506888999994</v>
      </c>
      <c r="AA37" s="14">
        <v>307.52518738000106</v>
      </c>
      <c r="AB37" s="14">
        <v>277.42709701000103</v>
      </c>
      <c r="AC37" s="14">
        <v>205.31588545999901</v>
      </c>
      <c r="AD37" s="14">
        <v>-76.042999819999039</v>
      </c>
      <c r="AE37" s="14">
        <v>499.69277232000195</v>
      </c>
      <c r="AF37" s="14">
        <v>686.36006618000408</v>
      </c>
      <c r="AG37" s="14">
        <v>352.66207641999898</v>
      </c>
      <c r="AH37" s="14">
        <v>-57.402426600000013</v>
      </c>
      <c r="AI37" s="14">
        <v>51.216302839991009</v>
      </c>
      <c r="AJ37" s="14">
        <v>1334.0735355299998</v>
      </c>
      <c r="AK37" s="14">
        <v>401.51713858000005</v>
      </c>
      <c r="AL37" s="14">
        <v>423.03403984999898</v>
      </c>
      <c r="AM37" s="14">
        <v>822.79099507999911</v>
      </c>
      <c r="AN37" s="14">
        <v>760.79028154999901</v>
      </c>
      <c r="AO37" s="14">
        <v>102.2</v>
      </c>
      <c r="AP37" s="14">
        <v>-174.38473360000003</v>
      </c>
      <c r="AQ37" s="14">
        <v>303.83875968999791</v>
      </c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>
      <c r="A38" s="20" t="s">
        <v>33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-3.40730352999983</v>
      </c>
      <c r="J38" s="14">
        <v>-0.92954361660000084</v>
      </c>
      <c r="K38" s="14">
        <v>5.7673391034000012</v>
      </c>
      <c r="L38" s="14">
        <v>137.44900000000001</v>
      </c>
      <c r="M38" s="14">
        <v>-3.3689789999999999</v>
      </c>
      <c r="N38" s="14">
        <v>0</v>
      </c>
      <c r="O38" s="14">
        <v>0</v>
      </c>
      <c r="P38" s="14">
        <v>0</v>
      </c>
      <c r="Q38" s="14">
        <v>44.230667519999997</v>
      </c>
      <c r="R38" s="14">
        <v>86.332816170000001</v>
      </c>
      <c r="S38" s="14">
        <v>66.171180939999999</v>
      </c>
      <c r="T38" s="14">
        <v>53.333254569999994</v>
      </c>
      <c r="U38" s="14">
        <v>25.332216980000002</v>
      </c>
      <c r="V38" s="14">
        <v>19.371517859999997</v>
      </c>
      <c r="W38" s="14">
        <v>12.856772870000002</v>
      </c>
      <c r="X38" s="14">
        <v>43.306176880000002</v>
      </c>
      <c r="Y38" s="14">
        <v>14.95318634</v>
      </c>
      <c r="Z38" s="205">
        <v>25.595306910000001</v>
      </c>
      <c r="AA38" s="14">
        <v>18.311984760000001</v>
      </c>
      <c r="AB38" s="14">
        <v>-94.122011900000004</v>
      </c>
      <c r="AC38" s="14">
        <v>0</v>
      </c>
      <c r="AD38" s="14">
        <v>0</v>
      </c>
      <c r="AE38" s="14">
        <v>0</v>
      </c>
      <c r="AF38" s="14">
        <v>0</v>
      </c>
      <c r="AG38" s="14">
        <v>-6.9460427699999991</v>
      </c>
      <c r="AH38" s="14">
        <v>-6.9424921299999998</v>
      </c>
      <c r="AI38" s="14">
        <v>-7.2735486900000001</v>
      </c>
      <c r="AJ38" s="14">
        <v>-7.0678420800000001</v>
      </c>
      <c r="AK38" s="14">
        <v>-5.8071995000000003</v>
      </c>
      <c r="AL38" s="14">
        <v>-4.76853383</v>
      </c>
      <c r="AM38" s="14">
        <v>-3.9055219599999988</v>
      </c>
      <c r="AN38" s="14">
        <v>31.754956439999997</v>
      </c>
      <c r="AO38" s="14" t="s">
        <v>400</v>
      </c>
      <c r="AP38" s="14">
        <v>0</v>
      </c>
      <c r="AQ38" s="14">
        <v>0</v>
      </c>
      <c r="AR38" s="150"/>
      <c r="AS38" s="150"/>
      <c r="AT38" s="150"/>
      <c r="AU38" s="150"/>
      <c r="AV38" s="150"/>
    </row>
    <row r="39" spans="1:59">
      <c r="A39" s="20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207"/>
      <c r="V39" s="207"/>
      <c r="W39" s="207"/>
      <c r="X39" s="76"/>
      <c r="Y39" s="207"/>
      <c r="Z39" s="207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</row>
    <row r="40" spans="1:59" s="15" customFormat="1" ht="15" customHeight="1">
      <c r="A40" s="21" t="s">
        <v>34</v>
      </c>
      <c r="B40" s="33">
        <v>0.41399999999999998</v>
      </c>
      <c r="C40" s="33">
        <v>251.53700000000001</v>
      </c>
      <c r="D40" s="33">
        <v>38.695</v>
      </c>
      <c r="E40" s="33">
        <v>480.91899999999998</v>
      </c>
      <c r="F40" s="33">
        <v>2299.3229999999999</v>
      </c>
      <c r="G40" s="33">
        <v>63.2</v>
      </c>
      <c r="H40" s="33">
        <v>93.757000000000005</v>
      </c>
      <c r="I40" s="33">
        <v>147.52867889834818</v>
      </c>
      <c r="J40" s="33">
        <v>-20.223679280023092</v>
      </c>
      <c r="K40" s="33">
        <v>280.22165090391286</v>
      </c>
      <c r="L40" s="33">
        <v>339.27463041472402</v>
      </c>
      <c r="M40" s="33">
        <v>27.142306979999969</v>
      </c>
      <c r="N40" s="33">
        <v>-201.5136846900001</v>
      </c>
      <c r="O40" s="33">
        <v>205.87605882999904</v>
      </c>
      <c r="P40" s="33">
        <v>229.78685437000195</v>
      </c>
      <c r="Q40" s="33">
        <v>256.41290261475791</v>
      </c>
      <c r="R40" s="33">
        <v>95.938491514812483</v>
      </c>
      <c r="S40" s="33">
        <v>4.0180327216321672</v>
      </c>
      <c r="T40" s="33">
        <v>-76.274734132160702</v>
      </c>
      <c r="U40" s="33">
        <v>-31.581524374063658</v>
      </c>
      <c r="V40" s="33">
        <v>16.399486984847343</v>
      </c>
      <c r="W40" s="33">
        <v>-17.194530539997018</v>
      </c>
      <c r="X40" s="33">
        <v>612.45984274000386</v>
      </c>
      <c r="Y40" s="33">
        <v>247.03078595000005</v>
      </c>
      <c r="Z40" s="208">
        <v>279.91037579999994</v>
      </c>
      <c r="AA40" s="33">
        <v>325.83717214000103</v>
      </c>
      <c r="AB40" s="33">
        <v>183.30508511000102</v>
      </c>
      <c r="AC40" s="33">
        <v>205.31588545999901</v>
      </c>
      <c r="AD40" s="33">
        <v>-76.042999819999039</v>
      </c>
      <c r="AE40" s="33">
        <v>499.69277232000195</v>
      </c>
      <c r="AF40" s="33">
        <v>686.36006618000408</v>
      </c>
      <c r="AG40" s="33">
        <v>345.71603364999902</v>
      </c>
      <c r="AH40" s="33">
        <v>-64.344918730000018</v>
      </c>
      <c r="AI40" s="33">
        <v>43.942754149991011</v>
      </c>
      <c r="AJ40" s="33">
        <v>1327.0056934499999</v>
      </c>
      <c r="AK40" s="33">
        <v>395.70993908000003</v>
      </c>
      <c r="AL40" s="33">
        <v>418.26550601999895</v>
      </c>
      <c r="AM40" s="33">
        <v>818.88547311999912</v>
      </c>
      <c r="AN40" s="33">
        <v>792.54523798999901</v>
      </c>
      <c r="AO40" s="33">
        <v>102.2</v>
      </c>
      <c r="AP40" s="33">
        <v>-174.38473360000003</v>
      </c>
      <c r="AQ40" s="33">
        <v>303.83875968999791</v>
      </c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9.5" customHeight="1">
      <c r="A41" s="9" t="s">
        <v>35</v>
      </c>
      <c r="B41" s="364" t="s">
        <v>377</v>
      </c>
      <c r="C41" s="364" t="s">
        <v>378</v>
      </c>
      <c r="D41" s="364" t="s">
        <v>379</v>
      </c>
      <c r="E41" s="364" t="s">
        <v>380</v>
      </c>
      <c r="F41" s="364" t="s">
        <v>381</v>
      </c>
      <c r="G41" s="364" t="s">
        <v>382</v>
      </c>
      <c r="H41" s="364" t="s">
        <v>383</v>
      </c>
      <c r="I41" s="364" t="s">
        <v>384</v>
      </c>
      <c r="J41" s="364" t="s">
        <v>385</v>
      </c>
      <c r="K41" s="364" t="s">
        <v>386</v>
      </c>
      <c r="L41" s="364" t="s">
        <v>387</v>
      </c>
      <c r="M41" s="364" t="s">
        <v>388</v>
      </c>
      <c r="N41" s="364" t="s">
        <v>389</v>
      </c>
      <c r="O41" s="364" t="s">
        <v>390</v>
      </c>
      <c r="P41" s="364" t="s">
        <v>391</v>
      </c>
      <c r="Q41" s="364" t="s">
        <v>2</v>
      </c>
      <c r="R41" s="364" t="s">
        <v>3</v>
      </c>
      <c r="S41" s="364" t="s">
        <v>4</v>
      </c>
      <c r="T41" s="364" t="s">
        <v>5</v>
      </c>
      <c r="U41" s="364" t="s">
        <v>6</v>
      </c>
      <c r="V41" s="364" t="s">
        <v>7</v>
      </c>
      <c r="W41" s="364" t="s">
        <v>8</v>
      </c>
      <c r="X41" s="364" t="s">
        <v>9</v>
      </c>
      <c r="Y41" s="364" t="s">
        <v>354</v>
      </c>
      <c r="Z41" s="364" t="s">
        <v>359</v>
      </c>
      <c r="AA41" s="364" t="s">
        <v>366</v>
      </c>
      <c r="AB41" s="364" t="s">
        <v>403</v>
      </c>
      <c r="AC41" s="364" t="s">
        <v>406</v>
      </c>
      <c r="AD41" s="364" t="s">
        <v>418</v>
      </c>
      <c r="AE41" s="364" t="s">
        <v>423</v>
      </c>
      <c r="AF41" s="364" t="s">
        <v>429</v>
      </c>
      <c r="AG41" s="364" t="s">
        <v>432</v>
      </c>
      <c r="AH41" s="364" t="s">
        <v>435</v>
      </c>
      <c r="AI41" s="364" t="s">
        <v>517</v>
      </c>
      <c r="AJ41" s="364" t="s">
        <v>633</v>
      </c>
      <c r="AK41" s="364" t="s">
        <v>637</v>
      </c>
      <c r="AL41" s="364" t="s">
        <v>648</v>
      </c>
      <c r="AM41" s="364" t="s">
        <v>700</v>
      </c>
      <c r="AN41" s="364" t="s">
        <v>714</v>
      </c>
      <c r="AO41" s="364" t="s">
        <v>717</v>
      </c>
      <c r="AP41" s="364" t="s">
        <v>727</v>
      </c>
      <c r="AQ41" s="364" t="s">
        <v>728</v>
      </c>
    </row>
    <row r="42" spans="1:59" ht="15" customHeight="1">
      <c r="A42" s="23" t="s">
        <v>10</v>
      </c>
      <c r="B42" s="364" t="s">
        <v>12</v>
      </c>
      <c r="C42" s="364" t="s">
        <v>13</v>
      </c>
      <c r="D42" s="364" t="s">
        <v>14</v>
      </c>
      <c r="E42" s="364" t="s">
        <v>11</v>
      </c>
      <c r="F42" s="364" t="s">
        <v>12</v>
      </c>
      <c r="G42" s="364" t="s">
        <v>13</v>
      </c>
      <c r="H42" s="364" t="s">
        <v>14</v>
      </c>
      <c r="I42" s="364" t="s">
        <v>11</v>
      </c>
      <c r="J42" s="364" t="s">
        <v>12</v>
      </c>
      <c r="K42" s="364" t="s">
        <v>13</v>
      </c>
      <c r="L42" s="364" t="s">
        <v>14</v>
      </c>
      <c r="M42" s="364" t="s">
        <v>11</v>
      </c>
      <c r="N42" s="364" t="s">
        <v>12</v>
      </c>
      <c r="O42" s="364" t="s">
        <v>13</v>
      </c>
      <c r="P42" s="364" t="s">
        <v>14</v>
      </c>
      <c r="Q42" s="364" t="s">
        <v>11</v>
      </c>
      <c r="R42" s="364" t="s">
        <v>12</v>
      </c>
      <c r="S42" s="364" t="s">
        <v>13</v>
      </c>
      <c r="T42" s="364" t="s">
        <v>14</v>
      </c>
      <c r="U42" s="364" t="s">
        <v>11</v>
      </c>
      <c r="V42" s="364" t="s">
        <v>12</v>
      </c>
      <c r="W42" s="364" t="s">
        <v>13</v>
      </c>
      <c r="X42" s="364" t="s">
        <v>14</v>
      </c>
      <c r="Y42" s="364" t="s">
        <v>11</v>
      </c>
      <c r="Z42" s="364" t="s">
        <v>12</v>
      </c>
      <c r="AA42" s="364" t="s">
        <v>13</v>
      </c>
      <c r="AB42" s="364" t="s">
        <v>14</v>
      </c>
      <c r="AC42" s="364" t="s">
        <v>11</v>
      </c>
      <c r="AD42" s="364" t="s">
        <v>12</v>
      </c>
      <c r="AE42" s="364" t="s">
        <v>13</v>
      </c>
      <c r="AF42" s="364" t="s">
        <v>14</v>
      </c>
      <c r="AG42" s="364" t="s">
        <v>11</v>
      </c>
      <c r="AH42" s="364" t="s">
        <v>12</v>
      </c>
      <c r="AI42" s="364" t="s">
        <v>13</v>
      </c>
      <c r="AJ42" s="364" t="s">
        <v>14</v>
      </c>
      <c r="AK42" s="364" t="s">
        <v>11</v>
      </c>
      <c r="AL42" s="364" t="s">
        <v>12</v>
      </c>
      <c r="AM42" s="364" t="s">
        <v>13</v>
      </c>
      <c r="AN42" s="364" t="s">
        <v>14</v>
      </c>
      <c r="AO42" s="364" t="s">
        <v>11</v>
      </c>
      <c r="AP42" s="364" t="s">
        <v>12</v>
      </c>
      <c r="AQ42" s="364" t="s">
        <v>13</v>
      </c>
    </row>
    <row r="43" spans="1:59" s="25" customFormat="1">
      <c r="A43" s="24" t="s">
        <v>36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147.52867889834818</v>
      </c>
      <c r="J43" s="14">
        <v>-20.223679280023092</v>
      </c>
      <c r="K43" s="14">
        <v>280.22165090391286</v>
      </c>
      <c r="L43" s="14">
        <v>339.27463041472402</v>
      </c>
      <c r="M43" s="14">
        <v>27.142306979999969</v>
      </c>
      <c r="N43" s="14">
        <v>-201.5136846900001</v>
      </c>
      <c r="O43" s="14">
        <v>205.87605882999904</v>
      </c>
      <c r="P43" s="14">
        <v>229.78685437000195</v>
      </c>
      <c r="Q43" s="14">
        <v>256.41290261475888</v>
      </c>
      <c r="R43" s="14">
        <v>95.938491514812483</v>
      </c>
      <c r="S43" s="14">
        <v>4.0180327216321992</v>
      </c>
      <c r="T43" s="14">
        <v>-76.274734132169669</v>
      </c>
      <c r="U43" s="33">
        <v>-31.581524374063601</v>
      </c>
      <c r="V43" s="33">
        <v>16.399486984847304</v>
      </c>
      <c r="W43" s="33">
        <v>-17.194530539996997</v>
      </c>
      <c r="X43" s="14">
        <v>612.45984274000205</v>
      </c>
      <c r="Y43" s="14">
        <v>247.03078594999999</v>
      </c>
      <c r="Z43" s="14">
        <v>279.91037579999602</v>
      </c>
      <c r="AA43" s="14">
        <v>325.83717214000399</v>
      </c>
      <c r="AB43" s="14">
        <v>183.30508510999798</v>
      </c>
      <c r="AC43" s="14">
        <v>205.31588545999898</v>
      </c>
      <c r="AD43" s="14">
        <v>-76.042999819995998</v>
      </c>
      <c r="AE43" s="14">
        <v>499.69277231999303</v>
      </c>
      <c r="AF43" s="14">
        <v>686.36006617999806</v>
      </c>
      <c r="AG43" s="14">
        <v>345.71603364999999</v>
      </c>
      <c r="AH43" s="14">
        <v>-64.34491872999962</v>
      </c>
      <c r="AI43" s="14">
        <v>43.942754149997683</v>
      </c>
      <c r="AJ43" s="14">
        <v>1327.005693450001</v>
      </c>
      <c r="AK43" s="14">
        <v>395.70993907999866</v>
      </c>
      <c r="AL43" s="14">
        <v>418.26550601999958</v>
      </c>
      <c r="AM43" s="14">
        <v>818.88547311999912</v>
      </c>
      <c r="AN43" s="14">
        <v>792.54523798999901</v>
      </c>
      <c r="AO43" s="14">
        <v>102.2</v>
      </c>
      <c r="AP43" s="14">
        <v>-174.38473360000003</v>
      </c>
      <c r="AQ43" s="14">
        <v>303.83875968999791</v>
      </c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s="25" customFormat="1">
      <c r="A44" s="26" t="s">
        <v>37</v>
      </c>
      <c r="B44" s="14">
        <v>-11</v>
      </c>
      <c r="C44" s="14">
        <v>-126.249</v>
      </c>
      <c r="D44" s="14">
        <v>-42.27</v>
      </c>
      <c r="E44" s="14">
        <v>-234.989</v>
      </c>
      <c r="F44" s="14">
        <v>-1224.6400000000001</v>
      </c>
      <c r="G44" s="14">
        <v>188.19399999999999</v>
      </c>
      <c r="H44" s="14">
        <v>-63.808</v>
      </c>
      <c r="I44" s="14">
        <v>27.876835650590852</v>
      </c>
      <c r="J44" s="14">
        <v>91.009606752706006</v>
      </c>
      <c r="K44" s="14">
        <v>-39.72436644386282</v>
      </c>
      <c r="L44" s="14">
        <v>-38.421953384200734</v>
      </c>
      <c r="M44" s="14">
        <v>-139.21910828999998</v>
      </c>
      <c r="N44" s="14">
        <v>-77.023393970000001</v>
      </c>
      <c r="O44" s="14">
        <v>-117.82085684</v>
      </c>
      <c r="P44" s="14">
        <v>155.64995400000001</v>
      </c>
      <c r="Q44" s="14">
        <v>-31.592592249999996</v>
      </c>
      <c r="R44" s="14">
        <v>25.36356374</v>
      </c>
      <c r="S44" s="14">
        <v>38.802610179999995</v>
      </c>
      <c r="T44" s="14">
        <v>-0.43005300000000002</v>
      </c>
      <c r="U44" s="14">
        <v>87.867792740000013</v>
      </c>
      <c r="V44" s="14">
        <v>-32.950438639999994</v>
      </c>
      <c r="W44" s="14">
        <v>-14.547719340000002</v>
      </c>
      <c r="X44" s="14">
        <v>44.849297960000001</v>
      </c>
      <c r="Y44" s="14">
        <v>9.8840751699999991</v>
      </c>
      <c r="Z44" s="14">
        <v>-58.90906691</v>
      </c>
      <c r="AA44" s="14">
        <v>-24.2132513</v>
      </c>
      <c r="AB44" s="14">
        <v>13.02479943</v>
      </c>
      <c r="AC44" s="14">
        <v>-37.341541960000001</v>
      </c>
      <c r="AD44" s="14">
        <v>-12.21985385</v>
      </c>
      <c r="AE44" s="14">
        <v>-147.66811903999999</v>
      </c>
      <c r="AF44" s="14">
        <v>-260.49498296000002</v>
      </c>
      <c r="AG44" s="14">
        <v>-54.769195359999998</v>
      </c>
      <c r="AH44" s="14">
        <v>52.707094600000005</v>
      </c>
      <c r="AI44" s="14">
        <v>0.74645030000000001</v>
      </c>
      <c r="AJ44" s="14">
        <v>-515.80742555000006</v>
      </c>
      <c r="AK44" s="14">
        <v>-70.826548169999995</v>
      </c>
      <c r="AL44" s="14">
        <v>-207.91951846000001</v>
      </c>
      <c r="AM44" s="14">
        <v>-328.29824237000003</v>
      </c>
      <c r="AN44" s="14">
        <v>-121.77785893999989</v>
      </c>
      <c r="AO44" s="14">
        <v>14.2</v>
      </c>
      <c r="AP44" s="14">
        <v>-35.586771879999993</v>
      </c>
      <c r="AQ44" s="14">
        <v>-73.677450110000009</v>
      </c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s="25" customFormat="1">
      <c r="A45" s="24" t="s">
        <v>38</v>
      </c>
      <c r="B45" s="77">
        <v>-130.50299999999999</v>
      </c>
      <c r="C45" s="77">
        <v>86.406999999999996</v>
      </c>
      <c r="D45" s="77">
        <v>-89.375</v>
      </c>
      <c r="E45" s="77">
        <v>-13.217000000000001</v>
      </c>
      <c r="F45" s="77">
        <v>11.211</v>
      </c>
      <c r="G45" s="77">
        <v>-393.59500000000003</v>
      </c>
      <c r="H45" s="77">
        <v>-69.456000000000003</v>
      </c>
      <c r="I45" s="77">
        <v>-73.876000000000005</v>
      </c>
      <c r="J45" s="77">
        <v>-137.20600000000002</v>
      </c>
      <c r="K45" s="77">
        <v>-9.1470000000000002</v>
      </c>
      <c r="L45" s="77">
        <v>-86.984000000000009</v>
      </c>
      <c r="M45" s="77">
        <v>-177.52438562</v>
      </c>
      <c r="N45" s="77">
        <v>-315.26269345999998</v>
      </c>
      <c r="O45" s="77">
        <v>-132.93026940999999</v>
      </c>
      <c r="P45" s="77">
        <v>-252.11532325000005</v>
      </c>
      <c r="Q45" s="77">
        <v>-113.17613913000001</v>
      </c>
      <c r="R45" s="77">
        <v>-205.52704477</v>
      </c>
      <c r="S45" s="14">
        <v>-298.351068</v>
      </c>
      <c r="T45" s="14">
        <v>-335.10368591999998</v>
      </c>
      <c r="U45" s="14">
        <v>-286.40533148999998</v>
      </c>
      <c r="V45" s="14">
        <v>-262.74115474999996</v>
      </c>
      <c r="W45" s="14">
        <v>-207.32468811000101</v>
      </c>
      <c r="X45" s="14">
        <v>-391.42104149999898</v>
      </c>
      <c r="Y45" s="14">
        <v>-455.66065394999998</v>
      </c>
      <c r="Z45" s="14">
        <v>-256.55032238000001</v>
      </c>
      <c r="AA45" s="14">
        <v>-306.03948532999999</v>
      </c>
      <c r="AB45" s="14">
        <v>-289.61820325000002</v>
      </c>
      <c r="AC45" s="14">
        <v>-135.03743534999998</v>
      </c>
      <c r="AD45" s="14">
        <v>-256.93954507000001</v>
      </c>
      <c r="AE45" s="14">
        <v>-10.74418824</v>
      </c>
      <c r="AF45" s="14">
        <v>-495.67282767</v>
      </c>
      <c r="AG45" s="14">
        <v>-104.41701033999999</v>
      </c>
      <c r="AH45" s="14">
        <v>-358.506093069999</v>
      </c>
      <c r="AI45" s="14">
        <v>-248.01101469999898</v>
      </c>
      <c r="AJ45" s="14">
        <v>391.25513238999969</v>
      </c>
      <c r="AK45" s="14">
        <v>-135.10884828000002</v>
      </c>
      <c r="AL45" s="14">
        <v>27.072189810000062</v>
      </c>
      <c r="AM45" s="14">
        <v>-130.71193687999968</v>
      </c>
      <c r="AN45" s="14">
        <v>-160.03077519000007</v>
      </c>
      <c r="AO45" s="14">
        <v>-623.20000000000005</v>
      </c>
      <c r="AP45" s="14">
        <v>-123.20924458000056</v>
      </c>
      <c r="AQ45" s="14">
        <v>-417.43457883000013</v>
      </c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s="27" customFormat="1">
      <c r="A46" s="24" t="s">
        <v>39</v>
      </c>
      <c r="B46" s="232">
        <v>189.191</v>
      </c>
      <c r="C46" s="232">
        <v>286.42700000000002</v>
      </c>
      <c r="D46" s="232">
        <v>239.24100000000001</v>
      </c>
      <c r="E46" s="232">
        <v>194.547</v>
      </c>
      <c r="F46" s="232">
        <v>303.76499999999999</v>
      </c>
      <c r="G46" s="232">
        <v>365.58699999999999</v>
      </c>
      <c r="H46" s="232">
        <v>254.37899999999999</v>
      </c>
      <c r="I46" s="232">
        <v>40.250999999999998</v>
      </c>
      <c r="J46" s="232">
        <v>29.097999999999999</v>
      </c>
      <c r="K46" s="232">
        <v>34.064</v>
      </c>
      <c r="L46" s="232">
        <v>112.27200000000001</v>
      </c>
      <c r="M46" s="232">
        <v>159.352</v>
      </c>
      <c r="N46" s="232">
        <v>127.107</v>
      </c>
      <c r="O46" s="232">
        <v>153.38205748999999</v>
      </c>
      <c r="P46" s="232">
        <v>158.65375578000001</v>
      </c>
      <c r="Q46" s="77">
        <v>-138.42094749999998</v>
      </c>
      <c r="R46" s="232">
        <v>-147.36490960999998</v>
      </c>
      <c r="S46" s="14">
        <v>-147.03008360000001</v>
      </c>
      <c r="T46" s="14">
        <v>-148.07184313999997</v>
      </c>
      <c r="U46" s="14">
        <v>-138.35408153000003</v>
      </c>
      <c r="V46" s="14">
        <v>-139.67840819</v>
      </c>
      <c r="W46" s="14">
        <v>-142.15178779000004</v>
      </c>
      <c r="X46" s="14">
        <v>-140.8567213</v>
      </c>
      <c r="Y46" s="14">
        <v>-142.49977310999998</v>
      </c>
      <c r="Z46" s="14">
        <v>-148.38425489000002</v>
      </c>
      <c r="AA46" s="14">
        <v>-161.23465009999995</v>
      </c>
      <c r="AB46" s="14">
        <v>-163.19491942000005</v>
      </c>
      <c r="AC46" s="14">
        <v>-156.59072452999999</v>
      </c>
      <c r="AD46" s="14">
        <v>-152.06514823000001</v>
      </c>
      <c r="AE46" s="14">
        <v>-141.99725955000002</v>
      </c>
      <c r="AF46" s="14">
        <v>-146.03410742999998</v>
      </c>
      <c r="AG46" s="14">
        <v>-139.61208718999998</v>
      </c>
      <c r="AH46" s="14">
        <v>-146.15432130000002</v>
      </c>
      <c r="AI46" s="14">
        <v>-139.68747855999999</v>
      </c>
      <c r="AJ46" s="14">
        <v>-134.73707104999997</v>
      </c>
      <c r="AK46" s="14">
        <v>-139.18564262000001</v>
      </c>
      <c r="AL46" s="14">
        <v>-138.83074651000001</v>
      </c>
      <c r="AM46" s="14">
        <v>-151.80847291000001</v>
      </c>
      <c r="AN46" s="14">
        <v>-140.47649475000003</v>
      </c>
      <c r="AO46" s="14">
        <v>-143.5</v>
      </c>
      <c r="AP46" s="14">
        <v>-149.14625781000001</v>
      </c>
      <c r="AQ46" s="14">
        <v>-168.38501468000004</v>
      </c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s="25" customFormat="1">
      <c r="A47" s="24" t="s">
        <v>40</v>
      </c>
      <c r="B47" s="77">
        <v>-1.7450000000000001</v>
      </c>
      <c r="C47" s="77">
        <v>10.7</v>
      </c>
      <c r="D47" s="77">
        <v>-8.032</v>
      </c>
      <c r="E47" s="77">
        <v>-5.92</v>
      </c>
      <c r="F47" s="77">
        <v>-3.1080000000000001</v>
      </c>
      <c r="G47" s="77">
        <v>-23.672999999999998</v>
      </c>
      <c r="H47" s="77">
        <v>-12.974</v>
      </c>
      <c r="I47" s="77">
        <v>2.0964528596170209</v>
      </c>
      <c r="J47" s="77">
        <v>-6.0115029449378836</v>
      </c>
      <c r="K47" s="77">
        <v>-24.925567264577886</v>
      </c>
      <c r="L47" s="77">
        <v>-101.94763828825923</v>
      </c>
      <c r="M47" s="77">
        <v>-84.770456699999997</v>
      </c>
      <c r="N47" s="77">
        <v>-58.365867919999999</v>
      </c>
      <c r="O47" s="77">
        <v>-108.12141369</v>
      </c>
      <c r="P47" s="77">
        <v>-122.61046437</v>
      </c>
      <c r="Q47" s="77">
        <v>-52.048296360000002</v>
      </c>
      <c r="R47" s="77">
        <v>-105.47386861</v>
      </c>
      <c r="S47" s="14">
        <v>-79.978596090000011</v>
      </c>
      <c r="T47" s="14">
        <v>-90.513474540000004</v>
      </c>
      <c r="U47" s="14">
        <v>-28.08550095</v>
      </c>
      <c r="V47" s="14">
        <v>-90.886000490000001</v>
      </c>
      <c r="W47" s="14">
        <v>-72.97977625</v>
      </c>
      <c r="X47" s="14">
        <v>-109.72740374</v>
      </c>
      <c r="Y47" s="14">
        <v>-84.268348360000005</v>
      </c>
      <c r="Z47" s="14">
        <v>-135.30272205</v>
      </c>
      <c r="AA47" s="14">
        <v>-85.288221140000005</v>
      </c>
      <c r="AB47" s="14">
        <v>-49.143774869999994</v>
      </c>
      <c r="AC47" s="14">
        <v>-31.187546300000001</v>
      </c>
      <c r="AD47" s="14">
        <v>-46.895314419999998</v>
      </c>
      <c r="AE47" s="14">
        <v>-69.292308730000002</v>
      </c>
      <c r="AF47" s="14">
        <v>-47.829423090000006</v>
      </c>
      <c r="AG47" s="14">
        <v>-31.995884610000001</v>
      </c>
      <c r="AH47" s="14">
        <v>-18.899116940000003</v>
      </c>
      <c r="AI47" s="14">
        <v>-33.656418729999999</v>
      </c>
      <c r="AJ47" s="14">
        <v>-166.88169009000001</v>
      </c>
      <c r="AK47" s="14">
        <v>-33.309637459999998</v>
      </c>
      <c r="AL47" s="14">
        <v>-27.067738390000002</v>
      </c>
      <c r="AM47" s="14">
        <v>-0.72308035999999776</v>
      </c>
      <c r="AN47" s="14">
        <v>3.2329097499999975</v>
      </c>
      <c r="AO47" s="14">
        <v>-14.5</v>
      </c>
      <c r="AP47" s="14">
        <v>2.4646042600000024</v>
      </c>
      <c r="AQ47" s="14">
        <v>-25.37012116</v>
      </c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s="25" customFormat="1">
      <c r="A48" s="24" t="s">
        <v>41</v>
      </c>
      <c r="B48" s="77">
        <v>358.00900000000001</v>
      </c>
      <c r="C48" s="77">
        <v>796.71799999999996</v>
      </c>
      <c r="D48" s="77">
        <v>410.52600000000001</v>
      </c>
      <c r="E48" s="77">
        <v>475.24900000000002</v>
      </c>
      <c r="F48" s="77">
        <v>502.54700000000003</v>
      </c>
      <c r="G48" s="77">
        <v>677.32299999999998</v>
      </c>
      <c r="H48" s="77">
        <v>494.25799999999998</v>
      </c>
      <c r="I48" s="77">
        <v>49.475999999999999</v>
      </c>
      <c r="J48" s="77">
        <v>76.424999999999997</v>
      </c>
      <c r="K48" s="77">
        <v>99.787999999999997</v>
      </c>
      <c r="L48" s="77">
        <v>348.399</v>
      </c>
      <c r="M48" s="77">
        <v>498.76799999999997</v>
      </c>
      <c r="N48" s="77">
        <v>408.60500000000002</v>
      </c>
      <c r="O48" s="77">
        <v>531.60409314000105</v>
      </c>
      <c r="P48" s="77">
        <v>597.69160853000005</v>
      </c>
      <c r="Q48" s="77">
        <v>547.42021033475999</v>
      </c>
      <c r="R48" s="77">
        <v>442.60793459481249</v>
      </c>
      <c r="S48" s="14">
        <v>424.40398929163621</v>
      </c>
      <c r="T48" s="14">
        <v>444.51106789783637</v>
      </c>
      <c r="U48" s="14">
        <v>308.06337987593832</v>
      </c>
      <c r="V48" s="14">
        <v>523.28397119484919</v>
      </c>
      <c r="W48" s="14">
        <v>406.952668080004</v>
      </c>
      <c r="X48" s="14">
        <v>1166.3095344399978</v>
      </c>
      <c r="Y48" s="14">
        <v>904.62229985999795</v>
      </c>
      <c r="Z48" s="14">
        <v>853.46143512000208</v>
      </c>
      <c r="AA48" s="14">
        <v>884.30079525000201</v>
      </c>
      <c r="AB48" s="14">
        <v>766.359195120001</v>
      </c>
      <c r="AC48" s="14">
        <v>565.47313359999998</v>
      </c>
      <c r="AD48" s="14">
        <v>392.076861750001</v>
      </c>
      <c r="AE48" s="14">
        <v>869.39464787999793</v>
      </c>
      <c r="AF48" s="14">
        <v>1636.391407330002</v>
      </c>
      <c r="AG48" s="14">
        <v>683.45625392000102</v>
      </c>
      <c r="AH48" s="14">
        <v>413.45001010999204</v>
      </c>
      <c r="AI48" s="14">
        <v>471.82476452999003</v>
      </c>
      <c r="AJ48" s="14">
        <v>1760.244589830002</v>
      </c>
      <c r="AK48" s="14">
        <v>779.94781511000201</v>
      </c>
      <c r="AL48" s="14">
        <v>769.77985339999293</v>
      </c>
      <c r="AM48" s="14">
        <v>1434.332727600002</v>
      </c>
      <c r="AN48" s="14">
        <v>1179.8425006800012</v>
      </c>
      <c r="AO48" s="14">
        <v>869.2</v>
      </c>
      <c r="AP48" s="14">
        <v>131.09552908000072</v>
      </c>
      <c r="AQ48" s="14">
        <v>988.7086225199979</v>
      </c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43">
      <c r="A49" s="28" t="s">
        <v>42</v>
      </c>
      <c r="B49" s="29">
        <v>8.9510708761978017E-2</v>
      </c>
      <c r="C49" s="29">
        <v>0.16893623887769668</v>
      </c>
      <c r="D49" s="29">
        <v>8.6637502313528542E-2</v>
      </c>
      <c r="E49" s="29">
        <v>0.10310569543826034</v>
      </c>
      <c r="F49" s="29">
        <v>9.6867566952841003E-2</v>
      </c>
      <c r="G49" s="29">
        <v>9.9543625683999326E-2</v>
      </c>
      <c r="H49" s="29">
        <v>7.8320853435492388E-2</v>
      </c>
      <c r="I49" s="29">
        <v>0.14588071603640987</v>
      </c>
      <c r="J49" s="29">
        <v>0.18099656870511713</v>
      </c>
      <c r="K49" s="29">
        <v>0.16400622225770126</v>
      </c>
      <c r="L49" s="29">
        <v>0.2224324766502554</v>
      </c>
      <c r="M49" s="29">
        <v>0.25073674515383704</v>
      </c>
      <c r="N49" s="29">
        <v>0.18356530793412568</v>
      </c>
      <c r="O49" s="29">
        <v>0.21836176875543348</v>
      </c>
      <c r="P49" s="29">
        <v>0.26950176357920697</v>
      </c>
      <c r="Q49" s="29">
        <v>0.29030086573089275</v>
      </c>
      <c r="R49" s="29">
        <v>0.2190764411579558</v>
      </c>
      <c r="S49" s="29">
        <v>0.20466976398273889</v>
      </c>
      <c r="T49" s="29">
        <v>0.22118091184103278</v>
      </c>
      <c r="U49" s="29">
        <v>0.16096049001961676</v>
      </c>
      <c r="V49" s="29">
        <v>0.24976565803877052</v>
      </c>
      <c r="W49" s="29">
        <v>0.18270700550393232</v>
      </c>
      <c r="X49" s="30">
        <v>0.55201462872929707</v>
      </c>
      <c r="Y49" s="30">
        <v>0.46648417759282623</v>
      </c>
      <c r="Z49" s="30">
        <v>0.43032596828747</v>
      </c>
      <c r="AA49" s="30">
        <v>0.47987868163413783</v>
      </c>
      <c r="AB49" s="30">
        <v>0.43138507488876876</v>
      </c>
      <c r="AC49" s="30">
        <v>0.35494212970728611</v>
      </c>
      <c r="AD49" s="30">
        <v>0.20952327699546888</v>
      </c>
      <c r="AE49" s="30">
        <v>0.41972163112196098</v>
      </c>
      <c r="AF49" s="30">
        <v>0.76646162758959424</v>
      </c>
      <c r="AG49" s="30">
        <v>0.31708341047301675</v>
      </c>
      <c r="AH49" s="30">
        <v>0.17088411225361852</v>
      </c>
      <c r="AI49" s="30">
        <v>0.16200045608345842</v>
      </c>
      <c r="AJ49" s="30">
        <v>0.62809301279640384</v>
      </c>
      <c r="AK49" s="30">
        <v>0.25205218757565639</v>
      </c>
      <c r="AL49" s="30">
        <v>0.23024773111281235</v>
      </c>
      <c r="AM49" s="30">
        <v>0.38910377372880073</v>
      </c>
      <c r="AN49" s="30">
        <v>0.34332282546139514</v>
      </c>
      <c r="AO49" s="30">
        <v>0.248</v>
      </c>
      <c r="AP49" s="30">
        <v>5.5628650140382117E-2</v>
      </c>
      <c r="AQ49" s="30">
        <v>0.26614514941239786</v>
      </c>
    </row>
    <row r="50" spans="1:43">
      <c r="A50" s="9" t="s">
        <v>153</v>
      </c>
      <c r="B50" s="365" t="s">
        <v>377</v>
      </c>
      <c r="C50" s="365" t="s">
        <v>378</v>
      </c>
      <c r="D50" s="365" t="s">
        <v>379</v>
      </c>
      <c r="E50" s="365" t="s">
        <v>380</v>
      </c>
      <c r="F50" s="365" t="s">
        <v>381</v>
      </c>
      <c r="G50" s="365" t="s">
        <v>382</v>
      </c>
      <c r="H50" s="365" t="s">
        <v>383</v>
      </c>
      <c r="I50" s="365" t="s">
        <v>384</v>
      </c>
      <c r="J50" s="365" t="s">
        <v>385</v>
      </c>
      <c r="K50" s="365" t="s">
        <v>386</v>
      </c>
      <c r="L50" s="365" t="s">
        <v>387</v>
      </c>
      <c r="M50" s="365" t="s">
        <v>388</v>
      </c>
      <c r="N50" s="365" t="s">
        <v>389</v>
      </c>
      <c r="O50" s="365" t="s">
        <v>390</v>
      </c>
      <c r="P50" s="365" t="s">
        <v>391</v>
      </c>
      <c r="Q50" s="365" t="s">
        <v>2</v>
      </c>
      <c r="R50" s="365" t="s">
        <v>3</v>
      </c>
      <c r="S50" s="365" t="s">
        <v>4</v>
      </c>
      <c r="T50" s="365" t="s">
        <v>5</v>
      </c>
      <c r="U50" s="365" t="s">
        <v>6</v>
      </c>
      <c r="V50" s="365" t="s">
        <v>7</v>
      </c>
      <c r="W50" s="365" t="s">
        <v>8</v>
      </c>
      <c r="X50" s="365" t="s">
        <v>9</v>
      </c>
      <c r="Y50" s="365" t="s">
        <v>354</v>
      </c>
      <c r="Z50" s="365" t="s">
        <v>359</v>
      </c>
      <c r="AA50" s="365" t="s">
        <v>366</v>
      </c>
      <c r="AB50" s="365" t="s">
        <v>403</v>
      </c>
      <c r="AC50" s="365" t="s">
        <v>406</v>
      </c>
      <c r="AD50" s="365" t="s">
        <v>418</v>
      </c>
      <c r="AE50" s="365" t="s">
        <v>423</v>
      </c>
      <c r="AF50" s="365" t="s">
        <v>429</v>
      </c>
      <c r="AG50" s="365" t="s">
        <v>432</v>
      </c>
      <c r="AH50" s="365" t="s">
        <v>435</v>
      </c>
      <c r="AI50" s="365" t="s">
        <v>517</v>
      </c>
      <c r="AJ50" s="365" t="s">
        <v>633</v>
      </c>
      <c r="AK50" s="365" t="s">
        <v>637</v>
      </c>
      <c r="AL50" s="365" t="s">
        <v>648</v>
      </c>
      <c r="AM50" s="365" t="s">
        <v>700</v>
      </c>
      <c r="AN50" s="365" t="s">
        <v>714</v>
      </c>
      <c r="AO50" s="365" t="s">
        <v>717</v>
      </c>
      <c r="AP50" s="365" t="s">
        <v>727</v>
      </c>
      <c r="AQ50" s="365" t="s">
        <v>728</v>
      </c>
    </row>
    <row r="51" spans="1:43" ht="15" customHeight="1">
      <c r="A51" s="23" t="s">
        <v>10</v>
      </c>
      <c r="B51" s="364" t="s">
        <v>12</v>
      </c>
      <c r="C51" s="364" t="s">
        <v>13</v>
      </c>
      <c r="D51" s="364" t="s">
        <v>14</v>
      </c>
      <c r="E51" s="364" t="s">
        <v>11</v>
      </c>
      <c r="F51" s="364" t="s">
        <v>12</v>
      </c>
      <c r="G51" s="364" t="s">
        <v>13</v>
      </c>
      <c r="H51" s="364" t="s">
        <v>14</v>
      </c>
      <c r="I51" s="364" t="s">
        <v>11</v>
      </c>
      <c r="J51" s="364" t="s">
        <v>12</v>
      </c>
      <c r="K51" s="364" t="s">
        <v>13</v>
      </c>
      <c r="L51" s="364" t="s">
        <v>14</v>
      </c>
      <c r="M51" s="364" t="s">
        <v>11</v>
      </c>
      <c r="N51" s="364" t="s">
        <v>12</v>
      </c>
      <c r="O51" s="364" t="s">
        <v>13</v>
      </c>
      <c r="P51" s="364" t="s">
        <v>14</v>
      </c>
      <c r="Q51" s="364" t="s">
        <v>11</v>
      </c>
      <c r="R51" s="364" t="s">
        <v>12</v>
      </c>
      <c r="S51" s="364" t="s">
        <v>13</v>
      </c>
      <c r="T51" s="364" t="s">
        <v>14</v>
      </c>
      <c r="U51" s="364" t="s">
        <v>11</v>
      </c>
      <c r="V51" s="364" t="s">
        <v>12</v>
      </c>
      <c r="W51" s="364" t="s">
        <v>13</v>
      </c>
      <c r="X51" s="364" t="s">
        <v>14</v>
      </c>
      <c r="Y51" s="364" t="s">
        <v>11</v>
      </c>
      <c r="Z51" s="364" t="s">
        <v>12</v>
      </c>
      <c r="AA51" s="364" t="s">
        <v>13</v>
      </c>
      <c r="AB51" s="364" t="s">
        <v>14</v>
      </c>
      <c r="AC51" s="364" t="s">
        <v>11</v>
      </c>
      <c r="AD51" s="364" t="s">
        <v>12</v>
      </c>
      <c r="AE51" s="364" t="s">
        <v>13</v>
      </c>
      <c r="AF51" s="364" t="s">
        <v>14</v>
      </c>
      <c r="AG51" s="364" t="s">
        <v>11</v>
      </c>
      <c r="AH51" s="364" t="s">
        <v>12</v>
      </c>
      <c r="AI51" s="364" t="s">
        <v>13</v>
      </c>
      <c r="AJ51" s="364" t="s">
        <v>14</v>
      </c>
      <c r="AK51" s="364" t="s">
        <v>11</v>
      </c>
      <c r="AL51" s="364" t="s">
        <v>12</v>
      </c>
      <c r="AM51" s="364" t="s">
        <v>13</v>
      </c>
      <c r="AN51" s="364" t="s">
        <v>14</v>
      </c>
      <c r="AO51" s="364" t="s">
        <v>11</v>
      </c>
      <c r="AP51" s="364" t="s">
        <v>12</v>
      </c>
      <c r="AQ51" s="364" t="s">
        <v>13</v>
      </c>
    </row>
    <row r="52" spans="1:43">
      <c r="A52" s="21" t="s">
        <v>44</v>
      </c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78"/>
      <c r="T52" s="78"/>
      <c r="U52" s="78"/>
      <c r="V52" s="78"/>
      <c r="W52" s="221"/>
      <c r="X52" s="78"/>
      <c r="Y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</row>
    <row r="53" spans="1:43">
      <c r="A53" s="35" t="s">
        <v>45</v>
      </c>
      <c r="B53" s="36">
        <v>3712.2080000000001</v>
      </c>
      <c r="C53" s="36">
        <v>4380.4769999999999</v>
      </c>
      <c r="D53" s="36">
        <v>4665.5209999999997</v>
      </c>
      <c r="E53" s="36">
        <v>3462.2539999999999</v>
      </c>
      <c r="F53" s="36">
        <v>4588.9409999999998</v>
      </c>
      <c r="G53" s="36">
        <v>5164.9089999999997</v>
      </c>
      <c r="H53" s="36">
        <v>4926.2700000000004</v>
      </c>
      <c r="I53" s="36">
        <v>1668.32574</v>
      </c>
      <c r="J53" s="36">
        <v>2005.9933107099996</v>
      </c>
      <c r="K53" s="36">
        <v>2372.2924452099996</v>
      </c>
      <c r="L53" s="36">
        <v>3174.8210776599994</v>
      </c>
      <c r="M53" s="36">
        <v>3492.64567141</v>
      </c>
      <c r="N53" s="36">
        <v>3619.5214128500002</v>
      </c>
      <c r="O53" s="36">
        <v>3271.4767860799998</v>
      </c>
      <c r="P53" s="36">
        <v>3557.0693631100003</v>
      </c>
      <c r="Q53" s="36">
        <v>5631.5473901100004</v>
      </c>
      <c r="R53" s="36">
        <v>5786.9252984200002</v>
      </c>
      <c r="S53" s="36">
        <v>6085.4571305700001</v>
      </c>
      <c r="T53" s="36">
        <v>3408.3857722299995</v>
      </c>
      <c r="U53" s="36">
        <v>3737.0880167399991</v>
      </c>
      <c r="V53" s="36">
        <v>3900.2577779799994</v>
      </c>
      <c r="W53" s="36">
        <v>4709.6163040299998</v>
      </c>
      <c r="X53" s="36">
        <v>7777.5585892500003</v>
      </c>
      <c r="Y53" s="36">
        <v>7266.0811406299999</v>
      </c>
      <c r="Z53" s="209">
        <v>8193.5670363500012</v>
      </c>
      <c r="AA53" s="36">
        <v>7649.8357040000001</v>
      </c>
      <c r="AB53" s="36">
        <v>6303.8605881999993</v>
      </c>
      <c r="AC53" s="36">
        <v>6021.8479912400007</v>
      </c>
      <c r="AD53" s="36">
        <v>5892.2073211099987</v>
      </c>
      <c r="AE53" s="36">
        <v>6450.8208291200008</v>
      </c>
      <c r="AF53" s="36">
        <v>7780.0481050400003</v>
      </c>
      <c r="AG53" s="36">
        <v>7375.3791451900006</v>
      </c>
      <c r="AH53" s="36">
        <v>7277.2769753900002</v>
      </c>
      <c r="AI53" s="36">
        <v>7359.263332380001</v>
      </c>
      <c r="AJ53" s="36">
        <v>7599.9639448799999</v>
      </c>
      <c r="AK53" s="36">
        <v>8463.9521045300007</v>
      </c>
      <c r="AL53" s="36">
        <v>8384.6524083099994</v>
      </c>
      <c r="AM53" s="36">
        <v>9271.296284879998</v>
      </c>
      <c r="AN53" s="36">
        <v>11336.691261279995</v>
      </c>
      <c r="AO53" s="36">
        <v>9471.7670685999983</v>
      </c>
      <c r="AP53" s="36">
        <v>11367.45414048</v>
      </c>
      <c r="AQ53" s="36">
        <v>11743.22488851</v>
      </c>
    </row>
    <row r="54" spans="1:43">
      <c r="A54" s="57" t="s">
        <v>46</v>
      </c>
      <c r="B54" s="79">
        <v>1054.914</v>
      </c>
      <c r="C54" s="79">
        <v>988.36699999999996</v>
      </c>
      <c r="D54" s="79">
        <v>1136.8820000000001</v>
      </c>
      <c r="E54" s="79">
        <v>1254.07</v>
      </c>
      <c r="F54" s="79">
        <v>1278.1579999999999</v>
      </c>
      <c r="G54" s="79">
        <v>1471.6849999999999</v>
      </c>
      <c r="H54" s="79">
        <v>1194.8889999999999</v>
      </c>
      <c r="I54" s="79">
        <v>998.23944232000008</v>
      </c>
      <c r="J54" s="79">
        <v>993.28648666999993</v>
      </c>
      <c r="K54" s="79">
        <v>1160.6577164</v>
      </c>
      <c r="L54" s="79">
        <v>1463.39093637</v>
      </c>
      <c r="M54" s="79">
        <v>1538.7533372600001</v>
      </c>
      <c r="N54" s="79">
        <v>1490.63429305</v>
      </c>
      <c r="O54" s="79">
        <v>1202.2288555499999</v>
      </c>
      <c r="P54" s="79">
        <v>1474.5534736900001</v>
      </c>
      <c r="Q54" s="79">
        <v>1009.49804397</v>
      </c>
      <c r="R54" s="79">
        <v>1099.02590966</v>
      </c>
      <c r="S54" s="79">
        <v>1209.7316932799999</v>
      </c>
      <c r="T54" s="79">
        <v>1540.1915175699999</v>
      </c>
      <c r="U54" s="79">
        <v>1861.5917003299999</v>
      </c>
      <c r="V54" s="79">
        <v>2020.6160553900002</v>
      </c>
      <c r="W54" s="79">
        <v>1864.99958709</v>
      </c>
      <c r="X54" s="79">
        <v>3128.51389135</v>
      </c>
      <c r="Y54" s="79">
        <v>2659.43430455</v>
      </c>
      <c r="Z54" s="210">
        <v>2251.5563640700002</v>
      </c>
      <c r="AA54" s="79">
        <v>2981.1454762800004</v>
      </c>
      <c r="AB54" s="79">
        <v>3990.92999921</v>
      </c>
      <c r="AC54" s="79">
        <v>3724.5461915199999</v>
      </c>
      <c r="AD54" s="79">
        <v>3415.1150396599996</v>
      </c>
      <c r="AE54" s="79">
        <v>3720.4948589899996</v>
      </c>
      <c r="AF54" s="79">
        <v>3150.3282341700001</v>
      </c>
      <c r="AG54" s="79">
        <v>3963.9081554499999</v>
      </c>
      <c r="AH54" s="79">
        <v>3144.3539174400003</v>
      </c>
      <c r="AI54" s="79">
        <v>3139.1422223600002</v>
      </c>
      <c r="AJ54" s="79">
        <v>2696.9471629999998</v>
      </c>
      <c r="AK54" s="79">
        <v>3487.72280404</v>
      </c>
      <c r="AL54" s="79">
        <v>3246.3714930100004</v>
      </c>
      <c r="AM54" s="79">
        <v>3572.9080389800001</v>
      </c>
      <c r="AN54" s="79">
        <v>6076.6440809900005</v>
      </c>
      <c r="AO54" s="79">
        <v>3339.4425187799998</v>
      </c>
      <c r="AP54" s="79">
        <v>4729.9020411899992</v>
      </c>
      <c r="AQ54" s="79">
        <v>4845.1491269300004</v>
      </c>
    </row>
    <row r="55" spans="1:43">
      <c r="A55" s="57" t="s">
        <v>47</v>
      </c>
      <c r="B55" s="79">
        <v>51.274000000000001</v>
      </c>
      <c r="C55" s="79">
        <v>75.95</v>
      </c>
      <c r="D55" s="79">
        <v>276.24900000000002</v>
      </c>
      <c r="E55" s="79">
        <v>187.94399999999999</v>
      </c>
      <c r="F55" s="79">
        <v>60.235999999999997</v>
      </c>
      <c r="G55" s="79">
        <v>52.54</v>
      </c>
      <c r="H55" s="79">
        <v>88.051000000000002</v>
      </c>
      <c r="I55" s="79">
        <v>18.23328072</v>
      </c>
      <c r="J55" s="79">
        <v>18.34386585</v>
      </c>
      <c r="K55" s="79">
        <v>19.768491430000001</v>
      </c>
      <c r="L55" s="79">
        <v>19.779564780000001</v>
      </c>
      <c r="M55" s="79">
        <v>18.220277579999998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210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1.3943586000000001</v>
      </c>
      <c r="AI55" s="79">
        <v>6.5211000000000002E-3</v>
      </c>
      <c r="AJ55" s="79">
        <v>0</v>
      </c>
      <c r="AK55" s="79">
        <v>-6.0000000012223607E-8</v>
      </c>
      <c r="AL55" s="79">
        <v>-7.0832499999999854E-3</v>
      </c>
      <c r="AM55" s="79">
        <v>-5.99999999976717E-8</v>
      </c>
      <c r="AN55" s="79">
        <v>-5.99999999976717E-8</v>
      </c>
      <c r="AO55" s="79">
        <v>1.0000000009313225E-8</v>
      </c>
      <c r="AP55" s="79">
        <v>1.0000000009313225E-8</v>
      </c>
      <c r="AQ55" s="79">
        <v>1.0000000009313225E-8</v>
      </c>
    </row>
    <row r="56" spans="1:43">
      <c r="A56" s="57" t="s">
        <v>48</v>
      </c>
      <c r="B56" s="79">
        <v>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105.85611158</v>
      </c>
      <c r="N56" s="79">
        <v>114.18977429</v>
      </c>
      <c r="O56" s="79">
        <v>105.65849521999999</v>
      </c>
      <c r="P56" s="79">
        <v>87.97816555</v>
      </c>
      <c r="Q56" s="79">
        <v>120.87530416</v>
      </c>
      <c r="R56" s="79">
        <v>194.43220066999999</v>
      </c>
      <c r="S56" s="79">
        <v>202.35247631999999</v>
      </c>
      <c r="T56" s="79">
        <v>149.73518527000002</v>
      </c>
      <c r="U56" s="79">
        <v>45.774947869999998</v>
      </c>
      <c r="V56" s="79">
        <v>74.556935170000003</v>
      </c>
      <c r="W56" s="79">
        <v>89.926425800000004</v>
      </c>
      <c r="X56" s="79">
        <v>0</v>
      </c>
      <c r="Y56" s="79">
        <v>0</v>
      </c>
      <c r="Z56" s="210">
        <v>0</v>
      </c>
      <c r="AA56" s="79">
        <v>0</v>
      </c>
      <c r="AB56" s="79">
        <v>371.16710201000001</v>
      </c>
      <c r="AC56" s="79">
        <v>381.09111193000001</v>
      </c>
      <c r="AD56" s="79">
        <v>389.02133083000001</v>
      </c>
      <c r="AE56" s="79">
        <v>526.75660775999995</v>
      </c>
      <c r="AF56" s="79">
        <v>700.03482384000006</v>
      </c>
      <c r="AG56" s="79">
        <v>932.17259336999996</v>
      </c>
      <c r="AH56" s="79">
        <v>1316.6503186500001</v>
      </c>
      <c r="AI56" s="79">
        <v>1336.2438374600001</v>
      </c>
      <c r="AJ56" s="79">
        <v>1359.2315614700001</v>
      </c>
      <c r="AK56" s="79">
        <v>1169.2631680499999</v>
      </c>
      <c r="AL56" s="79">
        <v>1055.8254532400001</v>
      </c>
      <c r="AM56" s="79">
        <v>1170.1848645999999</v>
      </c>
      <c r="AN56" s="79">
        <v>1363.0484067499999</v>
      </c>
      <c r="AO56" s="79">
        <v>1827.0384993099999</v>
      </c>
      <c r="AP56" s="79">
        <v>2253.66179491</v>
      </c>
      <c r="AQ56" s="79">
        <v>2255.46352548</v>
      </c>
    </row>
    <row r="57" spans="1:43">
      <c r="A57" s="57" t="s">
        <v>49</v>
      </c>
      <c r="B57" s="79">
        <v>619.12699999999995</v>
      </c>
      <c r="C57" s="79">
        <v>760.03099999999995</v>
      </c>
      <c r="D57" s="79">
        <v>657.45299999999997</v>
      </c>
      <c r="E57" s="79">
        <v>594.85699999999997</v>
      </c>
      <c r="F57" s="79">
        <v>825.22500000000002</v>
      </c>
      <c r="G57" s="79">
        <v>983.72400000000005</v>
      </c>
      <c r="H57" s="79">
        <v>1022.292</v>
      </c>
      <c r="I57" s="79">
        <v>232.46432652999999</v>
      </c>
      <c r="J57" s="79">
        <v>291.78882362999997</v>
      </c>
      <c r="K57" s="79">
        <v>281.16975682000003</v>
      </c>
      <c r="L57" s="79">
        <v>877.47491736999996</v>
      </c>
      <c r="M57" s="79">
        <v>918.17105182</v>
      </c>
      <c r="N57" s="79">
        <v>1018.2432458799999</v>
      </c>
      <c r="O57" s="79">
        <v>997.11365144000001</v>
      </c>
      <c r="P57" s="79">
        <v>844.48287807999998</v>
      </c>
      <c r="Q57" s="79">
        <v>843.15556139</v>
      </c>
      <c r="R57" s="79">
        <v>850.81764184999997</v>
      </c>
      <c r="S57" s="79">
        <v>835.56492944999991</v>
      </c>
      <c r="T57" s="79">
        <v>822.42368089000001</v>
      </c>
      <c r="U57" s="79">
        <v>785.83968275999996</v>
      </c>
      <c r="V57" s="79">
        <v>828.67910346999997</v>
      </c>
      <c r="W57" s="79">
        <v>862.13053574999992</v>
      </c>
      <c r="X57" s="79">
        <v>734.15350307999995</v>
      </c>
      <c r="Y57" s="79">
        <v>702.80798420999997</v>
      </c>
      <c r="Z57" s="210">
        <v>782.74250687999995</v>
      </c>
      <c r="AA57" s="79">
        <v>774.14619135000009</v>
      </c>
      <c r="AB57" s="79">
        <v>713.46772306000003</v>
      </c>
      <c r="AC57" s="79">
        <v>704.08308903</v>
      </c>
      <c r="AD57" s="79">
        <v>860.63944610999988</v>
      </c>
      <c r="AE57" s="79">
        <v>892.31941093</v>
      </c>
      <c r="AF57" s="79">
        <v>918.42321529000014</v>
      </c>
      <c r="AG57" s="79">
        <v>971.74444052999991</v>
      </c>
      <c r="AH57" s="79">
        <v>1161.8281866899999</v>
      </c>
      <c r="AI57" s="79">
        <v>1261.6906511799998</v>
      </c>
      <c r="AJ57" s="79">
        <v>1128.3043927299998</v>
      </c>
      <c r="AK57" s="79">
        <v>1408.2747978400005</v>
      </c>
      <c r="AL57" s="79">
        <v>1558.0916629899998</v>
      </c>
      <c r="AM57" s="79">
        <v>1584.1275157100004</v>
      </c>
      <c r="AN57" s="79">
        <v>1400.4982789600001</v>
      </c>
      <c r="AO57" s="79">
        <v>1655.8752050900002</v>
      </c>
      <c r="AP57" s="79">
        <v>1324.68539672</v>
      </c>
      <c r="AQ57" s="79">
        <v>1452.4877537299994</v>
      </c>
    </row>
    <row r="58" spans="1:43">
      <c r="A58" s="57" t="s">
        <v>50</v>
      </c>
      <c r="B58" s="79">
        <v>144.50700000000001</v>
      </c>
      <c r="C58" s="79">
        <v>165.98099999999999</v>
      </c>
      <c r="D58" s="79">
        <v>180.00299999999999</v>
      </c>
      <c r="E58" s="79">
        <v>55.682000000000002</v>
      </c>
      <c r="F58" s="79">
        <v>60.238</v>
      </c>
      <c r="G58" s="79">
        <v>29.434000000000001</v>
      </c>
      <c r="H58" s="79">
        <v>59.585999999999999</v>
      </c>
      <c r="I58" s="79">
        <v>0</v>
      </c>
      <c r="J58" s="79">
        <v>11.51246437</v>
      </c>
      <c r="K58" s="79">
        <v>10.26567391</v>
      </c>
      <c r="L58" s="79">
        <v>42.987392880000002</v>
      </c>
      <c r="M58" s="79">
        <v>32.301490770000001</v>
      </c>
      <c r="N58" s="79">
        <v>103.94635851999999</v>
      </c>
      <c r="O58" s="79">
        <v>7.8518299999999996</v>
      </c>
      <c r="P58" s="79">
        <v>4.0000000000000001E-8</v>
      </c>
      <c r="Q58" s="79">
        <v>-2.9999999999999997E-8</v>
      </c>
      <c r="R58" s="79">
        <v>9.1684271199999987</v>
      </c>
      <c r="S58" s="79">
        <v>17.695086809999999</v>
      </c>
      <c r="T58" s="79">
        <v>30.068817299999999</v>
      </c>
      <c r="U58" s="79">
        <v>162.55940896000001</v>
      </c>
      <c r="V58" s="79">
        <v>126.18939702999999</v>
      </c>
      <c r="W58" s="79">
        <v>462.89894319999996</v>
      </c>
      <c r="X58" s="79">
        <v>100.53235712999999</v>
      </c>
      <c r="Y58" s="79">
        <v>17.866443910000001</v>
      </c>
      <c r="Z58" s="210">
        <v>0.94649735999999995</v>
      </c>
      <c r="AA58" s="79">
        <v>21.278279780000002</v>
      </c>
      <c r="AB58" s="79">
        <v>17.7712623</v>
      </c>
      <c r="AC58" s="79">
        <v>198.25103816999999</v>
      </c>
      <c r="AD58" s="79">
        <v>227.35450558000002</v>
      </c>
      <c r="AE58" s="79">
        <v>273.58750981999998</v>
      </c>
      <c r="AF58" s="79">
        <v>317.10243700000001</v>
      </c>
      <c r="AG58" s="79">
        <v>128.60241310999999</v>
      </c>
      <c r="AH58" s="79">
        <v>155.43701854</v>
      </c>
      <c r="AI58" s="79">
        <v>125.60493731</v>
      </c>
      <c r="AJ58" s="79">
        <v>178.54490866000003</v>
      </c>
      <c r="AK58" s="79">
        <v>185.85473733000001</v>
      </c>
      <c r="AL58" s="79">
        <v>158.63669996000002</v>
      </c>
      <c r="AM58" s="79">
        <v>178.34224275</v>
      </c>
      <c r="AN58" s="79">
        <v>144.42221655</v>
      </c>
      <c r="AO58" s="79">
        <v>139.32179598000002</v>
      </c>
      <c r="AP58" s="79">
        <v>172.51263094000001</v>
      </c>
      <c r="AQ58" s="79">
        <v>219.32916552</v>
      </c>
    </row>
    <row r="59" spans="1:43">
      <c r="A59" s="57" t="s">
        <v>51</v>
      </c>
      <c r="B59" s="79">
        <v>1066.3399999999999</v>
      </c>
      <c r="C59" s="79">
        <v>1626.7639999999999</v>
      </c>
      <c r="D59" s="79">
        <v>1642.652</v>
      </c>
      <c r="E59" s="79">
        <v>670.33100000000002</v>
      </c>
      <c r="F59" s="79">
        <v>1001.95</v>
      </c>
      <c r="G59" s="79">
        <v>1361.809</v>
      </c>
      <c r="H59" s="79">
        <v>1354.432</v>
      </c>
      <c r="I59" s="79">
        <v>150.99128113999998</v>
      </c>
      <c r="J59" s="79">
        <v>185.10946043000001</v>
      </c>
      <c r="K59" s="79">
        <v>179.17848155999999</v>
      </c>
      <c r="L59" s="79">
        <v>288.26438387999997</v>
      </c>
      <c r="M59" s="79">
        <v>275.69678755000001</v>
      </c>
      <c r="N59" s="79">
        <v>274.14670108999997</v>
      </c>
      <c r="O59" s="79">
        <v>292.07638580000003</v>
      </c>
      <c r="P59" s="79">
        <v>311.98001343999999</v>
      </c>
      <c r="Q59" s="79">
        <v>264.34379333000004</v>
      </c>
      <c r="R59" s="79">
        <v>298.36485529999999</v>
      </c>
      <c r="S59" s="79">
        <v>321.26787876999998</v>
      </c>
      <c r="T59" s="79">
        <v>347.90269567000001</v>
      </c>
      <c r="U59" s="79">
        <v>317.78995293999998</v>
      </c>
      <c r="V59" s="79">
        <v>332.39377787000001</v>
      </c>
      <c r="W59" s="79">
        <v>392.14146775</v>
      </c>
      <c r="X59" s="79">
        <v>431.11682525999998</v>
      </c>
      <c r="Y59" s="79">
        <v>436.51820487999998</v>
      </c>
      <c r="Z59" s="210">
        <v>431.58979502</v>
      </c>
      <c r="AA59" s="79">
        <v>396.90833762</v>
      </c>
      <c r="AB59" s="79">
        <v>346.17323376999997</v>
      </c>
      <c r="AC59" s="79">
        <v>351.46243343999998</v>
      </c>
      <c r="AD59" s="79">
        <v>338.33645919999998</v>
      </c>
      <c r="AE59" s="79">
        <v>355.51104276000001</v>
      </c>
      <c r="AF59" s="79">
        <v>380.76971325</v>
      </c>
      <c r="AG59" s="79">
        <v>350.75375120000001</v>
      </c>
      <c r="AH59" s="79">
        <v>407.58915266000002</v>
      </c>
      <c r="AI59" s="79">
        <v>464.01962376999995</v>
      </c>
      <c r="AJ59" s="79">
        <v>452.48289743999999</v>
      </c>
      <c r="AK59" s="79">
        <v>468.13259445000006</v>
      </c>
      <c r="AL59" s="79">
        <v>519.90875187999995</v>
      </c>
      <c r="AM59" s="79">
        <v>521.50039447000006</v>
      </c>
      <c r="AN59" s="79">
        <v>538.79707760999997</v>
      </c>
      <c r="AO59" s="79">
        <v>609.0594808300001</v>
      </c>
      <c r="AP59" s="79">
        <v>590.19774951000011</v>
      </c>
      <c r="AQ59" s="79">
        <v>625.81022498000004</v>
      </c>
    </row>
    <row r="60" spans="1:43">
      <c r="A60" s="57" t="s">
        <v>52</v>
      </c>
      <c r="B60" s="79">
        <v>323.47199999999998</v>
      </c>
      <c r="C60" s="79">
        <v>293.87900000000002</v>
      </c>
      <c r="D60" s="79">
        <v>268.59500000000003</v>
      </c>
      <c r="E60" s="79">
        <v>229.32499999999999</v>
      </c>
      <c r="F60" s="79">
        <v>172.24799999999999</v>
      </c>
      <c r="G60" s="79">
        <v>141.89699999999999</v>
      </c>
      <c r="H60" s="79">
        <v>110.248</v>
      </c>
      <c r="I60" s="79">
        <v>30.533451790000001</v>
      </c>
      <c r="J60" s="79">
        <v>30.828260149999998</v>
      </c>
      <c r="K60" s="79">
        <v>10.62330523</v>
      </c>
      <c r="L60" s="79">
        <v>32.349173700000001</v>
      </c>
      <c r="M60" s="79">
        <v>22.400468050000001</v>
      </c>
      <c r="N60" s="79">
        <v>15.42621377</v>
      </c>
      <c r="O60" s="79">
        <v>12.11934076</v>
      </c>
      <c r="P60" s="79">
        <v>8.3611831199999997</v>
      </c>
      <c r="Q60" s="79">
        <v>5.6563244800000003</v>
      </c>
      <c r="R60" s="79">
        <v>6.6705839800000009</v>
      </c>
      <c r="S60" s="79">
        <v>7.0353124200000003</v>
      </c>
      <c r="T60" s="79">
        <v>5.4699829299999996</v>
      </c>
      <c r="U60" s="79">
        <v>4.2196562800000006</v>
      </c>
      <c r="V60" s="79">
        <v>4.76526257</v>
      </c>
      <c r="W60" s="79">
        <v>3.9943279900000004</v>
      </c>
      <c r="X60" s="79">
        <v>5.3543215100000001</v>
      </c>
      <c r="Y60" s="79">
        <v>4.7678217299999996</v>
      </c>
      <c r="Z60" s="210">
        <v>4.2012519800000003</v>
      </c>
      <c r="AA60" s="79">
        <v>4.0312654600000002</v>
      </c>
      <c r="AB60" s="79">
        <v>3.89427411</v>
      </c>
      <c r="AC60" s="79">
        <v>3.8000048</v>
      </c>
      <c r="AD60" s="79">
        <v>4.2032800899999998</v>
      </c>
      <c r="AE60" s="79">
        <v>2.26509187</v>
      </c>
      <c r="AF60" s="79">
        <v>1.2270868100000001</v>
      </c>
      <c r="AG60" s="79">
        <v>0.53419029000000007</v>
      </c>
      <c r="AH60" s="79">
        <v>0.36244370000000004</v>
      </c>
      <c r="AI60" s="79">
        <v>0.64849690000000004</v>
      </c>
      <c r="AJ60" s="79">
        <v>1.6484267100000001</v>
      </c>
      <c r="AK60" s="79">
        <v>3.7378754000000001</v>
      </c>
      <c r="AL60" s="79">
        <v>3.7723898199999999</v>
      </c>
      <c r="AM60" s="79">
        <v>15.114715550000001</v>
      </c>
      <c r="AN60" s="79">
        <v>31.339951039999999</v>
      </c>
      <c r="AO60" s="79">
        <v>81.57501606999999</v>
      </c>
      <c r="AP60" s="79">
        <v>86.556634720000005</v>
      </c>
      <c r="AQ60" s="79">
        <v>30.747209480000006</v>
      </c>
    </row>
    <row r="61" spans="1:43">
      <c r="A61" s="57" t="s">
        <v>53</v>
      </c>
      <c r="B61" s="79">
        <v>50.527000000000001</v>
      </c>
      <c r="C61" s="79">
        <v>21.806000000000001</v>
      </c>
      <c r="D61" s="79">
        <v>20.834</v>
      </c>
      <c r="E61" s="79">
        <v>14.669</v>
      </c>
      <c r="F61" s="79">
        <v>680.25900000000001</v>
      </c>
      <c r="G61" s="79">
        <v>416.03199999999998</v>
      </c>
      <c r="H61" s="79">
        <v>655.83699999999999</v>
      </c>
      <c r="I61" s="79">
        <v>79.790912159999991</v>
      </c>
      <c r="J61" s="79">
        <v>39.643804809999999</v>
      </c>
      <c r="K61" s="79">
        <v>51.017360049999994</v>
      </c>
      <c r="L61" s="79">
        <v>40.246253189999997</v>
      </c>
      <c r="M61" s="79">
        <v>53.429525170000005</v>
      </c>
      <c r="N61" s="79">
        <v>77.445578439999991</v>
      </c>
      <c r="O61" s="79">
        <v>74.928268340000002</v>
      </c>
      <c r="P61" s="79">
        <v>64.534564950000004</v>
      </c>
      <c r="Q61" s="79">
        <v>49.578611159999994</v>
      </c>
      <c r="R61" s="79">
        <v>50.332954020000003</v>
      </c>
      <c r="S61" s="79">
        <v>59.639958020000002</v>
      </c>
      <c r="T61" s="79">
        <v>51.386851700000001</v>
      </c>
      <c r="U61" s="79">
        <v>60.033383700000002</v>
      </c>
      <c r="V61" s="79">
        <v>64.838791319999999</v>
      </c>
      <c r="W61" s="79">
        <v>85.912158569999988</v>
      </c>
      <c r="X61" s="79">
        <v>80.38591117</v>
      </c>
      <c r="Y61" s="79">
        <v>91.523994079999994</v>
      </c>
      <c r="Z61" s="210">
        <v>71.532303989999988</v>
      </c>
      <c r="AA61" s="79">
        <v>47.661425369999996</v>
      </c>
      <c r="AB61" s="79">
        <v>50.257471180000003</v>
      </c>
      <c r="AC61" s="79">
        <v>54.746774979999998</v>
      </c>
      <c r="AD61" s="79">
        <v>72.423879900000003</v>
      </c>
      <c r="AE61" s="79">
        <v>56.614401009999995</v>
      </c>
      <c r="AF61" s="79">
        <v>55.597316399999997</v>
      </c>
      <c r="AG61" s="79">
        <v>61.297720460000001</v>
      </c>
      <c r="AH61" s="79">
        <v>65.241864320000005</v>
      </c>
      <c r="AI61" s="79">
        <v>69.114653689999997</v>
      </c>
      <c r="AJ61" s="79">
        <v>70.083493249999961</v>
      </c>
      <c r="AK61" s="79">
        <v>70.99479962999996</v>
      </c>
      <c r="AL61" s="79">
        <v>73.357482010000027</v>
      </c>
      <c r="AM61" s="79">
        <v>84.423555320000233</v>
      </c>
      <c r="AN61" s="79">
        <v>93.589660070000107</v>
      </c>
      <c r="AO61" s="79">
        <v>105.34597907999994</v>
      </c>
      <c r="AP61" s="79">
        <v>110.96842012999997</v>
      </c>
      <c r="AQ61" s="79">
        <v>63.113774310000061</v>
      </c>
    </row>
    <row r="62" spans="1:43">
      <c r="A62" s="57" t="s">
        <v>54</v>
      </c>
      <c r="B62" s="79">
        <v>355.375</v>
      </c>
      <c r="C62" s="79">
        <v>396.38499999999999</v>
      </c>
      <c r="D62" s="79">
        <v>401.096</v>
      </c>
      <c r="E62" s="79">
        <v>374.99099999999999</v>
      </c>
      <c r="F62" s="79">
        <v>411.70600000000002</v>
      </c>
      <c r="G62" s="79">
        <v>0</v>
      </c>
      <c r="H62" s="79">
        <v>325.01</v>
      </c>
      <c r="I62" s="79">
        <v>91.622472620000011</v>
      </c>
      <c r="J62" s="79">
        <v>96.981351079999996</v>
      </c>
      <c r="K62" s="79">
        <v>118.58126222</v>
      </c>
      <c r="L62" s="79">
        <v>178.53188016999999</v>
      </c>
      <c r="M62" s="79">
        <v>145.16688919000001</v>
      </c>
      <c r="N62" s="79">
        <v>135.27663150000001</v>
      </c>
      <c r="O62" s="79">
        <v>84.225168430000011</v>
      </c>
      <c r="P62" s="79">
        <v>152.10510894000001</v>
      </c>
      <c r="Q62" s="79">
        <v>122.83500223999999</v>
      </c>
      <c r="R62" s="79">
        <v>98.249163670000002</v>
      </c>
      <c r="S62" s="79">
        <v>92.16901283</v>
      </c>
      <c r="T62" s="79">
        <v>172.29632319000001</v>
      </c>
      <c r="U62" s="79">
        <v>180.40334761000003</v>
      </c>
      <c r="V62" s="79">
        <v>105.80080989</v>
      </c>
      <c r="W62" s="79">
        <v>182.58170482</v>
      </c>
      <c r="X62" s="79">
        <v>228.93824706999999</v>
      </c>
      <c r="Y62" s="79">
        <v>160.04270953</v>
      </c>
      <c r="Z62" s="210">
        <v>187.48976585</v>
      </c>
      <c r="AA62" s="79">
        <v>218.12779132</v>
      </c>
      <c r="AB62" s="79">
        <v>290.38611456000001</v>
      </c>
      <c r="AC62" s="79">
        <v>304.83953187999998</v>
      </c>
      <c r="AD62" s="79">
        <v>277.87719344999999</v>
      </c>
      <c r="AE62" s="79">
        <v>265.75135834999998</v>
      </c>
      <c r="AF62" s="79">
        <v>375.27090045</v>
      </c>
      <c r="AG62" s="79">
        <v>433.16980268000003</v>
      </c>
      <c r="AH62" s="79">
        <v>443.26586813</v>
      </c>
      <c r="AI62" s="79">
        <v>375.60488306000002</v>
      </c>
      <c r="AJ62" s="79">
        <v>818.51297720000014</v>
      </c>
      <c r="AK62" s="79">
        <v>741.59299521999992</v>
      </c>
      <c r="AL62" s="79">
        <v>814.31551093999997</v>
      </c>
      <c r="AM62" s="79">
        <v>748.04720178000002</v>
      </c>
      <c r="AN62" s="79">
        <v>676.28286410999988</v>
      </c>
      <c r="AO62" s="79">
        <v>752.02416244000005</v>
      </c>
      <c r="AP62" s="79">
        <v>781.60335298999996</v>
      </c>
      <c r="AQ62" s="79">
        <v>834.40911520999987</v>
      </c>
    </row>
    <row r="63" spans="1:43">
      <c r="A63" s="57" t="s">
        <v>55</v>
      </c>
      <c r="B63" s="79">
        <v>0</v>
      </c>
      <c r="C63" s="79">
        <v>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411.25074639999997</v>
      </c>
      <c r="L63" s="79">
        <v>0</v>
      </c>
      <c r="M63" s="79">
        <v>85.42645383</v>
      </c>
      <c r="N63" s="79">
        <v>0</v>
      </c>
      <c r="O63" s="79">
        <v>-4.5383000000000001E-4</v>
      </c>
      <c r="P63" s="79">
        <v>314.10401775000003</v>
      </c>
      <c r="Q63" s="79">
        <v>271.02990369000003</v>
      </c>
      <c r="R63" s="79">
        <v>347.89426925999999</v>
      </c>
      <c r="S63" s="79">
        <v>436.79976562000002</v>
      </c>
      <c r="T63" s="79">
        <v>25.08911088</v>
      </c>
      <c r="U63" s="79">
        <v>29.673294890000001</v>
      </c>
      <c r="V63" s="79">
        <v>42.728360700000003</v>
      </c>
      <c r="W63" s="79">
        <v>289.29457981000002</v>
      </c>
      <c r="X63" s="79">
        <v>-4.5383000000000001E-4</v>
      </c>
      <c r="Y63" s="79">
        <v>0</v>
      </c>
      <c r="Z63" s="210">
        <v>-4.9999999999999998E-7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</row>
    <row r="64" spans="1:43">
      <c r="A64" s="57" t="s">
        <v>56</v>
      </c>
      <c r="B64" s="79">
        <v>0</v>
      </c>
      <c r="C64" s="79">
        <v>0</v>
      </c>
      <c r="D64" s="79">
        <v>0</v>
      </c>
      <c r="E64" s="79">
        <v>0</v>
      </c>
      <c r="F64" s="79">
        <v>0</v>
      </c>
      <c r="G64" s="79">
        <v>599.67899999999997</v>
      </c>
      <c r="H64" s="79">
        <v>0.86099999999999999</v>
      </c>
      <c r="I64" s="79">
        <v>0.86074855000000006</v>
      </c>
      <c r="J64" s="79">
        <v>276.30481431999999</v>
      </c>
      <c r="K64" s="79">
        <v>68.229399040000004</v>
      </c>
      <c r="L64" s="79">
        <v>56.536704499999999</v>
      </c>
      <c r="M64" s="79">
        <v>119.29658873000001</v>
      </c>
      <c r="N64" s="79">
        <v>118.74577073</v>
      </c>
      <c r="O64" s="79">
        <v>229.68726257</v>
      </c>
      <c r="P64" s="79">
        <v>26.35</v>
      </c>
      <c r="Q64" s="79">
        <v>131.43249975000001</v>
      </c>
      <c r="R64" s="79">
        <v>128.70232584999999</v>
      </c>
      <c r="S64" s="79">
        <v>147.61451615000001</v>
      </c>
      <c r="T64" s="79">
        <v>36.130406170000001</v>
      </c>
      <c r="U64" s="79">
        <v>47.351377329999998</v>
      </c>
      <c r="V64" s="79">
        <v>47.351689829999998</v>
      </c>
      <c r="W64" s="79">
        <v>212.93831256999999</v>
      </c>
      <c r="X64" s="79">
        <v>11.11549233</v>
      </c>
      <c r="Y64" s="79">
        <v>143.77049203999999</v>
      </c>
      <c r="Z64" s="210">
        <v>11.24549126</v>
      </c>
      <c r="AA64" s="79">
        <v>4.9806860999999998</v>
      </c>
      <c r="AB64" s="79">
        <v>142.85634480000002</v>
      </c>
      <c r="AC64" s="79">
        <v>40.977504060000001</v>
      </c>
      <c r="AD64" s="79">
        <v>40.977504159999995</v>
      </c>
      <c r="AE64" s="79">
        <v>6.3139046399999996</v>
      </c>
      <c r="AF64" s="79">
        <v>13.113904640000001</v>
      </c>
      <c r="AG64" s="79">
        <v>8.934404820000001</v>
      </c>
      <c r="AH64" s="79">
        <v>19.289552749999999</v>
      </c>
      <c r="AI64" s="79">
        <v>6.3150041100000003</v>
      </c>
      <c r="AJ64" s="79">
        <v>34.354433700000001</v>
      </c>
      <c r="AK64" s="79">
        <v>13.114004029999998</v>
      </c>
      <c r="AL64" s="79">
        <v>23.314003929999998</v>
      </c>
      <c r="AM64" s="79">
        <v>22.42150393</v>
      </c>
      <c r="AN64" s="79">
        <v>22.684129569999996</v>
      </c>
      <c r="AO64" s="79">
        <v>39.335234399999997</v>
      </c>
      <c r="AP64" s="79">
        <v>39.335234509999999</v>
      </c>
      <c r="AQ64" s="79">
        <v>70.886809509999992</v>
      </c>
    </row>
    <row r="65" spans="1:43">
      <c r="A65" s="57" t="s">
        <v>57</v>
      </c>
      <c r="B65" s="79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40.08</v>
      </c>
      <c r="J65" s="79">
        <v>0</v>
      </c>
      <c r="K65" s="79">
        <v>0</v>
      </c>
      <c r="L65" s="79">
        <v>0</v>
      </c>
      <c r="M65" s="79">
        <v>0</v>
      </c>
      <c r="N65" s="79">
        <v>60.324811619999998</v>
      </c>
      <c r="O65" s="79">
        <v>61.567354000000002</v>
      </c>
      <c r="P65" s="79">
        <v>63.054278049999994</v>
      </c>
      <c r="Q65" s="79">
        <v>64.491943460000002</v>
      </c>
      <c r="R65" s="79">
        <v>66.087826930000006</v>
      </c>
      <c r="S65" s="79">
        <v>67.888295110000001</v>
      </c>
      <c r="T65" s="79">
        <v>69.682524569999998</v>
      </c>
      <c r="U65" s="79">
        <v>71.729975969999998</v>
      </c>
      <c r="V65" s="79">
        <v>74.984918969999995</v>
      </c>
      <c r="W65" s="79">
        <v>76.444727439999994</v>
      </c>
      <c r="X65" s="79">
        <v>-2.9999999999999997E-8</v>
      </c>
      <c r="Y65" s="79">
        <v>2E-8</v>
      </c>
      <c r="Z65" s="210">
        <v>2E-8</v>
      </c>
      <c r="AA65" s="79">
        <v>2E-8</v>
      </c>
      <c r="AB65" s="79">
        <v>2E-8</v>
      </c>
      <c r="AC65" s="79">
        <v>2E-8</v>
      </c>
      <c r="AD65" s="79">
        <v>2E-8</v>
      </c>
      <c r="AE65" s="79">
        <v>2E-8</v>
      </c>
      <c r="AF65" s="79">
        <v>7.8249500199999993</v>
      </c>
      <c r="AG65" s="79">
        <v>7.9644527199999997</v>
      </c>
      <c r="AH65" s="79">
        <v>10.783379119999999</v>
      </c>
      <c r="AI65" s="79">
        <v>12.329785320000001</v>
      </c>
      <c r="AJ65" s="79">
        <v>5.1601680199999995</v>
      </c>
      <c r="AK65" s="79">
        <v>69.969683619999984</v>
      </c>
      <c r="AL65" s="79">
        <v>70.630957240000001</v>
      </c>
      <c r="AM65" s="79">
        <v>473.20274642999993</v>
      </c>
      <c r="AN65" s="79">
        <v>64.845427580000006</v>
      </c>
      <c r="AO65" s="79">
        <v>69.116193349999989</v>
      </c>
      <c r="AP65" s="79">
        <v>69.207496280000001</v>
      </c>
      <c r="AQ65" s="79">
        <v>69.614856799999998</v>
      </c>
    </row>
    <row r="66" spans="1:43">
      <c r="A66" s="57" t="s">
        <v>364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>
        <v>0</v>
      </c>
      <c r="R66" s="79">
        <v>0</v>
      </c>
      <c r="S66" s="79">
        <v>0</v>
      </c>
      <c r="T66" s="79">
        <v>0</v>
      </c>
      <c r="U66" s="79">
        <v>113.42533949</v>
      </c>
      <c r="V66" s="79">
        <v>116.93052513999999</v>
      </c>
      <c r="W66" s="79">
        <v>124.96397666999999</v>
      </c>
      <c r="X66" s="79">
        <v>0</v>
      </c>
      <c r="Y66" s="79">
        <v>0</v>
      </c>
      <c r="Z66" s="210">
        <v>51.659942000000001</v>
      </c>
      <c r="AA66" s="79">
        <v>72.553517839999998</v>
      </c>
      <c r="AB66" s="79">
        <v>70.487120180000005</v>
      </c>
      <c r="AC66" s="79">
        <v>196.30777728000001</v>
      </c>
      <c r="AD66" s="79">
        <v>198.60377468000001</v>
      </c>
      <c r="AE66" s="79">
        <v>277.58608518</v>
      </c>
      <c r="AF66" s="79">
        <v>1686.7175932800001</v>
      </c>
      <c r="AG66" s="79">
        <v>351.52940261999998</v>
      </c>
      <c r="AH66" s="79">
        <v>376.92506292000002</v>
      </c>
      <c r="AI66" s="79">
        <v>400.44946404000001</v>
      </c>
      <c r="AJ66" s="79">
        <v>454.44865750000002</v>
      </c>
      <c r="AK66" s="79">
        <v>511.92304660000002</v>
      </c>
      <c r="AL66" s="79">
        <v>554.16003951999994</v>
      </c>
      <c r="AM66" s="79">
        <v>664.9284237999999</v>
      </c>
      <c r="AN66" s="79">
        <v>708.78329610000003</v>
      </c>
      <c r="AO66" s="79">
        <v>533.26789869999993</v>
      </c>
      <c r="AP66" s="79">
        <v>610.29465160000007</v>
      </c>
      <c r="AQ66" s="79">
        <v>772.0968362000001</v>
      </c>
    </row>
    <row r="67" spans="1:43">
      <c r="A67" s="57" t="s">
        <v>154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>
        <v>2555.5730388899997</v>
      </c>
      <c r="R67" s="79">
        <v>2445.2474800800001</v>
      </c>
      <c r="S67" s="79">
        <v>2449.5261847900001</v>
      </c>
      <c r="T67" s="79">
        <v>0</v>
      </c>
      <c r="U67" s="79">
        <v>0</v>
      </c>
      <c r="V67" s="79">
        <v>0</v>
      </c>
      <c r="W67" s="79">
        <v>0</v>
      </c>
      <c r="X67" s="79">
        <v>3000.3559071700001</v>
      </c>
      <c r="Y67" s="79">
        <v>3011.9425753699998</v>
      </c>
      <c r="Z67" s="210">
        <v>4341.3839789400008</v>
      </c>
      <c r="AA67" s="79">
        <v>3067.0561118400001</v>
      </c>
      <c r="AB67" s="79">
        <v>4.0000000000000001E-8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</row>
    <row r="68" spans="1:43">
      <c r="A68" s="57" t="s">
        <v>436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210"/>
      <c r="AA68" s="79"/>
      <c r="AB68" s="79"/>
      <c r="AC68" s="79"/>
      <c r="AD68" s="79"/>
      <c r="AE68" s="79"/>
      <c r="AF68" s="79"/>
      <c r="AG68" s="79"/>
      <c r="AH68" s="79"/>
      <c r="AI68" s="79"/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  <c r="AQ68" s="79">
        <v>0</v>
      </c>
    </row>
    <row r="69" spans="1:43">
      <c r="A69" s="57" t="s">
        <v>729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210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>
        <v>404.90719483999999</v>
      </c>
      <c r="AQ69" s="79">
        <v>318.68376088999997</v>
      </c>
    </row>
    <row r="70" spans="1:43">
      <c r="A70" s="57" t="s">
        <v>58</v>
      </c>
      <c r="B70" s="79">
        <v>46.671999999999997</v>
      </c>
      <c r="C70" s="79">
        <v>51.314</v>
      </c>
      <c r="D70" s="79">
        <v>81.757000000000005</v>
      </c>
      <c r="E70" s="79">
        <v>80.385000000000005</v>
      </c>
      <c r="F70" s="79">
        <v>98.921000000000006</v>
      </c>
      <c r="G70" s="79">
        <v>108.10899999999999</v>
      </c>
      <c r="H70" s="79">
        <v>115.06399999999999</v>
      </c>
      <c r="I70" s="79">
        <v>25.509824170000002</v>
      </c>
      <c r="J70" s="79">
        <v>62.193979400000003</v>
      </c>
      <c r="K70" s="79">
        <v>61.550252150000006</v>
      </c>
      <c r="L70" s="79">
        <v>175.25987082</v>
      </c>
      <c r="M70" s="79">
        <v>177.92668988</v>
      </c>
      <c r="N70" s="79">
        <v>211.14203396000002</v>
      </c>
      <c r="O70" s="79">
        <v>204.0206278</v>
      </c>
      <c r="P70" s="79">
        <v>209.56567949999999</v>
      </c>
      <c r="Q70" s="79">
        <v>193.07736362000003</v>
      </c>
      <c r="R70" s="79">
        <v>191.93166003000002</v>
      </c>
      <c r="S70" s="79">
        <v>238.17202100000003</v>
      </c>
      <c r="T70" s="79">
        <v>158.00867608999999</v>
      </c>
      <c r="U70" s="79">
        <v>56.695948610000002</v>
      </c>
      <c r="V70" s="79">
        <v>60.42215062999999</v>
      </c>
      <c r="W70" s="79">
        <v>61.389556569999982</v>
      </c>
      <c r="X70" s="79">
        <v>57.092587039999998</v>
      </c>
      <c r="Y70" s="79">
        <v>37.406610310000005</v>
      </c>
      <c r="Z70" s="210">
        <v>59.219139479999988</v>
      </c>
      <c r="AA70" s="79">
        <v>61.946621020000002</v>
      </c>
      <c r="AB70" s="79">
        <v>306.46994296000003</v>
      </c>
      <c r="AC70" s="79">
        <v>61.742534130000003</v>
      </c>
      <c r="AD70" s="79">
        <v>67.654907429999994</v>
      </c>
      <c r="AE70" s="79">
        <v>73.620557790000007</v>
      </c>
      <c r="AF70" s="79">
        <v>173.63792989000001</v>
      </c>
      <c r="AG70" s="79">
        <v>164.76781793999999</v>
      </c>
      <c r="AH70" s="79">
        <v>174.15585186999999</v>
      </c>
      <c r="AI70" s="79">
        <v>168.09325207999998</v>
      </c>
      <c r="AJ70" s="79">
        <v>400.24486519999994</v>
      </c>
      <c r="AK70" s="79">
        <v>333.37159838000002</v>
      </c>
      <c r="AL70" s="79">
        <v>306.27504701999999</v>
      </c>
      <c r="AM70" s="79">
        <v>236.09508162000006</v>
      </c>
      <c r="AN70" s="79">
        <v>215.75587201000002</v>
      </c>
      <c r="AO70" s="79">
        <v>320.36508455999996</v>
      </c>
      <c r="AP70" s="79">
        <v>193.62154212999999</v>
      </c>
      <c r="AQ70" s="79">
        <v>185.43272945999999</v>
      </c>
    </row>
    <row r="71" spans="1:43">
      <c r="A71" s="35" t="s">
        <v>59</v>
      </c>
      <c r="B71" s="36">
        <v>12786.360999999999</v>
      </c>
      <c r="C71" s="36">
        <v>12903.357</v>
      </c>
      <c r="D71" s="36">
        <v>13437.648999999999</v>
      </c>
      <c r="E71" s="36">
        <v>15282.401999999998</v>
      </c>
      <c r="F71" s="36">
        <v>17674.418000000001</v>
      </c>
      <c r="G71" s="36">
        <v>17710.728999999999</v>
      </c>
      <c r="H71" s="36">
        <v>17918.734</v>
      </c>
      <c r="I71" s="36">
        <v>13968.192505730001</v>
      </c>
      <c r="J71" s="36">
        <v>13889.37283839</v>
      </c>
      <c r="K71" s="36">
        <v>15554.9762259</v>
      </c>
      <c r="L71" s="36">
        <v>26114.885463219998</v>
      </c>
      <c r="M71" s="36">
        <v>24031.789860339995</v>
      </c>
      <c r="N71" s="36">
        <v>24508.831590049995</v>
      </c>
      <c r="O71" s="36">
        <v>24788.574495159999</v>
      </c>
      <c r="P71" s="36">
        <v>25041.303836360003</v>
      </c>
      <c r="Q71" s="36">
        <v>22855.61209126476</v>
      </c>
      <c r="R71" s="36">
        <v>22967.875334969573</v>
      </c>
      <c r="S71" s="36">
        <v>23190.136169321206</v>
      </c>
      <c r="T71" s="36">
        <v>23702.744596831777</v>
      </c>
      <c r="U71" s="36">
        <v>24670.691231649995</v>
      </c>
      <c r="V71" s="36">
        <v>24499.56597213</v>
      </c>
      <c r="W71" s="36">
        <v>24469.124254620001</v>
      </c>
      <c r="X71" s="36">
        <v>22546.198920499995</v>
      </c>
      <c r="Y71" s="36">
        <v>22171.775422730003</v>
      </c>
      <c r="Z71" s="209">
        <v>21307.724524909998</v>
      </c>
      <c r="AA71" s="36">
        <v>21656.47125224</v>
      </c>
      <c r="AB71" s="36">
        <v>20995.972408869999</v>
      </c>
      <c r="AC71" s="36">
        <v>21032.504414669995</v>
      </c>
      <c r="AD71" s="36">
        <v>21081.068102140001</v>
      </c>
      <c r="AE71" s="36">
        <v>21206.31403863</v>
      </c>
      <c r="AF71" s="36">
        <v>20759.224615309999</v>
      </c>
      <c r="AG71" s="36">
        <v>20694.779424059998</v>
      </c>
      <c r="AH71" s="36">
        <v>20717.432143659993</v>
      </c>
      <c r="AI71" s="36">
        <v>20721.007480440003</v>
      </c>
      <c r="AJ71" s="36">
        <v>21239.380662260002</v>
      </c>
      <c r="AK71" s="36">
        <v>21438.362917709997</v>
      </c>
      <c r="AL71" s="36">
        <v>21306.417064979996</v>
      </c>
      <c r="AM71" s="36">
        <v>21793.875283340018</v>
      </c>
      <c r="AN71" s="36">
        <v>21528.448881449996</v>
      </c>
      <c r="AO71" s="36">
        <v>23709.319040690014</v>
      </c>
      <c r="AP71" s="36">
        <v>23918.440952410012</v>
      </c>
      <c r="AQ71" s="36">
        <v>24357.53365819998</v>
      </c>
    </row>
    <row r="72" spans="1:43">
      <c r="A72" s="57" t="s">
        <v>60</v>
      </c>
      <c r="B72" s="233">
        <v>680.00599999999997</v>
      </c>
      <c r="C72" s="233">
        <v>744.33699999999999</v>
      </c>
      <c r="D72" s="233">
        <v>823.52499999999998</v>
      </c>
      <c r="E72" s="233">
        <v>715.33299999999997</v>
      </c>
      <c r="F72" s="233">
        <v>1026.3789999999999</v>
      </c>
      <c r="G72" s="233">
        <v>959.74400000000003</v>
      </c>
      <c r="H72" s="233">
        <v>1108.211</v>
      </c>
      <c r="I72" s="79">
        <v>234.47637715000002</v>
      </c>
      <c r="J72" s="79">
        <v>254.09626431999999</v>
      </c>
      <c r="K72" s="79">
        <v>197.121477</v>
      </c>
      <c r="L72" s="79">
        <v>199.84337939</v>
      </c>
      <c r="M72" s="79">
        <v>220.35550701</v>
      </c>
      <c r="N72" s="79">
        <v>223.39484468999999</v>
      </c>
      <c r="O72" s="79">
        <v>239.77427975000001</v>
      </c>
      <c r="P72" s="79">
        <v>232.18828358000002</v>
      </c>
      <c r="Q72" s="79">
        <v>222.17459647000001</v>
      </c>
      <c r="R72" s="79">
        <v>249.65351018000001</v>
      </c>
      <c r="S72" s="79">
        <v>268.94958063000001</v>
      </c>
      <c r="T72" s="79">
        <v>213.28822324999999</v>
      </c>
      <c r="U72" s="79">
        <v>253.96605897000001</v>
      </c>
      <c r="V72" s="79">
        <v>257.88612852</v>
      </c>
      <c r="W72" s="79">
        <v>296.20260758999996</v>
      </c>
      <c r="X72" s="79">
        <v>335.76386854999998</v>
      </c>
      <c r="Y72" s="79">
        <v>325.35728289999997</v>
      </c>
      <c r="Z72" s="210">
        <v>318.91614586000003</v>
      </c>
      <c r="AA72" s="79">
        <v>327.81006466000002</v>
      </c>
      <c r="AB72" s="79">
        <v>330.21196420000001</v>
      </c>
      <c r="AC72" s="79">
        <v>341.48250161999999</v>
      </c>
      <c r="AD72" s="79">
        <v>516.48111363999999</v>
      </c>
      <c r="AE72" s="79">
        <v>456.48322188999998</v>
      </c>
      <c r="AF72" s="79">
        <v>474.80416283</v>
      </c>
      <c r="AG72" s="79">
        <v>442.23518373000002</v>
      </c>
      <c r="AH72" s="79">
        <v>466.79061775999998</v>
      </c>
      <c r="AI72" s="79">
        <v>517.32929935000004</v>
      </c>
      <c r="AJ72" s="79">
        <v>494.49764473000005</v>
      </c>
      <c r="AK72" s="79">
        <v>508.66152043</v>
      </c>
      <c r="AL72" s="79">
        <v>552.67873442999996</v>
      </c>
      <c r="AM72" s="79">
        <v>460.74102894000004</v>
      </c>
      <c r="AN72" s="79">
        <v>432.92000747000003</v>
      </c>
      <c r="AO72" s="79">
        <v>408.90218141000003</v>
      </c>
      <c r="AP72" s="79">
        <v>469.09227131</v>
      </c>
      <c r="AQ72" s="79">
        <v>610.93726985000001</v>
      </c>
    </row>
    <row r="73" spans="1:43">
      <c r="A73" s="57" t="s">
        <v>52</v>
      </c>
      <c r="B73" s="233">
        <v>52.494</v>
      </c>
      <c r="C73" s="233">
        <v>65.141999999999996</v>
      </c>
      <c r="D73" s="233">
        <v>85.477999999999994</v>
      </c>
      <c r="E73" s="233">
        <v>46.036999999999999</v>
      </c>
      <c r="F73" s="233">
        <v>27.486000000000001</v>
      </c>
      <c r="G73" s="233">
        <v>39.622999999999998</v>
      </c>
      <c r="H73" s="233">
        <v>49.747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2.1366999999999998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210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4.5800000000000002E-4</v>
      </c>
    </row>
    <row r="74" spans="1:43">
      <c r="A74" s="57" t="s">
        <v>61</v>
      </c>
      <c r="B74" s="233">
        <v>0</v>
      </c>
      <c r="C74" s="233">
        <v>0</v>
      </c>
      <c r="D74" s="233">
        <v>0</v>
      </c>
      <c r="E74" s="233">
        <v>0</v>
      </c>
      <c r="F74" s="233">
        <v>0</v>
      </c>
      <c r="G74" s="233">
        <v>0</v>
      </c>
      <c r="H74" s="233">
        <v>0</v>
      </c>
      <c r="I74" s="79">
        <v>0</v>
      </c>
      <c r="J74" s="79">
        <v>0</v>
      </c>
      <c r="K74" s="79">
        <v>0</v>
      </c>
      <c r="L74" s="79">
        <v>157.96413372000001</v>
      </c>
      <c r="M74" s="79">
        <v>160.67326102000001</v>
      </c>
      <c r="N74" s="79">
        <v>10.95698526</v>
      </c>
      <c r="O74" s="79">
        <v>14.039817789999999</v>
      </c>
      <c r="P74" s="79">
        <v>238.46032725999999</v>
      </c>
      <c r="Q74" s="79">
        <v>13.188958769999999</v>
      </c>
      <c r="R74" s="79">
        <v>19.226911780000002</v>
      </c>
      <c r="S74" s="79">
        <v>32.383380609999996</v>
      </c>
      <c r="T74" s="79">
        <v>34.298640950000006</v>
      </c>
      <c r="U74" s="79">
        <v>32.460248920000005</v>
      </c>
      <c r="V74" s="79">
        <v>36.996491210000002</v>
      </c>
      <c r="W74" s="79">
        <v>36.933078100000003</v>
      </c>
      <c r="X74" s="79">
        <v>26.64411041</v>
      </c>
      <c r="Y74" s="79">
        <v>24.406913929999998</v>
      </c>
      <c r="Z74" s="210">
        <v>38.806198070000001</v>
      </c>
      <c r="AA74" s="79">
        <v>39.770232369999995</v>
      </c>
      <c r="AB74" s="79">
        <v>40.500644000000001</v>
      </c>
      <c r="AC74" s="79">
        <v>38.881697240000001</v>
      </c>
      <c r="AD74" s="79">
        <v>34.93454251</v>
      </c>
      <c r="AE74" s="79">
        <v>33.193323589999999</v>
      </c>
      <c r="AF74" s="79">
        <v>32.27779992</v>
      </c>
      <c r="AG74" s="79">
        <v>30.019061799999999</v>
      </c>
      <c r="AH74" s="79">
        <v>28.311604210000002</v>
      </c>
      <c r="AI74" s="79">
        <v>27.223412890000002</v>
      </c>
      <c r="AJ74" s="79">
        <v>21.826282079999999</v>
      </c>
      <c r="AK74" s="79">
        <v>20.523858300000001</v>
      </c>
      <c r="AL74" s="79">
        <v>14.037598220000001</v>
      </c>
      <c r="AM74" s="79">
        <v>14.169677180000001</v>
      </c>
      <c r="AN74" s="79">
        <v>14.61288332</v>
      </c>
      <c r="AO74" s="79">
        <v>12.557648990000002</v>
      </c>
      <c r="AP74" s="79">
        <v>18.732872020000002</v>
      </c>
      <c r="AQ74" s="79">
        <v>19.364965600000001</v>
      </c>
    </row>
    <row r="75" spans="1:43" ht="16.5" customHeight="1">
      <c r="A75" s="57" t="s">
        <v>53</v>
      </c>
      <c r="B75" s="233">
        <v>0</v>
      </c>
      <c r="C75" s="233">
        <v>0</v>
      </c>
      <c r="D75" s="233">
        <v>0</v>
      </c>
      <c r="E75" s="233">
        <v>91.953999999999994</v>
      </c>
      <c r="F75" s="233">
        <v>1215.4100000000001</v>
      </c>
      <c r="G75" s="233">
        <v>1176.606</v>
      </c>
      <c r="H75" s="233">
        <v>1195.796</v>
      </c>
      <c r="I75" s="79">
        <v>717.38106846000005</v>
      </c>
      <c r="J75" s="79">
        <v>665.97954035999999</v>
      </c>
      <c r="K75" s="79">
        <v>648.14035274000003</v>
      </c>
      <c r="L75" s="79">
        <v>650.52516342000001</v>
      </c>
      <c r="M75" s="79">
        <v>535.09196334000001</v>
      </c>
      <c r="N75" s="79">
        <v>542.37532141999998</v>
      </c>
      <c r="O75" s="79">
        <v>517.76750602999994</v>
      </c>
      <c r="P75" s="79">
        <v>504.48106726999998</v>
      </c>
      <c r="Q75" s="79">
        <v>398.59053848000002</v>
      </c>
      <c r="R75" s="79">
        <v>398.58673396</v>
      </c>
      <c r="S75" s="79">
        <v>387.69518812000001</v>
      </c>
      <c r="T75" s="79">
        <v>212.52677500999999</v>
      </c>
      <c r="U75" s="79">
        <v>194.48365571000002</v>
      </c>
      <c r="V75" s="79">
        <v>197.51977650000001</v>
      </c>
      <c r="W75" s="79">
        <v>201.54341133000003</v>
      </c>
      <c r="X75" s="79">
        <v>221.33698966</v>
      </c>
      <c r="Y75" s="79">
        <v>235.64725833</v>
      </c>
      <c r="Z75" s="210">
        <v>197.21276997000001</v>
      </c>
      <c r="AA75" s="79">
        <v>203.87630934000001</v>
      </c>
      <c r="AB75" s="79">
        <v>208.85288933000001</v>
      </c>
      <c r="AC75" s="79">
        <v>176.05733627000001</v>
      </c>
      <c r="AD75" s="79">
        <v>152.60720662</v>
      </c>
      <c r="AE75" s="79">
        <v>150.61821105000001</v>
      </c>
      <c r="AF75" s="79">
        <v>151.66897388999999</v>
      </c>
      <c r="AG75" s="79">
        <v>108.26937495</v>
      </c>
      <c r="AH75" s="79">
        <v>66.610365999999999</v>
      </c>
      <c r="AI75" s="79">
        <v>62.368662430000001</v>
      </c>
      <c r="AJ75" s="79">
        <v>62.715201349999234</v>
      </c>
      <c r="AK75" s="79">
        <v>58.735755179999778</v>
      </c>
      <c r="AL75" s="79">
        <v>58.735755179999231</v>
      </c>
      <c r="AM75" s="79">
        <v>158.15636949999998</v>
      </c>
      <c r="AN75" s="79">
        <v>78.319767749999642</v>
      </c>
      <c r="AO75" s="79">
        <v>78.31303928000014</v>
      </c>
      <c r="AP75" s="79">
        <v>78.905633319999637</v>
      </c>
      <c r="AQ75" s="79">
        <v>127.3797105500003</v>
      </c>
    </row>
    <row r="76" spans="1:43">
      <c r="A76" s="57" t="s">
        <v>54</v>
      </c>
      <c r="B76" s="234">
        <v>38.811999999999998</v>
      </c>
      <c r="C76" s="234">
        <v>36.567</v>
      </c>
      <c r="D76" s="234">
        <v>35.963999999999999</v>
      </c>
      <c r="E76" s="234">
        <v>55.066000000000003</v>
      </c>
      <c r="F76" s="234">
        <v>124.467</v>
      </c>
      <c r="G76" s="234">
        <v>123.648</v>
      </c>
      <c r="H76" s="234">
        <v>122.173</v>
      </c>
      <c r="I76" s="79">
        <v>1.0056896899999999</v>
      </c>
      <c r="J76" s="79">
        <v>1.0184775100000001</v>
      </c>
      <c r="K76" s="79">
        <v>0</v>
      </c>
      <c r="L76" s="79">
        <v>14.99882167</v>
      </c>
      <c r="M76" s="79">
        <v>17.881423899999998</v>
      </c>
      <c r="N76" s="79">
        <v>96.598228329999998</v>
      </c>
      <c r="O76" s="79">
        <v>100.30090303</v>
      </c>
      <c r="P76" s="79">
        <v>57.20632878</v>
      </c>
      <c r="Q76" s="79">
        <v>67.134331180000004</v>
      </c>
      <c r="R76" s="79">
        <v>45.109637219999996</v>
      </c>
      <c r="S76" s="79">
        <v>45.125721320000004</v>
      </c>
      <c r="T76" s="79">
        <v>57.35454293932662</v>
      </c>
      <c r="U76" s="79">
        <v>25.187953030000003</v>
      </c>
      <c r="V76" s="79">
        <v>24.498280269999999</v>
      </c>
      <c r="W76" s="79">
        <v>23.992625780000001</v>
      </c>
      <c r="X76" s="79">
        <v>76.475258629999999</v>
      </c>
      <c r="Y76" s="79">
        <v>41.620645090000004</v>
      </c>
      <c r="Z76" s="210">
        <v>41.629236509999998</v>
      </c>
      <c r="AA76" s="79">
        <v>44.42640196</v>
      </c>
      <c r="AB76" s="79">
        <v>79.044381989999991</v>
      </c>
      <c r="AC76" s="79">
        <v>79.060052330000005</v>
      </c>
      <c r="AD76" s="79">
        <v>78.985357890000003</v>
      </c>
      <c r="AE76" s="79">
        <v>80.552706110000003</v>
      </c>
      <c r="AF76" s="79">
        <v>80.763200040000001</v>
      </c>
      <c r="AG76" s="79">
        <v>81.083706000000006</v>
      </c>
      <c r="AH76" s="79">
        <v>82.231264280000005</v>
      </c>
      <c r="AI76" s="79">
        <v>83.291441609999993</v>
      </c>
      <c r="AJ76" s="79">
        <v>54.697631449999989</v>
      </c>
      <c r="AK76" s="79">
        <v>55.380898120000005</v>
      </c>
      <c r="AL76" s="79">
        <v>56.142545519999999</v>
      </c>
      <c r="AM76" s="79">
        <v>79.189160649999991</v>
      </c>
      <c r="AN76" s="79">
        <v>63.181480299999997</v>
      </c>
      <c r="AO76" s="79">
        <v>66.569947019999987</v>
      </c>
      <c r="AP76" s="79">
        <v>69.410911139999996</v>
      </c>
      <c r="AQ76" s="79">
        <v>71.309540209999994</v>
      </c>
    </row>
    <row r="77" spans="1:43">
      <c r="A77" s="57" t="s">
        <v>62</v>
      </c>
      <c r="B77" s="234">
        <v>168.87</v>
      </c>
      <c r="C77" s="234">
        <v>173.64</v>
      </c>
      <c r="D77" s="234">
        <v>180.87799999999999</v>
      </c>
      <c r="E77" s="234">
        <v>218.37100000000001</v>
      </c>
      <c r="F77" s="234">
        <v>372.47699999999998</v>
      </c>
      <c r="G77" s="234">
        <v>491.05599999999998</v>
      </c>
      <c r="H77" s="234">
        <v>495.62799999999999</v>
      </c>
      <c r="I77" s="79">
        <v>351.35366361000001</v>
      </c>
      <c r="J77" s="79">
        <v>364.64087667000001</v>
      </c>
      <c r="K77" s="79">
        <v>372.41534812999998</v>
      </c>
      <c r="L77" s="79">
        <v>383.16485692999998</v>
      </c>
      <c r="M77" s="79">
        <v>383.25230948000001</v>
      </c>
      <c r="N77" s="79">
        <v>390.37552750999998</v>
      </c>
      <c r="O77" s="79">
        <v>382.39472072000001</v>
      </c>
      <c r="P77" s="79">
        <v>361.55356989000001</v>
      </c>
      <c r="Q77" s="79">
        <v>335.37134638999999</v>
      </c>
      <c r="R77" s="79">
        <v>361.67919608</v>
      </c>
      <c r="S77" s="79">
        <v>370.64595574000003</v>
      </c>
      <c r="T77" s="79">
        <v>388.71404751</v>
      </c>
      <c r="U77" s="79">
        <v>393.40063564999997</v>
      </c>
      <c r="V77" s="79">
        <v>399.56114861000003</v>
      </c>
      <c r="W77" s="79">
        <v>405.6275215</v>
      </c>
      <c r="X77" s="79">
        <v>413.06737470999997</v>
      </c>
      <c r="Y77" s="79">
        <v>417.07311869</v>
      </c>
      <c r="Z77" s="210">
        <v>424.33897422000001</v>
      </c>
      <c r="AA77" s="79">
        <v>408.12400961999998</v>
      </c>
      <c r="AB77" s="79">
        <v>414.21382348000003</v>
      </c>
      <c r="AC77" s="79">
        <v>421.85171047</v>
      </c>
      <c r="AD77" s="79">
        <v>427.61242424</v>
      </c>
      <c r="AE77" s="79">
        <v>430.60006091000002</v>
      </c>
      <c r="AF77" s="79">
        <v>434.41217517000001</v>
      </c>
      <c r="AG77" s="79">
        <v>487.60624720999999</v>
      </c>
      <c r="AH77" s="79">
        <v>493.20647593000001</v>
      </c>
      <c r="AI77" s="79">
        <v>501.79806789999998</v>
      </c>
      <c r="AJ77" s="79">
        <v>508.39797176000002</v>
      </c>
      <c r="AK77" s="79">
        <v>516.93805688000009</v>
      </c>
      <c r="AL77" s="79">
        <v>531.43573832999994</v>
      </c>
      <c r="AM77" s="79">
        <v>542.09573515</v>
      </c>
      <c r="AN77" s="79">
        <v>527.23003016000007</v>
      </c>
      <c r="AO77" s="79">
        <v>497.51171890999996</v>
      </c>
      <c r="AP77" s="79">
        <v>501.73533604999994</v>
      </c>
      <c r="AQ77" s="79">
        <v>540.22258459</v>
      </c>
    </row>
    <row r="78" spans="1:43">
      <c r="A78" s="57" t="s">
        <v>57</v>
      </c>
      <c r="B78" s="233">
        <v>367.26299999999998</v>
      </c>
      <c r="C78" s="233">
        <v>378.226</v>
      </c>
      <c r="D78" s="233">
        <v>392.33</v>
      </c>
      <c r="E78" s="233">
        <v>420.41699999999997</v>
      </c>
      <c r="F78" s="233">
        <v>290.29199999999997</v>
      </c>
      <c r="G78" s="233">
        <v>418.64699999999999</v>
      </c>
      <c r="H78" s="233">
        <v>415.50799999999998</v>
      </c>
      <c r="I78" s="79">
        <v>640.96478683999999</v>
      </c>
      <c r="J78" s="79">
        <v>140.61029946000002</v>
      </c>
      <c r="K78" s="79">
        <v>155.60678188</v>
      </c>
      <c r="L78" s="79">
        <v>491.55994937999998</v>
      </c>
      <c r="M78" s="79">
        <v>295.78147387000001</v>
      </c>
      <c r="N78" s="79">
        <v>453.55851531999997</v>
      </c>
      <c r="O78" s="79">
        <v>461.35294961</v>
      </c>
      <c r="P78" s="79">
        <v>407.10681532999996</v>
      </c>
      <c r="Q78" s="79">
        <v>414.85520105000001</v>
      </c>
      <c r="R78" s="79">
        <v>422.88843183</v>
      </c>
      <c r="S78" s="79">
        <v>431.63475939999995</v>
      </c>
      <c r="T78" s="79">
        <v>370.49695066000004</v>
      </c>
      <c r="U78" s="79">
        <v>378.07219236999998</v>
      </c>
      <c r="V78" s="79">
        <v>345.23595639999996</v>
      </c>
      <c r="W78" s="79">
        <v>1.0000000000000001E-7</v>
      </c>
      <c r="X78" s="79">
        <v>0</v>
      </c>
      <c r="Y78" s="79">
        <v>0</v>
      </c>
      <c r="Z78" s="210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0.7022681999999999</v>
      </c>
      <c r="AI78" s="79">
        <v>0.72128459999999994</v>
      </c>
      <c r="AJ78" s="79">
        <v>0.68471459999999995</v>
      </c>
      <c r="AK78" s="79">
        <v>72.032006899999999</v>
      </c>
      <c r="AL78" s="79">
        <v>72.023778209999989</v>
      </c>
      <c r="AM78" s="79">
        <v>72.557789310000004</v>
      </c>
      <c r="AN78" s="79">
        <v>69.791431360000004</v>
      </c>
      <c r="AO78" s="79">
        <v>2.7705303900000007</v>
      </c>
      <c r="AP78" s="79">
        <v>1.1684246599999999</v>
      </c>
      <c r="AQ78" s="79">
        <v>1.0570004499999999</v>
      </c>
    </row>
    <row r="79" spans="1:43">
      <c r="A79" s="57" t="s">
        <v>50</v>
      </c>
      <c r="B79" s="233">
        <v>0</v>
      </c>
      <c r="C79" s="233">
        <v>0</v>
      </c>
      <c r="D79" s="233">
        <v>0</v>
      </c>
      <c r="E79" s="233">
        <v>0</v>
      </c>
      <c r="F79" s="233">
        <v>0</v>
      </c>
      <c r="G79" s="233">
        <v>0</v>
      </c>
      <c r="H79" s="233">
        <v>0</v>
      </c>
      <c r="I79" s="79">
        <v>0</v>
      </c>
      <c r="J79" s="79">
        <v>0</v>
      </c>
      <c r="K79" s="79">
        <v>0</v>
      </c>
      <c r="L79" s="79">
        <v>125.76759243000001</v>
      </c>
      <c r="M79" s="79">
        <v>113.55513698</v>
      </c>
      <c r="N79" s="79">
        <v>300.95035925000002</v>
      </c>
      <c r="O79" s="79">
        <v>369.96891268000002</v>
      </c>
      <c r="P79" s="79">
        <v>513.93353876999993</v>
      </c>
      <c r="Q79" s="79">
        <v>469.77017665</v>
      </c>
      <c r="R79" s="79">
        <v>342.60114077999998</v>
      </c>
      <c r="S79" s="79">
        <v>621.70417412999996</v>
      </c>
      <c r="T79" s="79">
        <v>850.29689705999999</v>
      </c>
      <c r="U79" s="79">
        <v>1557.34538054</v>
      </c>
      <c r="V79" s="79">
        <v>1400.5519543599999</v>
      </c>
      <c r="W79" s="79">
        <v>2084.3539843799999</v>
      </c>
      <c r="X79" s="79">
        <v>2192.3272188600004</v>
      </c>
      <c r="Y79" s="79">
        <v>1852.3682942999999</v>
      </c>
      <c r="Z79" s="210">
        <v>997.89324999999997</v>
      </c>
      <c r="AA79" s="79">
        <v>1199.45092084</v>
      </c>
      <c r="AB79" s="79">
        <v>729.63997767000001</v>
      </c>
      <c r="AC79" s="79">
        <v>634.31505046000007</v>
      </c>
      <c r="AD79" s="79">
        <v>669.91180794000002</v>
      </c>
      <c r="AE79" s="79">
        <v>728.59966198000006</v>
      </c>
      <c r="AF79" s="79">
        <v>735.00260577999995</v>
      </c>
      <c r="AG79" s="79">
        <v>785.50670480999997</v>
      </c>
      <c r="AH79" s="79">
        <v>1095.7222592400001</v>
      </c>
      <c r="AI79" s="79">
        <v>1295.4224098599998</v>
      </c>
      <c r="AJ79" s="79">
        <v>1337.33740431</v>
      </c>
      <c r="AK79" s="79">
        <v>1400.22919172</v>
      </c>
      <c r="AL79" s="79">
        <v>1596.59282908</v>
      </c>
      <c r="AM79" s="79">
        <v>1966.15558214</v>
      </c>
      <c r="AN79" s="79">
        <v>1755.9569906500001</v>
      </c>
      <c r="AO79" s="79">
        <v>3249.3680956799999</v>
      </c>
      <c r="AP79" s="79">
        <v>3661.4837822600002</v>
      </c>
      <c r="AQ79" s="79">
        <v>3662.7729358599995</v>
      </c>
    </row>
    <row r="80" spans="1:43">
      <c r="A80" s="57" t="s">
        <v>56</v>
      </c>
      <c r="B80" s="233"/>
      <c r="C80" s="233"/>
      <c r="D80" s="233"/>
      <c r="E80" s="233"/>
      <c r="F80" s="233"/>
      <c r="G80" s="233"/>
      <c r="H80" s="233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210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>
        <v>15.725</v>
      </c>
      <c r="AQ80" s="79">
        <v>0</v>
      </c>
    </row>
    <row r="81" spans="1:43">
      <c r="A81" s="57" t="s">
        <v>436</v>
      </c>
      <c r="B81" s="233"/>
      <c r="C81" s="233"/>
      <c r="D81" s="233"/>
      <c r="E81" s="233"/>
      <c r="F81" s="233"/>
      <c r="G81" s="233"/>
      <c r="H81" s="233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210"/>
      <c r="AA81" s="79"/>
      <c r="AB81" s="79"/>
      <c r="AC81" s="79"/>
      <c r="AD81" s="79"/>
      <c r="AE81" s="79"/>
      <c r="AF81" s="79"/>
      <c r="AG81" s="79"/>
      <c r="AH81" s="79"/>
      <c r="AI81" s="79"/>
      <c r="AJ81" s="79">
        <v>9.4051845500000013</v>
      </c>
      <c r="AK81" s="79">
        <v>297.03284258999997</v>
      </c>
      <c r="AL81" s="79">
        <v>346.17138826000001</v>
      </c>
      <c r="AM81" s="79">
        <v>433.06076150000001</v>
      </c>
      <c r="AN81" s="79">
        <v>600.54053519000001</v>
      </c>
      <c r="AO81" s="79">
        <v>690.77993139</v>
      </c>
      <c r="AP81" s="79">
        <v>719.3823992099999</v>
      </c>
      <c r="AQ81" s="79">
        <v>747.44618384</v>
      </c>
    </row>
    <row r="82" spans="1:43">
      <c r="A82" s="57" t="s">
        <v>639</v>
      </c>
      <c r="B82" s="233"/>
      <c r="C82" s="233"/>
      <c r="D82" s="233"/>
      <c r="E82" s="233"/>
      <c r="F82" s="233"/>
      <c r="G82" s="233"/>
      <c r="H82" s="233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210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>
        <v>67.76687459</v>
      </c>
      <c r="AL82" s="79">
        <v>59.82710471</v>
      </c>
      <c r="AM82" s="79">
        <v>58.403149930000005</v>
      </c>
      <c r="AN82" s="79">
        <v>51.405342709999992</v>
      </c>
      <c r="AO82" s="79">
        <v>75.994285689999998</v>
      </c>
      <c r="AP82" s="79">
        <v>76.792706890000005</v>
      </c>
      <c r="AQ82" s="79">
        <v>75.806664080000004</v>
      </c>
    </row>
    <row r="83" spans="1:43">
      <c r="A83" s="57" t="s">
        <v>58</v>
      </c>
      <c r="B83" s="233">
        <v>539.197</v>
      </c>
      <c r="C83" s="233">
        <v>542.34299999999996</v>
      </c>
      <c r="D83" s="233">
        <v>574.44600000000003</v>
      </c>
      <c r="E83" s="233">
        <v>443.75200000000001</v>
      </c>
      <c r="F83" s="233">
        <v>1103.5540000000001</v>
      </c>
      <c r="G83" s="233">
        <v>966.50800000000004</v>
      </c>
      <c r="H83" s="233">
        <v>966.50800000000004</v>
      </c>
      <c r="I83" s="79">
        <v>360.82842994999999</v>
      </c>
      <c r="J83" s="79">
        <v>863.01724542999989</v>
      </c>
      <c r="K83" s="79">
        <v>895.71926915000006</v>
      </c>
      <c r="L83" s="79">
        <v>395.62807730999998</v>
      </c>
      <c r="M83" s="79">
        <v>405.89718799999997</v>
      </c>
      <c r="N83" s="79">
        <v>409.68221090000009</v>
      </c>
      <c r="O83" s="79">
        <v>401.11457967999991</v>
      </c>
      <c r="P83" s="79">
        <v>493.3395726899999</v>
      </c>
      <c r="Q83" s="79">
        <v>487.18467062999997</v>
      </c>
      <c r="R83" s="79">
        <v>487.29964116000002</v>
      </c>
      <c r="S83" s="79">
        <v>481.43439260999992</v>
      </c>
      <c r="T83" s="79">
        <v>644.91514930000005</v>
      </c>
      <c r="U83" s="79">
        <v>754.75918420000016</v>
      </c>
      <c r="V83" s="79">
        <v>756.88381254000001</v>
      </c>
      <c r="W83" s="79">
        <v>810.91941214000008</v>
      </c>
      <c r="X83" s="79">
        <v>1057.8885529500001</v>
      </c>
      <c r="Y83" s="79">
        <v>1068.3454546900002</v>
      </c>
      <c r="Z83" s="210">
        <v>1037.5606440199999</v>
      </c>
      <c r="AA83" s="79">
        <v>1056.16478183</v>
      </c>
      <c r="AB83" s="79">
        <v>729.53441663000001</v>
      </c>
      <c r="AC83" s="79">
        <v>729.26322516999994</v>
      </c>
      <c r="AD83" s="79">
        <v>751.09775868999998</v>
      </c>
      <c r="AE83" s="79">
        <v>815.02592351999999</v>
      </c>
      <c r="AF83" s="79">
        <v>380.16216422999997</v>
      </c>
      <c r="AG83" s="79">
        <v>376.83808410999995</v>
      </c>
      <c r="AH83" s="79">
        <v>373.97174043000001</v>
      </c>
      <c r="AI83" s="79">
        <v>381.88930498000002</v>
      </c>
      <c r="AJ83" s="79">
        <v>103.33947274000001</v>
      </c>
      <c r="AK83" s="79">
        <v>165.39410437999999</v>
      </c>
      <c r="AL83" s="79">
        <v>165.61448532</v>
      </c>
      <c r="AM83" s="79">
        <v>166.51437563000002</v>
      </c>
      <c r="AN83" s="79">
        <v>214.11759107</v>
      </c>
      <c r="AO83" s="79">
        <v>222.78606768</v>
      </c>
      <c r="AP83" s="79">
        <v>227.75797909000002</v>
      </c>
      <c r="AQ83" s="79">
        <v>227.82877038000001</v>
      </c>
    </row>
    <row r="84" spans="1:43">
      <c r="A84" s="57" t="s">
        <v>63</v>
      </c>
      <c r="B84" s="234">
        <v>267.42500000000001</v>
      </c>
      <c r="C84" s="234">
        <v>287.49400000000003</v>
      </c>
      <c r="D84" s="234">
        <v>294.67399999999998</v>
      </c>
      <c r="E84" s="234">
        <v>304.142</v>
      </c>
      <c r="F84" s="234">
        <v>333.90699999999998</v>
      </c>
      <c r="G84" s="234">
        <v>358.05200000000002</v>
      </c>
      <c r="H84" s="234">
        <v>368.63799999999998</v>
      </c>
      <c r="I84" s="79">
        <v>8523.0743173400006</v>
      </c>
      <c r="J84" s="79">
        <v>8560.9999886400019</v>
      </c>
      <c r="K84" s="79">
        <v>8355.1930447499999</v>
      </c>
      <c r="L84" s="79">
        <v>8622.9681162899997</v>
      </c>
      <c r="M84" s="79">
        <v>8633.1577764499962</v>
      </c>
      <c r="N84" s="79">
        <v>8640.2091669599995</v>
      </c>
      <c r="O84" s="79">
        <v>8554.6431321299988</v>
      </c>
      <c r="P84" s="79">
        <v>8601.5748057300007</v>
      </c>
      <c r="Q84" s="79">
        <v>8566.4703534647597</v>
      </c>
      <c r="R84" s="79">
        <v>8746.4426034695716</v>
      </c>
      <c r="S84" s="79">
        <v>8668.8523738712011</v>
      </c>
      <c r="T84" s="79">
        <v>8511.320879752453</v>
      </c>
      <c r="U84" s="79">
        <v>8642.4506719999972</v>
      </c>
      <c r="V84" s="79">
        <v>8654.2939441799972</v>
      </c>
      <c r="W84" s="79">
        <v>8425.7032316900004</v>
      </c>
      <c r="X84" s="79">
        <v>8377.3239879199937</v>
      </c>
      <c r="Y84" s="79">
        <v>8403.2303732700038</v>
      </c>
      <c r="Z84" s="210">
        <v>8481.3276144600004</v>
      </c>
      <c r="AA84" s="79">
        <v>8659.5331077499995</v>
      </c>
      <c r="AB84" s="79">
        <v>8746.4950716199983</v>
      </c>
      <c r="AC84" s="79">
        <v>8979.2812896299947</v>
      </c>
      <c r="AD84" s="79">
        <v>8872.4192025399989</v>
      </c>
      <c r="AE84" s="79">
        <v>8939.8710013300006</v>
      </c>
      <c r="AF84" s="79">
        <v>8707.2111723899998</v>
      </c>
      <c r="AG84" s="79">
        <v>8636.9365080499974</v>
      </c>
      <c r="AH84" s="79">
        <v>8327.903614320001</v>
      </c>
      <c r="AI84" s="79">
        <v>8058.1373414900027</v>
      </c>
      <c r="AJ84" s="79">
        <v>8451.5901407299989</v>
      </c>
      <c r="AK84" s="79">
        <v>8321.7260643100017</v>
      </c>
      <c r="AL84" s="79">
        <v>7913.7204240599995</v>
      </c>
      <c r="AM84" s="79">
        <v>7895.7348261300003</v>
      </c>
      <c r="AN84" s="79">
        <v>7874.6547157099994</v>
      </c>
      <c r="AO84" s="79">
        <v>8341.5333621500067</v>
      </c>
      <c r="AP84" s="79">
        <v>7927.2228488100054</v>
      </c>
      <c r="AQ84" s="79">
        <v>7982.0644225000042</v>
      </c>
    </row>
    <row r="85" spans="1:43">
      <c r="A85" s="57" t="s">
        <v>64</v>
      </c>
      <c r="B85" s="233">
        <v>0</v>
      </c>
      <c r="C85" s="233">
        <v>0</v>
      </c>
      <c r="D85" s="233">
        <v>0</v>
      </c>
      <c r="E85" s="233">
        <v>0</v>
      </c>
      <c r="F85" s="233">
        <v>0</v>
      </c>
      <c r="G85" s="233">
        <v>0</v>
      </c>
      <c r="H85" s="233">
        <v>0</v>
      </c>
      <c r="I85" s="79">
        <v>0</v>
      </c>
      <c r="J85" s="79">
        <v>0</v>
      </c>
      <c r="K85" s="79">
        <v>2346.0378260100001</v>
      </c>
      <c r="L85" s="79">
        <v>2420.684737309999</v>
      </c>
      <c r="M85" s="79">
        <v>2473.4381064600002</v>
      </c>
      <c r="N85" s="79">
        <v>2477.9550482499999</v>
      </c>
      <c r="O85" s="79">
        <v>2523.4046403499997</v>
      </c>
      <c r="P85" s="79">
        <v>2281.5094902300002</v>
      </c>
      <c r="Q85" s="79">
        <v>2263.3555949899996</v>
      </c>
      <c r="R85" s="79">
        <v>2244.3103801999996</v>
      </c>
      <c r="S85" s="79">
        <v>2167.2208048400003</v>
      </c>
      <c r="T85" s="79">
        <v>2641.9783307299999</v>
      </c>
      <c r="U85" s="79">
        <v>2649.9758297399999</v>
      </c>
      <c r="V85" s="79">
        <v>2643.21142392</v>
      </c>
      <c r="W85" s="79">
        <v>2385.93183215</v>
      </c>
      <c r="X85" s="79">
        <v>0</v>
      </c>
      <c r="Y85" s="79">
        <v>0</v>
      </c>
      <c r="Z85" s="210">
        <v>0</v>
      </c>
      <c r="AA85" s="79">
        <v>0</v>
      </c>
      <c r="AB85" s="79">
        <v>0</v>
      </c>
      <c r="AC85" s="79">
        <v>0</v>
      </c>
      <c r="AD85" s="79">
        <v>0</v>
      </c>
      <c r="AE85" s="79">
        <v>0</v>
      </c>
      <c r="AF85" s="79">
        <v>0</v>
      </c>
      <c r="AG85" s="79">
        <v>0</v>
      </c>
      <c r="AH85" s="79">
        <v>0</v>
      </c>
      <c r="AI85" s="79">
        <v>0</v>
      </c>
      <c r="AJ85" s="79">
        <v>0</v>
      </c>
      <c r="AK85" s="79">
        <v>0</v>
      </c>
      <c r="AL85" s="79">
        <v>0</v>
      </c>
      <c r="AM85" s="79">
        <v>0</v>
      </c>
      <c r="AN85" s="79">
        <v>0</v>
      </c>
      <c r="AO85" s="79">
        <v>0</v>
      </c>
      <c r="AP85" s="79">
        <v>0</v>
      </c>
      <c r="AQ85" s="79">
        <v>0</v>
      </c>
    </row>
    <row r="86" spans="1:43">
      <c r="A86" s="57" t="s">
        <v>65</v>
      </c>
      <c r="B86" s="233">
        <v>932.84699999999998</v>
      </c>
      <c r="C86" s="233">
        <v>873.58100000000002</v>
      </c>
      <c r="D86" s="233">
        <v>894.76599999999996</v>
      </c>
      <c r="E86" s="233">
        <v>1561.1320000000001</v>
      </c>
      <c r="F86" s="233">
        <v>795.11099999999999</v>
      </c>
      <c r="G86" s="233">
        <v>716.96600000000001</v>
      </c>
      <c r="H86" s="233">
        <v>767.85299999999995</v>
      </c>
      <c r="I86" s="79">
        <v>-1E-8</v>
      </c>
      <c r="J86" s="79">
        <v>-1E-8</v>
      </c>
      <c r="K86" s="79">
        <v>-1E-8</v>
      </c>
      <c r="L86" s="79">
        <v>-1E-8</v>
      </c>
      <c r="M86" s="79">
        <v>-1E-8</v>
      </c>
      <c r="N86" s="79">
        <v>-1E-8</v>
      </c>
      <c r="O86" s="79">
        <v>-1E-8</v>
      </c>
      <c r="P86" s="79">
        <v>-1E-8</v>
      </c>
      <c r="Q86" s="79">
        <v>-1E-8</v>
      </c>
      <c r="R86" s="79">
        <v>-1E-8</v>
      </c>
      <c r="S86" s="79">
        <v>-1E-8</v>
      </c>
      <c r="T86" s="79">
        <v>-1E-8</v>
      </c>
      <c r="U86" s="79">
        <v>-1E-8</v>
      </c>
      <c r="V86" s="79">
        <v>-1E-8</v>
      </c>
      <c r="W86" s="79">
        <v>-1E-8</v>
      </c>
      <c r="X86" s="79">
        <v>-1E-8</v>
      </c>
      <c r="Y86" s="79">
        <v>-1E-8</v>
      </c>
      <c r="Z86" s="210">
        <v>-1E-8</v>
      </c>
      <c r="AA86" s="79">
        <v>-1E-8</v>
      </c>
      <c r="AB86" s="79">
        <v>-1E-8</v>
      </c>
      <c r="AC86" s="79">
        <v>-1E-8</v>
      </c>
      <c r="AD86" s="79">
        <v>-1E-8</v>
      </c>
      <c r="AE86" s="79">
        <v>-1E-8</v>
      </c>
      <c r="AF86" s="79">
        <v>-1E-8</v>
      </c>
      <c r="AG86" s="79">
        <v>-1E-8</v>
      </c>
      <c r="AH86" s="79">
        <v>-1E-8</v>
      </c>
      <c r="AI86" s="79">
        <v>-1E-8</v>
      </c>
      <c r="AJ86" s="79">
        <v>-1E-8</v>
      </c>
      <c r="AK86" s="79">
        <v>-1E-8</v>
      </c>
      <c r="AL86" s="79">
        <v>-1E-8</v>
      </c>
      <c r="AM86" s="79">
        <v>-1E-8</v>
      </c>
      <c r="AN86" s="79">
        <v>-1E-8</v>
      </c>
      <c r="AO86" s="79">
        <v>-1E-8</v>
      </c>
      <c r="AP86" s="79">
        <v>-1E-8</v>
      </c>
      <c r="AQ86" s="79">
        <v>-1E-8</v>
      </c>
    </row>
    <row r="87" spans="1:43">
      <c r="A87" s="57" t="s">
        <v>66</v>
      </c>
      <c r="B87" s="233">
        <v>6360.2610000000004</v>
      </c>
      <c r="C87" s="233">
        <v>6432.0450000000001</v>
      </c>
      <c r="D87" s="233">
        <v>6799.893</v>
      </c>
      <c r="E87" s="233">
        <v>7980.5240000000003</v>
      </c>
      <c r="F87" s="233">
        <v>8260.01</v>
      </c>
      <c r="G87" s="233">
        <v>7928.7740000000003</v>
      </c>
      <c r="H87" s="234">
        <v>7835.1940000000004</v>
      </c>
      <c r="I87" s="79">
        <v>1700.9230126600009</v>
      </c>
      <c r="J87" s="79">
        <v>1564.2650592999998</v>
      </c>
      <c r="K87" s="79">
        <v>1085.56304391</v>
      </c>
      <c r="L87" s="79">
        <v>1142.56392482</v>
      </c>
      <c r="M87" s="79">
        <v>1177.6732904100002</v>
      </c>
      <c r="N87" s="79">
        <v>1206.1196292899999</v>
      </c>
      <c r="O87" s="79">
        <v>1249.95791194</v>
      </c>
      <c r="P87" s="79">
        <v>1271.90998767</v>
      </c>
      <c r="Q87" s="79">
        <v>275.12888500000003</v>
      </c>
      <c r="R87" s="79">
        <v>283.82854602999998</v>
      </c>
      <c r="S87" s="79">
        <v>313.53170774</v>
      </c>
      <c r="T87" s="79">
        <v>351.43450892000004</v>
      </c>
      <c r="U87" s="79">
        <v>370.96963893999998</v>
      </c>
      <c r="V87" s="79">
        <v>372.85831460000003</v>
      </c>
      <c r="W87" s="79">
        <v>383.65423723000004</v>
      </c>
      <c r="X87" s="79">
        <v>399.77099535000002</v>
      </c>
      <c r="Y87" s="79">
        <v>394.40329273999998</v>
      </c>
      <c r="Z87" s="210">
        <v>391.21374547999903</v>
      </c>
      <c r="AA87" s="79">
        <v>393.48821196</v>
      </c>
      <c r="AB87" s="79">
        <v>389.32943758000101</v>
      </c>
      <c r="AC87" s="79">
        <v>381.84176313999899</v>
      </c>
      <c r="AD87" s="79">
        <v>376.33998437999901</v>
      </c>
      <c r="AE87" s="79">
        <v>382.31447014000099</v>
      </c>
      <c r="AF87" s="79">
        <v>412.32471045</v>
      </c>
      <c r="AG87" s="79">
        <v>407.66670849000195</v>
      </c>
      <c r="AH87" s="79">
        <v>412.968639749999</v>
      </c>
      <c r="AI87" s="79">
        <v>415.63425097000101</v>
      </c>
      <c r="AJ87" s="79">
        <v>498.4133000000009</v>
      </c>
      <c r="AK87" s="79">
        <v>481.8576664199997</v>
      </c>
      <c r="AL87" s="79">
        <v>466.93908777000081</v>
      </c>
      <c r="AM87" s="79">
        <v>464.01251475999845</v>
      </c>
      <c r="AN87" s="79">
        <v>380.03700435999872</v>
      </c>
      <c r="AO87" s="79">
        <v>399.19934460000042</v>
      </c>
      <c r="AP87" s="79">
        <v>408.65936446000052</v>
      </c>
      <c r="AQ87" s="79">
        <v>416.36608992000089</v>
      </c>
    </row>
    <row r="88" spans="1:43">
      <c r="A88" s="57" t="s">
        <v>67</v>
      </c>
      <c r="B88" s="233">
        <v>3379.1860000000001</v>
      </c>
      <c r="C88" s="233">
        <v>3369.982</v>
      </c>
      <c r="D88" s="233">
        <v>3355.6950000000002</v>
      </c>
      <c r="E88" s="233">
        <v>3445.674</v>
      </c>
      <c r="F88" s="233">
        <v>4125.3249999999998</v>
      </c>
      <c r="G88" s="233">
        <v>4531.1049999999996</v>
      </c>
      <c r="H88" s="234">
        <v>4593.4780000000001</v>
      </c>
      <c r="I88" s="79">
        <v>1438.18516004</v>
      </c>
      <c r="J88" s="79">
        <v>1474.7450867100001</v>
      </c>
      <c r="K88" s="79">
        <v>1499.1790823399999</v>
      </c>
      <c r="L88" s="79">
        <v>11509.21671056</v>
      </c>
      <c r="M88" s="79">
        <v>9615.0324234300006</v>
      </c>
      <c r="N88" s="79">
        <v>9756.6557528799985</v>
      </c>
      <c r="O88" s="79">
        <v>9973.8551414600024</v>
      </c>
      <c r="P88" s="79">
        <v>10078.040049170002</v>
      </c>
      <c r="Q88" s="79">
        <v>9342.3874382000013</v>
      </c>
      <c r="R88" s="79">
        <v>9366.2486022900011</v>
      </c>
      <c r="S88" s="79">
        <v>9398.8214303200057</v>
      </c>
      <c r="T88" s="79">
        <v>9426.119650759998</v>
      </c>
      <c r="U88" s="79">
        <v>9417.6197815899995</v>
      </c>
      <c r="V88" s="79">
        <v>9410.0687410300034</v>
      </c>
      <c r="W88" s="79">
        <v>9414.2623126400031</v>
      </c>
      <c r="X88" s="79">
        <v>9445.6005634700032</v>
      </c>
      <c r="Y88" s="79">
        <v>9409.3227888000001</v>
      </c>
      <c r="Z88" s="210">
        <v>9378.8259463299983</v>
      </c>
      <c r="AA88" s="79">
        <v>9323.8272119199992</v>
      </c>
      <c r="AB88" s="79">
        <v>9328.1498023799995</v>
      </c>
      <c r="AC88" s="79">
        <v>9250.4697883500012</v>
      </c>
      <c r="AD88" s="79">
        <v>9200.6787037000013</v>
      </c>
      <c r="AE88" s="79">
        <v>9189.0554581200013</v>
      </c>
      <c r="AF88" s="79">
        <v>9350.5976506200004</v>
      </c>
      <c r="AG88" s="79">
        <v>9338.6178449200015</v>
      </c>
      <c r="AH88" s="79">
        <v>9369.0132935499951</v>
      </c>
      <c r="AI88" s="79">
        <v>9377.1920043700011</v>
      </c>
      <c r="AJ88" s="79">
        <v>9696.4757139699996</v>
      </c>
      <c r="AK88" s="79">
        <v>9472.0840778999991</v>
      </c>
      <c r="AL88" s="79">
        <v>9472.4975959000021</v>
      </c>
      <c r="AM88" s="79">
        <v>9483.0843125299943</v>
      </c>
      <c r="AN88" s="79">
        <v>9465.6811014099967</v>
      </c>
      <c r="AO88" s="79">
        <v>9663.0328875099985</v>
      </c>
      <c r="AP88" s="79">
        <v>9742.3714232000002</v>
      </c>
      <c r="AQ88" s="79">
        <v>9874.9770623800014</v>
      </c>
    </row>
    <row r="89" spans="1:43">
      <c r="A89" s="21" t="s">
        <v>68</v>
      </c>
      <c r="B89" s="33">
        <v>16498.569</v>
      </c>
      <c r="C89" s="33">
        <v>17283.833999999999</v>
      </c>
      <c r="D89" s="33">
        <v>18103.169999999998</v>
      </c>
      <c r="E89" s="33">
        <v>18744.655999999999</v>
      </c>
      <c r="F89" s="33">
        <v>22263.359</v>
      </c>
      <c r="G89" s="33">
        <v>22875.637999999999</v>
      </c>
      <c r="H89" s="33">
        <v>22845.004000000001</v>
      </c>
      <c r="I89" s="33">
        <v>15636.518245730002</v>
      </c>
      <c r="J89" s="33">
        <v>15895.366149099998</v>
      </c>
      <c r="K89" s="33">
        <v>17927.26867111</v>
      </c>
      <c r="L89" s="33">
        <v>29289.706540879997</v>
      </c>
      <c r="M89" s="33">
        <v>27524.435531749994</v>
      </c>
      <c r="N89" s="33">
        <v>28128.353002899996</v>
      </c>
      <c r="O89" s="33">
        <v>28060.051281239997</v>
      </c>
      <c r="P89" s="33">
        <v>28598.373199470003</v>
      </c>
      <c r="Q89" s="33">
        <v>28487.159481374762</v>
      </c>
      <c r="R89" s="33">
        <v>28754.800633389572</v>
      </c>
      <c r="S89" s="33">
        <v>29275.593299891207</v>
      </c>
      <c r="T89" s="33">
        <v>27111.130369061775</v>
      </c>
      <c r="U89" s="33">
        <v>28407.779248389994</v>
      </c>
      <c r="V89" s="33">
        <v>28399.823750110001</v>
      </c>
      <c r="W89" s="33">
        <v>29178.740558650003</v>
      </c>
      <c r="X89" s="33">
        <v>30323.757509749994</v>
      </c>
      <c r="Y89" s="33">
        <v>29437.856563360001</v>
      </c>
      <c r="Z89" s="208">
        <v>29501.291561259997</v>
      </c>
      <c r="AA89" s="33">
        <v>29306.306956240001</v>
      </c>
      <c r="AB89" s="33">
        <v>27299.83299707</v>
      </c>
      <c r="AC89" s="33">
        <v>27054.352405909995</v>
      </c>
      <c r="AD89" s="33">
        <v>26973.275423250001</v>
      </c>
      <c r="AE89" s="33">
        <v>27657.134867749999</v>
      </c>
      <c r="AF89" s="33">
        <v>28539.27272035</v>
      </c>
      <c r="AG89" s="33">
        <v>28070.158569249998</v>
      </c>
      <c r="AH89" s="33">
        <v>27994.709119049992</v>
      </c>
      <c r="AI89" s="33">
        <v>28080.270812820003</v>
      </c>
      <c r="AJ89" s="33">
        <v>28839.344607140003</v>
      </c>
      <c r="AK89" s="33">
        <v>29902.31502224</v>
      </c>
      <c r="AL89" s="33">
        <v>29691.069473289994</v>
      </c>
      <c r="AM89" s="33">
        <v>31065.171568220016</v>
      </c>
      <c r="AN89" s="33">
        <v>32865.140142729993</v>
      </c>
      <c r="AO89" s="33">
        <v>33181.086109290016</v>
      </c>
      <c r="AP89" s="33">
        <v>35285.895092890016</v>
      </c>
      <c r="AQ89" s="33">
        <v>36100.758546709978</v>
      </c>
    </row>
    <row r="90" spans="1:43">
      <c r="A90" s="21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</row>
    <row r="91" spans="1:43">
      <c r="A91" s="21" t="s">
        <v>69</v>
      </c>
      <c r="B91" s="33">
        <v>16498.569</v>
      </c>
      <c r="C91" s="33">
        <v>17283.833999999999</v>
      </c>
      <c r="D91" s="33">
        <v>18103.169999999998</v>
      </c>
      <c r="E91" s="33">
        <v>18744.656000000003</v>
      </c>
      <c r="F91" s="33">
        <v>22263.359</v>
      </c>
      <c r="G91" s="33">
        <v>22875.637999999999</v>
      </c>
      <c r="H91" s="33">
        <v>22845.012000000002</v>
      </c>
      <c r="I91" s="33">
        <v>15636.518245169998</v>
      </c>
      <c r="J91" s="33">
        <v>15895.36389803</v>
      </c>
      <c r="K91" s="33">
        <v>17927.268670410002</v>
      </c>
      <c r="L91" s="33">
        <v>29289.70654182</v>
      </c>
      <c r="M91" s="33">
        <v>27524.58045455</v>
      </c>
      <c r="N91" s="33">
        <v>28128.353003220003</v>
      </c>
      <c r="O91" s="33">
        <v>28060.050742010004</v>
      </c>
      <c r="P91" s="33">
        <v>28598.373194309985</v>
      </c>
      <c r="Q91" s="33">
        <v>28487.159480234761</v>
      </c>
      <c r="R91" s="33">
        <v>28754.801680289569</v>
      </c>
      <c r="S91" s="33">
        <v>29275.593517571207</v>
      </c>
      <c r="T91" s="33">
        <v>27111.129651231786</v>
      </c>
      <c r="U91" s="33">
        <v>28407.779139810002</v>
      </c>
      <c r="V91" s="33">
        <v>28399.82228244</v>
      </c>
      <c r="W91" s="33">
        <v>29178.739869169993</v>
      </c>
      <c r="X91" s="33">
        <v>30323.757522870004</v>
      </c>
      <c r="Y91" s="33">
        <v>29437.856565869999</v>
      </c>
      <c r="Z91" s="208">
        <v>29501.291577789998</v>
      </c>
      <c r="AA91" s="33">
        <v>29306.306623569999</v>
      </c>
      <c r="AB91" s="33">
        <v>27299.832997790003</v>
      </c>
      <c r="AC91" s="33">
        <v>27054.352407619997</v>
      </c>
      <c r="AD91" s="33">
        <v>26973.27542582</v>
      </c>
      <c r="AE91" s="33">
        <v>27657.134867379998</v>
      </c>
      <c r="AF91" s="33">
        <v>28539.273003710005</v>
      </c>
      <c r="AG91" s="33">
        <v>28070.158570159998</v>
      </c>
      <c r="AH91" s="33">
        <v>27994.709117059996</v>
      </c>
      <c r="AI91" s="33">
        <v>28080.270456749997</v>
      </c>
      <c r="AJ91" s="33">
        <v>28839.344603810001</v>
      </c>
      <c r="AK91" s="33">
        <v>29902.315020550002</v>
      </c>
      <c r="AL91" s="33">
        <v>29691.069472400006</v>
      </c>
      <c r="AM91" s="33">
        <v>31065.171566500001</v>
      </c>
      <c r="AN91" s="33">
        <v>32865.14014245</v>
      </c>
      <c r="AO91" s="33">
        <v>33181.085333509996</v>
      </c>
      <c r="AP91" s="33">
        <v>35285.895053460001</v>
      </c>
      <c r="AQ91" s="33">
        <v>36100.758548620004</v>
      </c>
    </row>
    <row r="92" spans="1:43">
      <c r="A92" s="35" t="s">
        <v>70</v>
      </c>
      <c r="B92" s="36">
        <v>2451.31</v>
      </c>
      <c r="C92" s="36">
        <v>2716.741</v>
      </c>
      <c r="D92" s="36">
        <v>2913.8119999999999</v>
      </c>
      <c r="E92" s="36">
        <v>2457.3759999999997</v>
      </c>
      <c r="F92" s="36">
        <v>2428.904</v>
      </c>
      <c r="G92" s="36">
        <v>2556.6869999999999</v>
      </c>
      <c r="H92" s="36">
        <v>2406.884</v>
      </c>
      <c r="I92" s="36">
        <v>380.58098393999995</v>
      </c>
      <c r="J92" s="36">
        <v>910.32364008000013</v>
      </c>
      <c r="K92" s="36">
        <v>896.9926159900001</v>
      </c>
      <c r="L92" s="36">
        <v>2540.80285727</v>
      </c>
      <c r="M92" s="36">
        <v>3039.6537043200005</v>
      </c>
      <c r="N92" s="36">
        <v>3438.9301249999999</v>
      </c>
      <c r="O92" s="36">
        <v>2950.72753139</v>
      </c>
      <c r="P92" s="36">
        <v>2637.2586025300002</v>
      </c>
      <c r="Q92" s="36">
        <v>3132.2742249299999</v>
      </c>
      <c r="R92" s="36">
        <v>2852.46318849</v>
      </c>
      <c r="S92" s="36">
        <v>3077.4078800000002</v>
      </c>
      <c r="T92" s="36">
        <v>2545.2082054500006</v>
      </c>
      <c r="U92" s="36">
        <v>2671.9240427899999</v>
      </c>
      <c r="V92" s="36">
        <v>3024.9419945099999</v>
      </c>
      <c r="W92" s="36">
        <v>3219.20671829</v>
      </c>
      <c r="X92" s="36">
        <v>3449.4565148199999</v>
      </c>
      <c r="Y92" s="36">
        <v>3499.5065626799997</v>
      </c>
      <c r="Z92" s="209">
        <v>3569.2853839300001</v>
      </c>
      <c r="AA92" s="36">
        <v>3581.24005334</v>
      </c>
      <c r="AB92" s="36">
        <v>3222.8044737399996</v>
      </c>
      <c r="AC92" s="36">
        <v>3405.0686966600001</v>
      </c>
      <c r="AD92" s="36">
        <v>3700.69053777</v>
      </c>
      <c r="AE92" s="36">
        <v>4228.5954247500003</v>
      </c>
      <c r="AF92" s="36">
        <v>4991.3913874200007</v>
      </c>
      <c r="AG92" s="36">
        <v>4192.9299093699992</v>
      </c>
      <c r="AH92" s="36">
        <v>4322.913770279999</v>
      </c>
      <c r="AI92" s="36">
        <v>4300.2895236000004</v>
      </c>
      <c r="AJ92" s="36">
        <v>4005.0583648599991</v>
      </c>
      <c r="AK92" s="36">
        <v>4728.9210114699999</v>
      </c>
      <c r="AL92" s="36">
        <v>4779.9680919400007</v>
      </c>
      <c r="AM92" s="36">
        <v>5701.0442927500017</v>
      </c>
      <c r="AN92" s="36">
        <v>6166.0746653300002</v>
      </c>
      <c r="AO92" s="36">
        <v>4808.6885830500005</v>
      </c>
      <c r="AP92" s="36">
        <v>5769.0277574600013</v>
      </c>
      <c r="AQ92" s="36">
        <v>6032.9266444599962</v>
      </c>
    </row>
    <row r="93" spans="1:43">
      <c r="A93" s="38" t="s">
        <v>71</v>
      </c>
      <c r="B93" s="40">
        <v>854.34500000000003</v>
      </c>
      <c r="C93" s="40">
        <v>1052.528</v>
      </c>
      <c r="D93" s="40">
        <v>1123.9829999999999</v>
      </c>
      <c r="E93" s="40">
        <v>916.4</v>
      </c>
      <c r="F93" s="40">
        <v>627.09100000000001</v>
      </c>
      <c r="G93" s="40">
        <v>758.72799999999995</v>
      </c>
      <c r="H93" s="40">
        <v>725.65</v>
      </c>
      <c r="I93" s="40">
        <v>79.460568649999999</v>
      </c>
      <c r="J93" s="40">
        <v>82.773646620000008</v>
      </c>
      <c r="K93" s="40">
        <v>84.900686669999999</v>
      </c>
      <c r="L93" s="40">
        <v>1086.2161754799999</v>
      </c>
      <c r="M93" s="40">
        <v>1553.3192307099998</v>
      </c>
      <c r="N93" s="40">
        <v>1554.5292078800001</v>
      </c>
      <c r="O93" s="40">
        <v>1376.1420551599999</v>
      </c>
      <c r="P93" s="40">
        <v>987.59615842000005</v>
      </c>
      <c r="Q93" s="40">
        <v>700.04121743000007</v>
      </c>
      <c r="R93" s="40">
        <v>438.83023691</v>
      </c>
      <c r="S93" s="40">
        <v>533.50012557000002</v>
      </c>
      <c r="T93" s="40">
        <v>856.33390113000007</v>
      </c>
      <c r="U93" s="40">
        <v>1070.7794333700001</v>
      </c>
      <c r="V93" s="40">
        <v>1159.3122341600001</v>
      </c>
      <c r="W93" s="40">
        <v>1147.34420331</v>
      </c>
      <c r="X93" s="40">
        <v>1230.5181985200002</v>
      </c>
      <c r="Y93" s="40">
        <v>1214.7145158199999</v>
      </c>
      <c r="Z93" s="211">
        <v>1192.8814061500002</v>
      </c>
      <c r="AA93" s="40">
        <v>1246.85856932</v>
      </c>
      <c r="AB93" s="40">
        <v>936.00028084000007</v>
      </c>
      <c r="AC93" s="40">
        <v>1436.9139917100001</v>
      </c>
      <c r="AD93" s="40">
        <v>1480.5819698399998</v>
      </c>
      <c r="AE93" s="40">
        <v>1749.0860662800001</v>
      </c>
      <c r="AF93" s="40">
        <v>1611.5468144000001</v>
      </c>
      <c r="AG93" s="40">
        <v>1071.68580705</v>
      </c>
      <c r="AH93" s="79">
        <v>1214.3992756500002</v>
      </c>
      <c r="AI93" s="79">
        <v>869.75894954</v>
      </c>
      <c r="AJ93" s="79">
        <v>1161.2034886300003</v>
      </c>
      <c r="AK93" s="79">
        <v>1813.7186787100002</v>
      </c>
      <c r="AL93" s="79">
        <v>1946.5881662400002</v>
      </c>
      <c r="AM93" s="79">
        <v>2413.1716772799996</v>
      </c>
      <c r="AN93" s="79">
        <v>2373.19854369</v>
      </c>
      <c r="AO93" s="79">
        <v>1133.1780399900001</v>
      </c>
      <c r="AP93" s="79">
        <v>2531.9320860300004</v>
      </c>
      <c r="AQ93" s="79">
        <v>2576.4718127599999</v>
      </c>
    </row>
    <row r="94" spans="1:43">
      <c r="A94" s="38" t="s">
        <v>50</v>
      </c>
      <c r="B94" s="40">
        <v>37.436999999999998</v>
      </c>
      <c r="C94" s="40">
        <v>96.123000000000005</v>
      </c>
      <c r="D94" s="40">
        <v>379.04899999999998</v>
      </c>
      <c r="E94" s="40">
        <v>132.28899999999999</v>
      </c>
      <c r="F94" s="40">
        <v>94.274000000000001</v>
      </c>
      <c r="G94" s="40">
        <v>29.292999999999999</v>
      </c>
      <c r="H94" s="40">
        <v>15.654</v>
      </c>
      <c r="I94" s="40">
        <v>5.2823425300000002</v>
      </c>
      <c r="J94" s="40">
        <v>0</v>
      </c>
      <c r="K94" s="40">
        <v>0</v>
      </c>
      <c r="L94" s="40">
        <v>0</v>
      </c>
      <c r="M94" s="40">
        <v>10.009141</v>
      </c>
      <c r="N94" s="40">
        <v>0</v>
      </c>
      <c r="O94" s="40">
        <v>30.13400802</v>
      </c>
      <c r="P94" s="40">
        <v>48.719521819999997</v>
      </c>
      <c r="Q94" s="40">
        <v>55.154084299999994</v>
      </c>
      <c r="R94" s="40">
        <v>48.792417590000007</v>
      </c>
      <c r="S94" s="40">
        <v>22.881315170000001</v>
      </c>
      <c r="T94" s="40">
        <v>13.802710880000001</v>
      </c>
      <c r="U94" s="40">
        <v>38.72553782</v>
      </c>
      <c r="V94" s="40">
        <v>118.77012347</v>
      </c>
      <c r="W94" s="40">
        <v>0.94885318000000007</v>
      </c>
      <c r="X94" s="40">
        <v>0.29129305</v>
      </c>
      <c r="Y94" s="40">
        <v>293.73919429</v>
      </c>
      <c r="Z94" s="211">
        <v>306.62181411</v>
      </c>
      <c r="AA94" s="40">
        <v>83.590742349999999</v>
      </c>
      <c r="AB94" s="40">
        <v>35.991332909999997</v>
      </c>
      <c r="AC94" s="40">
        <v>18.615659600000001</v>
      </c>
      <c r="AD94" s="40">
        <v>4.04925391</v>
      </c>
      <c r="AE94" s="40">
        <v>9.5039878099999999</v>
      </c>
      <c r="AF94" s="40">
        <v>0.96605043999999995</v>
      </c>
      <c r="AG94" s="40">
        <v>0.65895599999999999</v>
      </c>
      <c r="AH94" s="79">
        <v>0.42729966999999996</v>
      </c>
      <c r="AI94" s="79">
        <v>0.41813600000000001</v>
      </c>
      <c r="AJ94" s="79">
        <v>3.8798352</v>
      </c>
      <c r="AK94" s="79">
        <v>0</v>
      </c>
      <c r="AL94" s="79">
        <v>0.192189</v>
      </c>
      <c r="AM94" s="79">
        <v>7.6572619999999994E-2</v>
      </c>
      <c r="AN94" s="79">
        <v>-1E-8</v>
      </c>
      <c r="AO94" s="79">
        <v>4.4237144000000006</v>
      </c>
      <c r="AP94" s="79">
        <v>11.57792383</v>
      </c>
      <c r="AQ94" s="79">
        <v>73.407064079999998</v>
      </c>
    </row>
    <row r="95" spans="1:43">
      <c r="A95" s="38" t="s">
        <v>72</v>
      </c>
      <c r="B95" s="40">
        <v>716.25400000000002</v>
      </c>
      <c r="C95" s="40">
        <v>832.08699999999999</v>
      </c>
      <c r="D95" s="40">
        <v>754.36199999999997</v>
      </c>
      <c r="E95" s="40">
        <v>558.76599999999996</v>
      </c>
      <c r="F95" s="40">
        <v>621.63800000000003</v>
      </c>
      <c r="G95" s="40">
        <v>757.45299999999997</v>
      </c>
      <c r="H95" s="40">
        <v>765.44</v>
      </c>
      <c r="I95" s="40">
        <v>95.317952239999983</v>
      </c>
      <c r="J95" s="40">
        <v>101.42254399000004</v>
      </c>
      <c r="K95" s="40">
        <v>112.98466111000005</v>
      </c>
      <c r="L95" s="40">
        <v>751.24022486999991</v>
      </c>
      <c r="M95" s="40">
        <v>799.47956276000002</v>
      </c>
      <c r="N95" s="40">
        <v>970.34262006999995</v>
      </c>
      <c r="O95" s="40">
        <v>841.97104004999994</v>
      </c>
      <c r="P95" s="40">
        <v>862.42895797999995</v>
      </c>
      <c r="Q95" s="40">
        <v>768.18151704000002</v>
      </c>
      <c r="R95" s="40">
        <v>843.60959967000008</v>
      </c>
      <c r="S95" s="40">
        <v>881.74603840000009</v>
      </c>
      <c r="T95" s="40">
        <v>971.17008777000001</v>
      </c>
      <c r="U95" s="40">
        <v>1192.1666899300001</v>
      </c>
      <c r="V95" s="40">
        <v>1313.8033241399999</v>
      </c>
      <c r="W95" s="40">
        <v>1545.3389431400001</v>
      </c>
      <c r="X95" s="40">
        <v>1542.3113931800001</v>
      </c>
      <c r="Y95" s="40">
        <v>1389.32802025</v>
      </c>
      <c r="Z95" s="211">
        <v>1367.8072703099999</v>
      </c>
      <c r="AA95" s="40">
        <v>1386.89488798</v>
      </c>
      <c r="AB95" s="40">
        <v>1467.56984788</v>
      </c>
      <c r="AC95" s="40">
        <v>1426.9728788800001</v>
      </c>
      <c r="AD95" s="40">
        <v>1583.5475900500001</v>
      </c>
      <c r="AE95" s="40">
        <v>1700.2735886</v>
      </c>
      <c r="AF95" s="40">
        <v>1805.38545531</v>
      </c>
      <c r="AG95" s="40">
        <v>1843.5762764599999</v>
      </c>
      <c r="AH95" s="79">
        <v>2050.2352458700002</v>
      </c>
      <c r="AI95" s="79">
        <v>2241.1722685800005</v>
      </c>
      <c r="AJ95" s="79">
        <v>1472.2027434399999</v>
      </c>
      <c r="AK95" s="79">
        <v>1556.17871808</v>
      </c>
      <c r="AL95" s="79">
        <v>1611.8565353699998</v>
      </c>
      <c r="AM95" s="79">
        <v>1763.1325430499999</v>
      </c>
      <c r="AN95" s="79">
        <v>1676.72457908</v>
      </c>
      <c r="AO95" s="79">
        <v>1820.4016736100002</v>
      </c>
      <c r="AP95" s="79">
        <v>1799.42017403</v>
      </c>
      <c r="AQ95" s="79">
        <v>1685.0381542800001</v>
      </c>
    </row>
    <row r="96" spans="1:43">
      <c r="A96" s="38" t="s">
        <v>73</v>
      </c>
      <c r="B96" s="40">
        <v>219.887</v>
      </c>
      <c r="C96" s="40">
        <v>225.489</v>
      </c>
      <c r="D96" s="40">
        <v>175.62899999999999</v>
      </c>
      <c r="E96" s="40">
        <v>183.56</v>
      </c>
      <c r="F96" s="40">
        <v>183.27699999999999</v>
      </c>
      <c r="G96" s="40">
        <v>191.54599999999999</v>
      </c>
      <c r="H96" s="40">
        <v>158.20599999999999</v>
      </c>
      <c r="I96" s="40">
        <v>42.894235200000004</v>
      </c>
      <c r="J96" s="40">
        <v>57.858446350000001</v>
      </c>
      <c r="K96" s="40">
        <v>55.57396095</v>
      </c>
      <c r="L96" s="40">
        <v>111.44063848</v>
      </c>
      <c r="M96" s="40">
        <v>94.262662860000006</v>
      </c>
      <c r="N96" s="40">
        <v>109.17173099999999</v>
      </c>
      <c r="O96" s="40">
        <v>105.59346176999999</v>
      </c>
      <c r="P96" s="40">
        <v>103.29552009</v>
      </c>
      <c r="Q96" s="40">
        <v>60.134770630000006</v>
      </c>
      <c r="R96" s="40">
        <v>78.392152269999997</v>
      </c>
      <c r="S96" s="40">
        <v>99.382718239999988</v>
      </c>
      <c r="T96" s="40">
        <v>101.11484554</v>
      </c>
      <c r="U96" s="40">
        <v>62.51842035</v>
      </c>
      <c r="V96" s="40">
        <v>77.604251200000007</v>
      </c>
      <c r="W96" s="40">
        <v>94.755622239999994</v>
      </c>
      <c r="X96" s="40">
        <v>100.72370337000001</v>
      </c>
      <c r="Y96" s="40">
        <v>58.741425720000002</v>
      </c>
      <c r="Z96" s="211">
        <v>76.714965359999994</v>
      </c>
      <c r="AA96" s="40">
        <v>95.248610339999999</v>
      </c>
      <c r="AB96" s="40">
        <v>121.00947529999999</v>
      </c>
      <c r="AC96" s="40">
        <v>57.855716360000002</v>
      </c>
      <c r="AD96" s="40">
        <v>81.873161609999997</v>
      </c>
      <c r="AE96" s="40">
        <v>109.70482287999999</v>
      </c>
      <c r="AF96" s="40">
        <v>124.01689014</v>
      </c>
      <c r="AG96" s="40">
        <v>66.255362779999999</v>
      </c>
      <c r="AH96" s="79">
        <v>92.569185540000007</v>
      </c>
      <c r="AI96" s="79">
        <v>114.43756376</v>
      </c>
      <c r="AJ96" s="79">
        <v>132.32133988999999</v>
      </c>
      <c r="AK96" s="79">
        <v>87.830458769999993</v>
      </c>
      <c r="AL96" s="79">
        <v>114.25693866</v>
      </c>
      <c r="AM96" s="79">
        <v>146.58479384</v>
      </c>
      <c r="AN96" s="79">
        <v>164.11540834000002</v>
      </c>
      <c r="AO96" s="79">
        <v>113.13455202000002</v>
      </c>
      <c r="AP96" s="79">
        <v>136.14791001</v>
      </c>
      <c r="AQ96" s="79">
        <v>170.79809843000001</v>
      </c>
    </row>
    <row r="97" spans="1:59">
      <c r="A97" s="38" t="s">
        <v>74</v>
      </c>
      <c r="B97" s="40">
        <v>197.35</v>
      </c>
      <c r="C97" s="40">
        <v>239.154</v>
      </c>
      <c r="D97" s="40">
        <v>218.78299999999999</v>
      </c>
      <c r="E97" s="40">
        <v>245.28399999999999</v>
      </c>
      <c r="F97" s="40">
        <v>247.108</v>
      </c>
      <c r="G97" s="40">
        <v>328.87400000000002</v>
      </c>
      <c r="H97" s="40">
        <v>282.43299999999999</v>
      </c>
      <c r="I97" s="40">
        <v>133.19639869</v>
      </c>
      <c r="J97" s="40">
        <v>118.6345632</v>
      </c>
      <c r="K97" s="40">
        <v>111.50107620999999</v>
      </c>
      <c r="L97" s="40">
        <v>300.59774706999997</v>
      </c>
      <c r="M97" s="40">
        <v>160.36316513999998</v>
      </c>
      <c r="N97" s="40">
        <v>215.46227433999999</v>
      </c>
      <c r="O97" s="40">
        <v>242.94429371999999</v>
      </c>
      <c r="P97" s="40">
        <v>227.19979436000003</v>
      </c>
      <c r="Q97" s="40">
        <v>195.72657712</v>
      </c>
      <c r="R97" s="40">
        <v>179.24135694999998</v>
      </c>
      <c r="S97" s="40">
        <v>194.47047305999999</v>
      </c>
      <c r="T97" s="40">
        <v>328.06091948</v>
      </c>
      <c r="U97" s="40">
        <v>132.71956209000001</v>
      </c>
      <c r="V97" s="40">
        <v>160.19384191999998</v>
      </c>
      <c r="W97" s="40">
        <v>179.12268349000001</v>
      </c>
      <c r="X97" s="40">
        <v>155.12771559000001</v>
      </c>
      <c r="Y97" s="40">
        <v>176.56623528999998</v>
      </c>
      <c r="Z97" s="211">
        <v>211.81458961999999</v>
      </c>
      <c r="AA97" s="40">
        <v>264.28259613</v>
      </c>
      <c r="AB97" s="40">
        <v>274.67860160999999</v>
      </c>
      <c r="AC97" s="40">
        <v>202.12327972999998</v>
      </c>
      <c r="AD97" s="40">
        <v>242.89707449000002</v>
      </c>
      <c r="AE97" s="40">
        <v>277.56646380000001</v>
      </c>
      <c r="AF97" s="40">
        <v>401.15724188000002</v>
      </c>
      <c r="AG97" s="40">
        <v>281.59200358999999</v>
      </c>
      <c r="AH97" s="79">
        <v>283.88795555000002</v>
      </c>
      <c r="AI97" s="79">
        <v>294.10540707000001</v>
      </c>
      <c r="AJ97" s="79">
        <v>238.11978051000006</v>
      </c>
      <c r="AK97" s="79">
        <v>355.9921365300001</v>
      </c>
      <c r="AL97" s="79">
        <v>562.21769587999984</v>
      </c>
      <c r="AM97" s="79">
        <v>788.73088778999988</v>
      </c>
      <c r="AN97" s="79">
        <v>767.9850458599999</v>
      </c>
      <c r="AO97" s="79">
        <v>513.07116464000001</v>
      </c>
      <c r="AP97" s="79">
        <v>574.20403741999996</v>
      </c>
      <c r="AQ97" s="79">
        <v>833.68339214000002</v>
      </c>
    </row>
    <row r="98" spans="1:59">
      <c r="A98" s="38" t="s">
        <v>75</v>
      </c>
      <c r="B98" s="40">
        <v>116.569</v>
      </c>
      <c r="C98" s="40">
        <v>7.0380000000000003</v>
      </c>
      <c r="D98" s="40">
        <v>7.0380000000000003</v>
      </c>
      <c r="E98" s="40">
        <v>190.285</v>
      </c>
      <c r="F98" s="40">
        <v>195.685</v>
      </c>
      <c r="G98" s="40">
        <v>21.222999999999999</v>
      </c>
      <c r="H98" s="40">
        <v>15.912000000000001</v>
      </c>
      <c r="I98" s="40">
        <v>-210.11016527000001</v>
      </c>
      <c r="J98" s="40">
        <v>265.73136153000002</v>
      </c>
      <c r="K98" s="40">
        <v>117.09152127999999</v>
      </c>
      <c r="L98" s="40">
        <v>43.1461428</v>
      </c>
      <c r="M98" s="40">
        <v>193.39647047999998</v>
      </c>
      <c r="N98" s="40">
        <v>341.81795750999999</v>
      </c>
      <c r="O98" s="40">
        <v>53.282393990000003</v>
      </c>
      <c r="P98" s="40">
        <v>144.75247372000001</v>
      </c>
      <c r="Q98" s="40">
        <v>-86.398837880000002</v>
      </c>
      <c r="R98" s="40">
        <v>-81.950499400000012</v>
      </c>
      <c r="S98" s="40">
        <v>11.54268675</v>
      </c>
      <c r="T98" s="40">
        <v>20.346887859999999</v>
      </c>
      <c r="U98" s="40">
        <v>20.34672479</v>
      </c>
      <c r="V98" s="40">
        <v>14.3148771</v>
      </c>
      <c r="W98" s="40">
        <v>15.75617182</v>
      </c>
      <c r="X98" s="40">
        <v>26.845763390000002</v>
      </c>
      <c r="Y98" s="40">
        <v>18.484977499999999</v>
      </c>
      <c r="Z98" s="211">
        <v>21.201966859999999</v>
      </c>
      <c r="AA98" s="40">
        <v>21.201966859999999</v>
      </c>
      <c r="AB98" s="40">
        <v>94.054537920000001</v>
      </c>
      <c r="AC98" s="40">
        <v>24.003116329999997</v>
      </c>
      <c r="AD98" s="40">
        <v>27.324604440000002</v>
      </c>
      <c r="AE98" s="40">
        <v>27.324604440000002</v>
      </c>
      <c r="AF98" s="40">
        <v>373.27743112999997</v>
      </c>
      <c r="AG98" s="40">
        <v>339.90732056000002</v>
      </c>
      <c r="AH98" s="79">
        <v>31.21122201</v>
      </c>
      <c r="AI98" s="79">
        <v>31.211222109999998</v>
      </c>
      <c r="AJ98" s="79">
        <v>434.27725697</v>
      </c>
      <c r="AK98" s="79">
        <v>423.75925760000001</v>
      </c>
      <c r="AL98" s="79">
        <v>34.503093510000006</v>
      </c>
      <c r="AM98" s="79">
        <v>13.75250656</v>
      </c>
      <c r="AN98" s="79">
        <v>590.20388248999996</v>
      </c>
      <c r="AO98" s="79">
        <v>590.74000870000009</v>
      </c>
      <c r="AP98" s="79">
        <v>16.091879949999999</v>
      </c>
      <c r="AQ98" s="79">
        <v>16.091879949999999</v>
      </c>
    </row>
    <row r="99" spans="1:59">
      <c r="A99" s="38" t="s">
        <v>76</v>
      </c>
      <c r="B99" s="40">
        <v>0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14.589881539999999</v>
      </c>
      <c r="M99" s="40">
        <v>14.589881539999999</v>
      </c>
      <c r="N99" s="40">
        <v>16.112763949999998</v>
      </c>
      <c r="O99" s="40">
        <v>10.32376058</v>
      </c>
      <c r="P99" s="40">
        <v>12.911073029999999</v>
      </c>
      <c r="Q99" s="40">
        <v>12.911073029999999</v>
      </c>
      <c r="R99" s="40">
        <v>0.40780502000000002</v>
      </c>
      <c r="S99" s="40">
        <v>3.7959725899999999</v>
      </c>
      <c r="T99" s="40">
        <v>3.6985866000000001</v>
      </c>
      <c r="U99" s="40">
        <v>1.3350216699999999</v>
      </c>
      <c r="V99" s="40">
        <v>0</v>
      </c>
      <c r="W99" s="40">
        <v>4.10268269</v>
      </c>
      <c r="X99" s="40">
        <v>0</v>
      </c>
      <c r="Y99" s="40">
        <v>0</v>
      </c>
      <c r="Z99" s="211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79">
        <v>0</v>
      </c>
      <c r="AN99" s="79">
        <v>-0.30099999999999999</v>
      </c>
      <c r="AO99" s="79">
        <v>0</v>
      </c>
      <c r="AP99" s="79">
        <v>0</v>
      </c>
      <c r="AQ99" s="79">
        <v>0</v>
      </c>
    </row>
    <row r="100" spans="1:59">
      <c r="A100" s="38" t="s">
        <v>53</v>
      </c>
      <c r="B100" s="40">
        <v>120.07299999999999</v>
      </c>
      <c r="C100" s="40">
        <v>65.959999999999994</v>
      </c>
      <c r="D100" s="40">
        <v>74.63</v>
      </c>
      <c r="E100" s="40">
        <v>41.162999999999997</v>
      </c>
      <c r="F100" s="40">
        <v>186.76</v>
      </c>
      <c r="G100" s="40">
        <v>163.167</v>
      </c>
      <c r="H100" s="40">
        <v>228.54400000000001</v>
      </c>
      <c r="I100" s="40">
        <v>130.41376087</v>
      </c>
      <c r="J100" s="40">
        <v>177.54540755000002</v>
      </c>
      <c r="K100" s="40">
        <v>223.31122962999999</v>
      </c>
      <c r="L100" s="40">
        <v>79.944803069999992</v>
      </c>
      <c r="M100" s="40">
        <v>88.915480680000002</v>
      </c>
      <c r="N100" s="40">
        <v>112.44976799</v>
      </c>
      <c r="O100" s="40">
        <v>134.51212841</v>
      </c>
      <c r="P100" s="40">
        <v>105.46292098000001</v>
      </c>
      <c r="Q100" s="40">
        <v>69.3011762</v>
      </c>
      <c r="R100" s="40">
        <v>73.605827689999998</v>
      </c>
      <c r="S100" s="40">
        <v>94.529299019999996</v>
      </c>
      <c r="T100" s="40">
        <v>122.44897297</v>
      </c>
      <c r="U100" s="40">
        <v>90.212984790000007</v>
      </c>
      <c r="V100" s="40">
        <v>99.63032862</v>
      </c>
      <c r="W100" s="40">
        <v>129.09270512000001</v>
      </c>
      <c r="X100" s="40">
        <v>112.43203695999999</v>
      </c>
      <c r="Y100" s="40">
        <v>126.05955519</v>
      </c>
      <c r="Z100" s="211">
        <v>107.83054362</v>
      </c>
      <c r="AA100" s="40">
        <v>126.26001779000001</v>
      </c>
      <c r="AB100" s="40">
        <v>150.10698056000001</v>
      </c>
      <c r="AC100" s="40">
        <v>128.5884753</v>
      </c>
      <c r="AD100" s="40">
        <v>147.07674641</v>
      </c>
      <c r="AE100" s="40">
        <v>170.86952934000001</v>
      </c>
      <c r="AF100" s="40">
        <v>398.58606225</v>
      </c>
      <c r="AG100" s="40">
        <v>416.31768155999998</v>
      </c>
      <c r="AH100" s="79">
        <v>446.42994432999996</v>
      </c>
      <c r="AI100" s="79">
        <v>485.69462204000001</v>
      </c>
      <c r="AJ100" s="79">
        <v>207.98905712999988</v>
      </c>
      <c r="AK100" s="79">
        <v>220.30035198999994</v>
      </c>
      <c r="AL100" s="79">
        <v>236.44716887000001</v>
      </c>
      <c r="AM100" s="79">
        <v>261.98167605000015</v>
      </c>
      <c r="AN100" s="79">
        <v>260.23641661999949</v>
      </c>
      <c r="AO100" s="79">
        <v>282.07478643000007</v>
      </c>
      <c r="AP100" s="79">
        <v>262.78063816000031</v>
      </c>
      <c r="AQ100" s="79">
        <v>269.85336582000008</v>
      </c>
    </row>
    <row r="101" spans="1:59">
      <c r="A101" s="38" t="s">
        <v>726</v>
      </c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211"/>
      <c r="AA101" s="40"/>
      <c r="AB101" s="40"/>
      <c r="AC101" s="40"/>
      <c r="AD101" s="40"/>
      <c r="AE101" s="40"/>
      <c r="AF101" s="40"/>
      <c r="AG101" s="40"/>
      <c r="AH101" s="79"/>
      <c r="AI101" s="79"/>
      <c r="AJ101" s="79"/>
      <c r="AK101" s="79">
        <v>10.840620120000001</v>
      </c>
      <c r="AL101" s="79">
        <v>7.26159833</v>
      </c>
      <c r="AM101" s="79">
        <v>5.8146321399999996</v>
      </c>
      <c r="AN101" s="79">
        <v>7.5830830000000002</v>
      </c>
      <c r="AO101" s="79">
        <v>9.5363600300000009</v>
      </c>
      <c r="AP101" s="79">
        <v>9.7806370000000005</v>
      </c>
      <c r="AQ101" s="79">
        <v>9.6354513000000015</v>
      </c>
    </row>
    <row r="102" spans="1:59">
      <c r="A102" s="38" t="s">
        <v>360</v>
      </c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211">
        <v>32.896033469999999</v>
      </c>
      <c r="AA102" s="40">
        <v>22.303815570000001</v>
      </c>
      <c r="AB102" s="40">
        <v>25.733810899999998</v>
      </c>
      <c r="AC102" s="40">
        <v>51.047378450000004</v>
      </c>
      <c r="AD102" s="40">
        <v>37.078683750000003</v>
      </c>
      <c r="AE102" s="40">
        <v>75.28798639</v>
      </c>
      <c r="AF102" s="40">
        <v>90.725001900000009</v>
      </c>
      <c r="AG102" s="40">
        <v>63.463450510000001</v>
      </c>
      <c r="AH102" s="79">
        <v>48.2961028</v>
      </c>
      <c r="AI102" s="79">
        <v>98.709436760000003</v>
      </c>
      <c r="AJ102" s="79">
        <v>117.99700996</v>
      </c>
      <c r="AK102" s="79">
        <v>95.266512430000006</v>
      </c>
      <c r="AL102" s="79">
        <v>95.200838219999994</v>
      </c>
      <c r="AM102" s="79">
        <v>104.49032563</v>
      </c>
      <c r="AN102" s="79">
        <v>132.92699207999999</v>
      </c>
      <c r="AO102" s="79">
        <v>141.16778608000001</v>
      </c>
      <c r="AP102" s="79">
        <v>135.87800572</v>
      </c>
      <c r="AQ102" s="79">
        <v>133.57056779000001</v>
      </c>
    </row>
    <row r="103" spans="1:59">
      <c r="A103" s="38" t="s">
        <v>155</v>
      </c>
      <c r="B103" s="40">
        <v>0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63.328726459999999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1299.79780931</v>
      </c>
      <c r="R103" s="40">
        <v>1146.5833963499999</v>
      </c>
      <c r="S103" s="40">
        <v>1112.53770463</v>
      </c>
      <c r="T103" s="40">
        <v>0</v>
      </c>
      <c r="U103" s="40">
        <v>0</v>
      </c>
      <c r="V103" s="40">
        <v>0</v>
      </c>
      <c r="W103" s="40">
        <v>0</v>
      </c>
      <c r="X103" s="40">
        <v>148.06149530000002</v>
      </c>
      <c r="Y103" s="40">
        <v>146.09987669999998</v>
      </c>
      <c r="Z103" s="211">
        <v>157.76044243000001</v>
      </c>
      <c r="AA103" s="40">
        <v>235.39161862</v>
      </c>
      <c r="AB103" s="40">
        <v>1E-8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79">
        <v>0</v>
      </c>
      <c r="AI103" s="79">
        <v>0</v>
      </c>
      <c r="AJ103" s="79">
        <v>0</v>
      </c>
      <c r="AK103" s="79">
        <v>0</v>
      </c>
      <c r="AL103" s="79">
        <v>0</v>
      </c>
      <c r="AM103" s="79">
        <v>0</v>
      </c>
      <c r="AN103" s="79">
        <v>0</v>
      </c>
      <c r="AO103" s="79">
        <v>0</v>
      </c>
      <c r="AP103" s="79">
        <v>0</v>
      </c>
      <c r="AQ103" s="79">
        <v>0</v>
      </c>
    </row>
    <row r="104" spans="1:59">
      <c r="A104" s="38" t="s">
        <v>730</v>
      </c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211"/>
      <c r="AA104" s="40"/>
      <c r="AB104" s="40"/>
      <c r="AC104" s="40"/>
      <c r="AD104" s="40"/>
      <c r="AE104" s="40"/>
      <c r="AF104" s="40"/>
      <c r="AG104" s="40"/>
      <c r="AH104" s="79"/>
      <c r="AI104" s="79"/>
      <c r="AJ104" s="79"/>
      <c r="AK104" s="79"/>
      <c r="AL104" s="79"/>
      <c r="AM104" s="79"/>
      <c r="AN104" s="79"/>
      <c r="AO104" s="79"/>
      <c r="AP104" s="79">
        <v>93.587279740000014</v>
      </c>
      <c r="AQ104" s="79">
        <v>93.414445110000003</v>
      </c>
    </row>
    <row r="105" spans="1:59">
      <c r="A105" s="38" t="s">
        <v>77</v>
      </c>
      <c r="B105" s="40">
        <v>189.39500000000001</v>
      </c>
      <c r="C105" s="40">
        <v>198.36199999999999</v>
      </c>
      <c r="D105" s="40">
        <v>180.33799999999999</v>
      </c>
      <c r="E105" s="40">
        <v>189.62899999999999</v>
      </c>
      <c r="F105" s="40">
        <v>273.07100000000003</v>
      </c>
      <c r="G105" s="40">
        <v>306.40300000000002</v>
      </c>
      <c r="H105" s="40">
        <v>215.04499999999999</v>
      </c>
      <c r="I105" s="40">
        <v>104.12589102999999</v>
      </c>
      <c r="J105" s="40">
        <v>106.35767084</v>
      </c>
      <c r="K105" s="40">
        <v>128.30075368000001</v>
      </c>
      <c r="L105" s="40">
        <v>153.62724396000002</v>
      </c>
      <c r="M105" s="40">
        <v>125.31810915</v>
      </c>
      <c r="N105" s="40">
        <v>119.04380226000001</v>
      </c>
      <c r="O105" s="40">
        <v>155.82438969</v>
      </c>
      <c r="P105" s="40">
        <v>144.89218213000001</v>
      </c>
      <c r="Q105" s="40">
        <v>57.424837750000002</v>
      </c>
      <c r="R105" s="40">
        <v>124.95089544</v>
      </c>
      <c r="S105" s="40">
        <v>123.02154657</v>
      </c>
      <c r="T105" s="40">
        <v>128.23129322</v>
      </c>
      <c r="U105" s="40">
        <v>63.119667980000003</v>
      </c>
      <c r="V105" s="40">
        <v>81.313013900000001</v>
      </c>
      <c r="W105" s="40">
        <v>102.74485329999999</v>
      </c>
      <c r="X105" s="40">
        <v>133.14491545999999</v>
      </c>
      <c r="Y105" s="40">
        <v>75.772761920000008</v>
      </c>
      <c r="Z105" s="211">
        <v>93.756352000000007</v>
      </c>
      <c r="AA105" s="40">
        <v>99.207228379999989</v>
      </c>
      <c r="AB105" s="40">
        <v>117.65960580999999</v>
      </c>
      <c r="AC105" s="40">
        <v>58.948200299999996</v>
      </c>
      <c r="AD105" s="40">
        <v>96.26145326999999</v>
      </c>
      <c r="AE105" s="40">
        <v>108.97837521000001</v>
      </c>
      <c r="AF105" s="40">
        <v>185.73043997000005</v>
      </c>
      <c r="AG105" s="40">
        <v>109.47305086</v>
      </c>
      <c r="AH105" s="79">
        <v>155.45753886000006</v>
      </c>
      <c r="AI105" s="79">
        <v>164.78191773999998</v>
      </c>
      <c r="AJ105" s="79">
        <v>237.06785313</v>
      </c>
      <c r="AK105" s="79">
        <v>165.03427724000002</v>
      </c>
      <c r="AL105" s="79">
        <v>171.44386786000004</v>
      </c>
      <c r="AM105" s="79">
        <v>203.30867778999996</v>
      </c>
      <c r="AN105" s="79">
        <v>193.40171417999997</v>
      </c>
      <c r="AO105" s="79">
        <v>200.96049715000001</v>
      </c>
      <c r="AP105" s="79">
        <v>197.62718557000002</v>
      </c>
      <c r="AQ105" s="79">
        <v>170.96241280000001</v>
      </c>
    </row>
    <row r="106" spans="1:59" s="6" customFormat="1">
      <c r="A106" s="41" t="s">
        <v>78</v>
      </c>
      <c r="B106" s="14">
        <v>8042.98</v>
      </c>
      <c r="C106" s="14">
        <v>8154.95</v>
      </c>
      <c r="D106" s="14">
        <v>8871.6929999999993</v>
      </c>
      <c r="E106" s="14">
        <v>9502.9340000000011</v>
      </c>
      <c r="F106" s="14">
        <v>10521.028999999999</v>
      </c>
      <c r="G106" s="14">
        <v>11048.431</v>
      </c>
      <c r="H106" s="14">
        <v>11004.765000000001</v>
      </c>
      <c r="I106" s="14">
        <v>5670.3115340499999</v>
      </c>
      <c r="J106" s="14">
        <v>5664.8927368599998</v>
      </c>
      <c r="K106" s="14">
        <v>5779.5832828499988</v>
      </c>
      <c r="L106" s="14">
        <v>12862.824596229999</v>
      </c>
      <c r="M106" s="14">
        <v>11179.296307519999</v>
      </c>
      <c r="N106" s="14">
        <v>11686.28353803</v>
      </c>
      <c r="O106" s="14">
        <v>11894.854711760001</v>
      </c>
      <c r="P106" s="14">
        <v>12445.745274739998</v>
      </c>
      <c r="Q106" s="14">
        <v>11640.953203250003</v>
      </c>
      <c r="R106" s="14">
        <v>12114.334336459999</v>
      </c>
      <c r="S106" s="14">
        <v>12312.28829414</v>
      </c>
      <c r="T106" s="14">
        <v>12207.499438388442</v>
      </c>
      <c r="U106" s="14">
        <v>13298.351348049999</v>
      </c>
      <c r="V106" s="14">
        <v>13012.2292595</v>
      </c>
      <c r="W106" s="14">
        <v>13816.537384739997</v>
      </c>
      <c r="X106" s="14">
        <v>14505.044995350001</v>
      </c>
      <c r="Y106" s="14">
        <v>13915.444661189998</v>
      </c>
      <c r="Z106" s="205">
        <v>12527.466863099999</v>
      </c>
      <c r="AA106" s="14">
        <v>13273.6744205</v>
      </c>
      <c r="AB106" s="14">
        <v>13284.687400640003</v>
      </c>
      <c r="AC106" s="14">
        <v>12549.62975849</v>
      </c>
      <c r="AD106" s="14">
        <v>12444.07561317</v>
      </c>
      <c r="AE106" s="14">
        <v>12113.64508525</v>
      </c>
      <c r="AF106" s="14">
        <v>13250.616829620001</v>
      </c>
      <c r="AG106" s="14">
        <v>13218.385891729999</v>
      </c>
      <c r="AH106" s="14">
        <v>13912.686541900001</v>
      </c>
      <c r="AI106" s="14">
        <v>13980.086478809999</v>
      </c>
      <c r="AJ106" s="14">
        <v>13872.261160639999</v>
      </c>
      <c r="AK106" s="14">
        <v>15043.901480820003</v>
      </c>
      <c r="AL106" s="14">
        <v>14812.410651710004</v>
      </c>
      <c r="AM106" s="14">
        <v>14397.733219629999</v>
      </c>
      <c r="AN106" s="14">
        <v>15637.848760579996</v>
      </c>
      <c r="AO106" s="14">
        <v>16946.531158819998</v>
      </c>
      <c r="AP106" s="14">
        <v>18422.234435330007</v>
      </c>
      <c r="AQ106" s="14">
        <v>18747.163877560008</v>
      </c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>
      <c r="A107" s="38" t="s">
        <v>71</v>
      </c>
      <c r="B107" s="40">
        <v>5322.6840000000002</v>
      </c>
      <c r="C107" s="40">
        <v>5310.8109999999997</v>
      </c>
      <c r="D107" s="40">
        <v>5961.6779999999999</v>
      </c>
      <c r="E107" s="40">
        <v>6274.8950000000004</v>
      </c>
      <c r="F107" s="40">
        <v>3699.3560000000002</v>
      </c>
      <c r="G107" s="40">
        <v>4407.7849999999999</v>
      </c>
      <c r="H107" s="40">
        <v>4402.3109999999997</v>
      </c>
      <c r="I107" s="40">
        <v>1812.5830931199998</v>
      </c>
      <c r="J107" s="40">
        <v>1934.8528193699999</v>
      </c>
      <c r="K107" s="40">
        <v>2128.9145634500001</v>
      </c>
      <c r="L107" s="40">
        <v>7113.6975053800006</v>
      </c>
      <c r="M107" s="40">
        <v>6748.5959733200007</v>
      </c>
      <c r="N107" s="40">
        <v>7138.7185610200004</v>
      </c>
      <c r="O107" s="40">
        <v>7241.0129158700001</v>
      </c>
      <c r="P107" s="40">
        <v>7842.5625641500001</v>
      </c>
      <c r="Q107" s="40">
        <v>7333.5051596700014</v>
      </c>
      <c r="R107" s="40">
        <v>5908.5220443499984</v>
      </c>
      <c r="S107" s="40">
        <v>6091.2810535299996</v>
      </c>
      <c r="T107" s="40">
        <v>6541.2675194599988</v>
      </c>
      <c r="U107" s="40">
        <v>7314.04368411</v>
      </c>
      <c r="V107" s="40">
        <v>7062.5477081700001</v>
      </c>
      <c r="W107" s="40">
        <v>7852.4825373999993</v>
      </c>
      <c r="X107" s="40">
        <v>8525.1854933699997</v>
      </c>
      <c r="Y107" s="40">
        <v>8059.7676973799998</v>
      </c>
      <c r="Z107" s="211">
        <v>7051.3193809799996</v>
      </c>
      <c r="AA107" s="40">
        <v>7768.6179257900003</v>
      </c>
      <c r="AB107" s="40">
        <v>8202.1288826300024</v>
      </c>
      <c r="AC107" s="40">
        <v>7424.68027317</v>
      </c>
      <c r="AD107" s="40">
        <v>7577.9268476199995</v>
      </c>
      <c r="AE107" s="40">
        <v>7170.521072489998</v>
      </c>
      <c r="AF107" s="40">
        <v>8063.4472539300004</v>
      </c>
      <c r="AG107" s="40">
        <v>7973.4912009499994</v>
      </c>
      <c r="AH107" s="79">
        <v>9060.4576948100002</v>
      </c>
      <c r="AI107" s="79">
        <v>9237.7234413400001</v>
      </c>
      <c r="AJ107" s="79">
        <v>8795.9354359100016</v>
      </c>
      <c r="AK107" s="79">
        <v>9874.4372701199991</v>
      </c>
      <c r="AL107" s="79">
        <v>9800.0491149600002</v>
      </c>
      <c r="AM107" s="79">
        <v>9625.0662018699986</v>
      </c>
      <c r="AN107" s="79">
        <v>10983.85107748</v>
      </c>
      <c r="AO107" s="79">
        <v>12398.7995861</v>
      </c>
      <c r="AP107" s="79">
        <v>13626.718712639999</v>
      </c>
      <c r="AQ107" s="79">
        <v>13903.907133940002</v>
      </c>
    </row>
    <row r="108" spans="1:59">
      <c r="A108" s="38" t="s">
        <v>74</v>
      </c>
      <c r="B108" s="40">
        <v>597.26099999999997</v>
      </c>
      <c r="C108" s="40">
        <v>605.75099999999998</v>
      </c>
      <c r="D108" s="40">
        <v>618.15599999999995</v>
      </c>
      <c r="E108" s="40">
        <v>639.07100000000003</v>
      </c>
      <c r="F108" s="40">
        <v>1122.9870000000001</v>
      </c>
      <c r="G108" s="40">
        <v>1179.9580000000001</v>
      </c>
      <c r="H108" s="40">
        <v>1184.7629999999999</v>
      </c>
      <c r="I108" s="40">
        <v>906.97622438999997</v>
      </c>
      <c r="J108" s="40">
        <v>1181.5699276600001</v>
      </c>
      <c r="K108" s="40">
        <v>1182.2658094999999</v>
      </c>
      <c r="L108" s="40">
        <v>948.3058812999999</v>
      </c>
      <c r="M108" s="40">
        <v>951.20665927999994</v>
      </c>
      <c r="N108" s="40">
        <v>947.93023412000002</v>
      </c>
      <c r="O108" s="40">
        <v>946.19067129999996</v>
      </c>
      <c r="P108" s="40">
        <v>1010.76724513</v>
      </c>
      <c r="Q108" s="40">
        <v>1011.0681067</v>
      </c>
      <c r="R108" s="40">
        <v>1010.94779614</v>
      </c>
      <c r="S108" s="40">
        <v>1013.24247834</v>
      </c>
      <c r="T108" s="40">
        <v>476.18883197080066</v>
      </c>
      <c r="U108" s="40">
        <v>507.56532254000001</v>
      </c>
      <c r="V108" s="40">
        <v>512.36054436999996</v>
      </c>
      <c r="W108" s="40">
        <v>165.41052759999999</v>
      </c>
      <c r="X108" s="40">
        <v>178.71607291999999</v>
      </c>
      <c r="Y108" s="40">
        <v>24.330082040000001</v>
      </c>
      <c r="Z108" s="211">
        <v>26.080605970000001</v>
      </c>
      <c r="AA108" s="40">
        <v>27.989796590000001</v>
      </c>
      <c r="AB108" s="40">
        <v>136.72021831000001</v>
      </c>
      <c r="AC108" s="40">
        <v>139.27667466999998</v>
      </c>
      <c r="AD108" s="40">
        <v>141.13539302000001</v>
      </c>
      <c r="AE108" s="40">
        <v>149.84556606999999</v>
      </c>
      <c r="AF108" s="40">
        <v>150.62694850999998</v>
      </c>
      <c r="AG108" s="40">
        <v>148.94785116</v>
      </c>
      <c r="AH108" s="79">
        <v>149.05801782</v>
      </c>
      <c r="AI108" s="79">
        <v>150.02952961000003</v>
      </c>
      <c r="AJ108" s="79">
        <v>150.84424762</v>
      </c>
      <c r="AK108" s="79">
        <v>149.60495613000003</v>
      </c>
      <c r="AL108" s="79">
        <v>149.22478395000002</v>
      </c>
      <c r="AM108" s="79">
        <v>147.26780088000004</v>
      </c>
      <c r="AN108" s="79">
        <v>147.49019050000001</v>
      </c>
      <c r="AO108" s="79">
        <v>147.64274943000001</v>
      </c>
      <c r="AP108" s="79">
        <v>148.11066213000001</v>
      </c>
      <c r="AQ108" s="79">
        <v>147.30616454</v>
      </c>
    </row>
    <row r="109" spans="1:59" ht="15.75" customHeight="1">
      <c r="A109" s="38" t="s">
        <v>79</v>
      </c>
      <c r="B109" s="40">
        <v>624.95299999999997</v>
      </c>
      <c r="C109" s="40">
        <v>642.93700000000001</v>
      </c>
      <c r="D109" s="40">
        <v>650.1</v>
      </c>
      <c r="E109" s="40">
        <v>666.28200000000004</v>
      </c>
      <c r="F109" s="40">
        <v>940.846</v>
      </c>
      <c r="G109" s="40">
        <v>975.79100000000005</v>
      </c>
      <c r="H109" s="40">
        <v>1026.652</v>
      </c>
      <c r="I109" s="40">
        <v>764.26595877</v>
      </c>
      <c r="J109" s="40">
        <v>794.51412253000001</v>
      </c>
      <c r="K109" s="40">
        <v>789.62606791999997</v>
      </c>
      <c r="L109" s="40">
        <v>829.02887963000001</v>
      </c>
      <c r="M109" s="40">
        <v>825.68378113999995</v>
      </c>
      <c r="N109" s="40">
        <v>764.36133777999999</v>
      </c>
      <c r="O109" s="40">
        <v>745.93045253000003</v>
      </c>
      <c r="P109" s="40">
        <v>722.45809821</v>
      </c>
      <c r="Q109" s="40">
        <v>644.53640289999998</v>
      </c>
      <c r="R109" s="40">
        <v>640.96914715000003</v>
      </c>
      <c r="S109" s="40">
        <v>639.12289119000002</v>
      </c>
      <c r="T109" s="40">
        <v>644.40072249000002</v>
      </c>
      <c r="U109" s="40">
        <v>662.18310379000002</v>
      </c>
      <c r="V109" s="40">
        <v>679.04599954999992</v>
      </c>
      <c r="W109" s="40">
        <v>691.96569149000004</v>
      </c>
      <c r="X109" s="40">
        <v>703.34690039999998</v>
      </c>
      <c r="Y109" s="40">
        <v>722.09260974000006</v>
      </c>
      <c r="Z109" s="211">
        <v>745.93518577999998</v>
      </c>
      <c r="AA109" s="40">
        <v>759.79736654999999</v>
      </c>
      <c r="AB109" s="40">
        <v>761.54218335000007</v>
      </c>
      <c r="AC109" s="40">
        <v>767.01899896999998</v>
      </c>
      <c r="AD109" s="40">
        <v>745.59813884000005</v>
      </c>
      <c r="AE109" s="40">
        <v>736.99794007000003</v>
      </c>
      <c r="AF109" s="40">
        <v>846.12278180999999</v>
      </c>
      <c r="AG109" s="40">
        <v>841.60035501999994</v>
      </c>
      <c r="AH109" s="79">
        <v>833.15962029999992</v>
      </c>
      <c r="AI109" s="79">
        <v>876.52880627000002</v>
      </c>
      <c r="AJ109" s="79">
        <v>848.51541178000014</v>
      </c>
      <c r="AK109" s="79">
        <v>911.32244244000015</v>
      </c>
      <c r="AL109" s="79">
        <v>905.81841551999992</v>
      </c>
      <c r="AM109" s="79">
        <v>916.24515161999989</v>
      </c>
      <c r="AN109" s="79">
        <v>873.22779636999985</v>
      </c>
      <c r="AO109" s="79">
        <v>873.9930985499999</v>
      </c>
      <c r="AP109" s="79">
        <v>897.36703388000001</v>
      </c>
      <c r="AQ109" s="79">
        <v>914.82637711999985</v>
      </c>
    </row>
    <row r="110" spans="1:59">
      <c r="A110" s="38" t="s">
        <v>53</v>
      </c>
      <c r="B110" s="40">
        <v>0</v>
      </c>
      <c r="C110" s="40">
        <v>0</v>
      </c>
      <c r="D110" s="40">
        <v>0</v>
      </c>
      <c r="E110" s="40">
        <v>4.444</v>
      </c>
      <c r="F110" s="40">
        <v>371.17399999999998</v>
      </c>
      <c r="G110" s="40">
        <v>546.29499999999996</v>
      </c>
      <c r="H110" s="40">
        <v>468.49</v>
      </c>
      <c r="I110" s="40">
        <v>15.426630119999999</v>
      </c>
      <c r="J110" s="40">
        <v>9.0651876999999992</v>
      </c>
      <c r="K110" s="40">
        <v>5.9676015700000002</v>
      </c>
      <c r="L110" s="40">
        <v>6.0781555199999993</v>
      </c>
      <c r="M110" s="40">
        <v>3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-4.5640000000000003E-3</v>
      </c>
      <c r="Z110" s="211">
        <v>-4.5640000000000003E-3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79">
        <v>0</v>
      </c>
      <c r="AI110" s="79">
        <v>0</v>
      </c>
      <c r="AJ110" s="79">
        <v>-1.0000381618738175E-8</v>
      </c>
      <c r="AK110" s="79">
        <v>8.2049518823623652E-13</v>
      </c>
      <c r="AL110" s="79">
        <v>-9.9998712539672853E-9</v>
      </c>
      <c r="AM110" s="79">
        <v>-1.0000109672546387E-8</v>
      </c>
      <c r="AN110" s="79">
        <v>-9.9997520446777344E-9</v>
      </c>
      <c r="AO110" s="79">
        <v>2.3841857910156249E-13</v>
      </c>
      <c r="AP110" s="79">
        <v>0.74124083000028129</v>
      </c>
      <c r="AQ110" s="79">
        <v>0.74571481000041961</v>
      </c>
    </row>
    <row r="111" spans="1:59">
      <c r="A111" s="38" t="s">
        <v>80</v>
      </c>
      <c r="B111" s="40">
        <v>0</v>
      </c>
      <c r="C111" s="40">
        <v>2.1339999999999999</v>
      </c>
      <c r="D111" s="40">
        <v>12.162000000000001</v>
      </c>
      <c r="E111" s="40">
        <v>24.38</v>
      </c>
      <c r="F111" s="40">
        <v>25.896000000000001</v>
      </c>
      <c r="G111" s="40">
        <v>27.411999999999999</v>
      </c>
      <c r="H111" s="40">
        <v>28.928000000000001</v>
      </c>
      <c r="I111" s="40">
        <v>37.311629439999997</v>
      </c>
      <c r="J111" s="40">
        <v>37.663294780000001</v>
      </c>
      <c r="K111" s="40">
        <v>37.188833880000004</v>
      </c>
      <c r="L111" s="40">
        <v>323.59693055000002</v>
      </c>
      <c r="M111" s="40">
        <v>376.05877661</v>
      </c>
      <c r="N111" s="40">
        <v>380.52100787000001</v>
      </c>
      <c r="O111" s="40">
        <v>385.41194660000002</v>
      </c>
      <c r="P111" s="40">
        <v>339.13472711999998</v>
      </c>
      <c r="Q111" s="40">
        <v>344.81596038999999</v>
      </c>
      <c r="R111" s="40">
        <v>351.60871310000005</v>
      </c>
      <c r="S111" s="40">
        <v>354.62574783999997</v>
      </c>
      <c r="T111" s="40">
        <v>301.76413656</v>
      </c>
      <c r="U111" s="40">
        <v>306.99190198000002</v>
      </c>
      <c r="V111" s="40">
        <v>311.93454757999996</v>
      </c>
      <c r="W111" s="40">
        <v>317.74631531</v>
      </c>
      <c r="X111" s="40">
        <v>344.29413497000002</v>
      </c>
      <c r="Y111" s="40">
        <v>349.26396327999998</v>
      </c>
      <c r="Z111" s="211">
        <v>354.46365068</v>
      </c>
      <c r="AA111" s="40">
        <v>357.96583592000002</v>
      </c>
      <c r="AB111" s="40">
        <v>441.47989917000001</v>
      </c>
      <c r="AC111" s="40">
        <v>447.67370431000001</v>
      </c>
      <c r="AD111" s="40">
        <v>454.41281997999999</v>
      </c>
      <c r="AE111" s="40">
        <v>460.60908616</v>
      </c>
      <c r="AF111" s="40">
        <v>485.45857108999996</v>
      </c>
      <c r="AG111" s="40">
        <v>490.17996983999996</v>
      </c>
      <c r="AH111" s="79">
        <v>494.62856925</v>
      </c>
      <c r="AI111" s="79">
        <v>500.10585637000003</v>
      </c>
      <c r="AJ111" s="79">
        <v>579.82318635000001</v>
      </c>
      <c r="AK111" s="79">
        <v>585.46517207999989</v>
      </c>
      <c r="AL111" s="79">
        <v>592.81081097000003</v>
      </c>
      <c r="AM111" s="79">
        <v>598.04257192999989</v>
      </c>
      <c r="AN111" s="79">
        <v>704.91898626</v>
      </c>
      <c r="AO111" s="79">
        <v>707.96596999999997</v>
      </c>
      <c r="AP111" s="79">
        <v>714.97880177000002</v>
      </c>
      <c r="AQ111" s="79">
        <v>723.36165015999995</v>
      </c>
    </row>
    <row r="112" spans="1:59">
      <c r="A112" s="38" t="s">
        <v>726</v>
      </c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211"/>
      <c r="AA112" s="40"/>
      <c r="AB112" s="40"/>
      <c r="AC112" s="40"/>
      <c r="AD112" s="40"/>
      <c r="AE112" s="40"/>
      <c r="AF112" s="40"/>
      <c r="AG112" s="40"/>
      <c r="AH112" s="79"/>
      <c r="AI112" s="79"/>
      <c r="AJ112" s="79"/>
      <c r="AK112" s="79">
        <v>68.290360180000008</v>
      </c>
      <c r="AL112" s="79">
        <v>63.000448560000002</v>
      </c>
      <c r="AM112" s="79">
        <v>71.898904520000002</v>
      </c>
      <c r="AN112" s="79">
        <v>50.319951000000003</v>
      </c>
      <c r="AO112" s="79">
        <v>73.43623276999999</v>
      </c>
      <c r="AP112" s="79">
        <v>72.654505409999999</v>
      </c>
      <c r="AQ112" s="79">
        <v>72.402392040000009</v>
      </c>
    </row>
    <row r="113" spans="1:59">
      <c r="A113" s="38" t="s">
        <v>60</v>
      </c>
      <c r="B113" s="40">
        <v>1123.5740000000001</v>
      </c>
      <c r="C113" s="40">
        <v>1215.6410000000001</v>
      </c>
      <c r="D113" s="40">
        <v>1250.877</v>
      </c>
      <c r="E113" s="40">
        <v>1510.9649999999999</v>
      </c>
      <c r="F113" s="40">
        <v>3546.39</v>
      </c>
      <c r="G113" s="40">
        <v>3159.134</v>
      </c>
      <c r="H113" s="40">
        <v>3116.4830000000002</v>
      </c>
      <c r="I113" s="40">
        <v>1602.86854634</v>
      </c>
      <c r="J113" s="40">
        <v>1214.02442034</v>
      </c>
      <c r="K113" s="40">
        <v>1149.8678936600002</v>
      </c>
      <c r="L113" s="40">
        <v>3136.717298</v>
      </c>
      <c r="M113" s="40">
        <v>1765.7213274100002</v>
      </c>
      <c r="N113" s="40">
        <v>1822.4750769699999</v>
      </c>
      <c r="O113" s="40">
        <v>1845.59340316</v>
      </c>
      <c r="P113" s="40">
        <v>1698.62188126</v>
      </c>
      <c r="Q113" s="40">
        <v>1535.9927731400001</v>
      </c>
      <c r="R113" s="40">
        <v>1485.2213761099999</v>
      </c>
      <c r="S113" s="40">
        <v>1428.86040914</v>
      </c>
      <c r="T113" s="40">
        <v>1499.3205560576421</v>
      </c>
      <c r="U113" s="40">
        <v>1495.6086054300001</v>
      </c>
      <c r="V113" s="40">
        <v>1434.97051663</v>
      </c>
      <c r="W113" s="40">
        <v>1482.92155179</v>
      </c>
      <c r="X113" s="40">
        <v>1264.2744106700002</v>
      </c>
      <c r="Y113" s="40">
        <v>1193.5776003800001</v>
      </c>
      <c r="Z113" s="211">
        <v>1181.24540056</v>
      </c>
      <c r="AA113" s="40">
        <v>1138.5084178</v>
      </c>
      <c r="AB113" s="40">
        <v>1108.74758625</v>
      </c>
      <c r="AC113" s="40">
        <v>1192.8774459900001</v>
      </c>
      <c r="AD113" s="40">
        <v>1318.89918831</v>
      </c>
      <c r="AE113" s="40">
        <v>1324.87239643</v>
      </c>
      <c r="AF113" s="40">
        <v>1611.8673994800001</v>
      </c>
      <c r="AG113" s="40">
        <v>1689.55237496</v>
      </c>
      <c r="AH113" s="79">
        <v>1647.7800549900001</v>
      </c>
      <c r="AI113" s="79">
        <v>1611.90590993</v>
      </c>
      <c r="AJ113" s="79">
        <v>1740.2365573799998</v>
      </c>
      <c r="AK113" s="79">
        <v>1691.39176451</v>
      </c>
      <c r="AL113" s="79">
        <v>1720.1404387100001</v>
      </c>
      <c r="AM113" s="79">
        <v>1608.4836516099999</v>
      </c>
      <c r="AN113" s="79">
        <v>1558.7419762</v>
      </c>
      <c r="AO113" s="79">
        <v>1334.31485926</v>
      </c>
      <c r="AP113" s="79">
        <v>1276.9391361600001</v>
      </c>
      <c r="AQ113" s="79">
        <v>1254.2650113499999</v>
      </c>
    </row>
    <row r="114" spans="1:59">
      <c r="A114" s="38" t="s">
        <v>75</v>
      </c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211"/>
      <c r="AA114" s="40"/>
      <c r="AB114" s="40"/>
      <c r="AC114" s="40"/>
      <c r="AD114" s="40"/>
      <c r="AE114" s="40"/>
      <c r="AF114" s="40"/>
      <c r="AG114" s="40"/>
      <c r="AH114" s="79"/>
      <c r="AI114" s="79"/>
      <c r="AJ114" s="79"/>
      <c r="AK114" s="79"/>
      <c r="AL114" s="79"/>
      <c r="AM114" s="79"/>
      <c r="AN114" s="79"/>
      <c r="AO114" s="79"/>
      <c r="AP114" s="79">
        <v>0</v>
      </c>
      <c r="AQ114" s="79">
        <v>0</v>
      </c>
    </row>
    <row r="115" spans="1:59">
      <c r="A115" s="38" t="s">
        <v>77</v>
      </c>
      <c r="B115" s="40">
        <v>374.50799999999998</v>
      </c>
      <c r="C115" s="40">
        <v>377.67599999999999</v>
      </c>
      <c r="D115" s="40">
        <v>378.72</v>
      </c>
      <c r="E115" s="40">
        <v>382.89699999999999</v>
      </c>
      <c r="F115" s="40">
        <v>814.38</v>
      </c>
      <c r="G115" s="40">
        <v>752.05600000000004</v>
      </c>
      <c r="H115" s="40">
        <v>777.13800000000003</v>
      </c>
      <c r="I115" s="40">
        <v>530.87945187000003</v>
      </c>
      <c r="J115" s="40">
        <v>493.20296447999999</v>
      </c>
      <c r="K115" s="40">
        <v>485.75251286999998</v>
      </c>
      <c r="L115" s="40">
        <v>505.39994584999999</v>
      </c>
      <c r="M115" s="40">
        <v>509.02978975999997</v>
      </c>
      <c r="N115" s="40">
        <v>497.19602197</v>
      </c>
      <c r="O115" s="40">
        <v>511.34853441000001</v>
      </c>
      <c r="P115" s="40">
        <v>551.73855962999994</v>
      </c>
      <c r="Q115" s="40">
        <v>524.65045775999999</v>
      </c>
      <c r="R115" s="40">
        <v>2515.8718974699996</v>
      </c>
      <c r="S115" s="40">
        <v>2538.6465149200012</v>
      </c>
      <c r="T115" s="40">
        <v>2424.9260185500002</v>
      </c>
      <c r="U115" s="40">
        <v>2458.6461870300004</v>
      </c>
      <c r="V115" s="40">
        <v>2508.03360273</v>
      </c>
      <c r="W115" s="40">
        <v>2550.0031845200001</v>
      </c>
      <c r="X115" s="40">
        <v>2748.8005224799999</v>
      </c>
      <c r="Y115" s="40">
        <v>2898.8383207800002</v>
      </c>
      <c r="Z115" s="211">
        <v>2658.8987322399994</v>
      </c>
      <c r="AA115" s="40">
        <v>2694.2792089200002</v>
      </c>
      <c r="AB115" s="40">
        <v>2386.51909462</v>
      </c>
      <c r="AC115" s="40">
        <v>2279.3693040500002</v>
      </c>
      <c r="AD115" s="40">
        <v>2027.5973132700001</v>
      </c>
      <c r="AE115" s="40">
        <v>2033.1330316600001</v>
      </c>
      <c r="AF115" s="40">
        <v>1979.52920442</v>
      </c>
      <c r="AG115" s="40">
        <v>1990.6351004400001</v>
      </c>
      <c r="AH115" s="79">
        <v>1703.9135345899999</v>
      </c>
      <c r="AI115" s="79">
        <v>1581.5839365100001</v>
      </c>
      <c r="AJ115" s="79">
        <v>1735.07190584</v>
      </c>
      <c r="AK115" s="79">
        <v>1741.2538592400001</v>
      </c>
      <c r="AL115" s="79">
        <v>1537.1628495900002</v>
      </c>
      <c r="AM115" s="79">
        <v>1374.4977368200002</v>
      </c>
      <c r="AN115" s="79">
        <v>1269.51346412</v>
      </c>
      <c r="AO115" s="79">
        <v>1262.93208893</v>
      </c>
      <c r="AP115" s="79">
        <v>1156.8562109</v>
      </c>
      <c r="AQ115" s="79">
        <v>1162.75352473</v>
      </c>
    </row>
    <row r="116" spans="1:59">
      <c r="A116" s="38" t="s">
        <v>424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211"/>
      <c r="AA116" s="40"/>
      <c r="AB116" s="40"/>
      <c r="AC116" s="40"/>
      <c r="AD116" s="40"/>
      <c r="AE116" s="40">
        <v>6.1390688600000001</v>
      </c>
      <c r="AF116" s="40">
        <v>-4.8999999999999997E-7</v>
      </c>
      <c r="AG116" s="40">
        <v>3.8000000000000001E-7</v>
      </c>
      <c r="AH116" s="79">
        <v>2.0000000000000002E-7</v>
      </c>
      <c r="AI116" s="79">
        <v>2.0000000000000002E-7</v>
      </c>
      <c r="AJ116" s="79">
        <v>7.9999998956918711E-7</v>
      </c>
      <c r="AK116" s="79">
        <v>1.0699999928474426E-6</v>
      </c>
      <c r="AL116" s="79">
        <v>3.1000000238418577E-7</v>
      </c>
      <c r="AM116" s="79">
        <v>0.32200010999998452</v>
      </c>
      <c r="AN116" s="79">
        <v>1.489999996498227E-6</v>
      </c>
      <c r="AO116" s="79">
        <v>3.6000001907348631E-7</v>
      </c>
      <c r="AP116" s="79">
        <v>5.8999997854232787E-7</v>
      </c>
      <c r="AQ116" s="79">
        <v>5.2999997615814214E-7</v>
      </c>
    </row>
    <row r="117" spans="1:59">
      <c r="A117" s="38" t="s">
        <v>730</v>
      </c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211"/>
      <c r="AA117" s="40"/>
      <c r="AB117" s="40"/>
      <c r="AC117" s="40"/>
      <c r="AD117" s="40"/>
      <c r="AE117" s="40"/>
      <c r="AF117" s="40"/>
      <c r="AG117" s="40"/>
      <c r="AH117" s="79"/>
      <c r="AI117" s="79"/>
      <c r="AJ117" s="79"/>
      <c r="AK117" s="79"/>
      <c r="AL117" s="79"/>
      <c r="AM117" s="79"/>
      <c r="AN117" s="79"/>
      <c r="AO117" s="79"/>
      <c r="AP117" s="79">
        <v>403.46700787999998</v>
      </c>
      <c r="AQ117" s="79">
        <v>437.52110682</v>
      </c>
    </row>
    <row r="118" spans="1:59">
      <c r="A118" s="38" t="s">
        <v>50</v>
      </c>
      <c r="B118" s="40">
        <v>0</v>
      </c>
      <c r="C118" s="40">
        <v>0</v>
      </c>
      <c r="D118" s="40">
        <v>0</v>
      </c>
      <c r="E118" s="40">
        <v>0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135.08129830000001</v>
      </c>
      <c r="O118" s="40">
        <v>219.36678788999998</v>
      </c>
      <c r="P118" s="40">
        <v>280.46219924000002</v>
      </c>
      <c r="Q118" s="40">
        <v>246.38434269000001</v>
      </c>
      <c r="R118" s="40">
        <v>201.19336213999998</v>
      </c>
      <c r="S118" s="40">
        <v>246.50919918</v>
      </c>
      <c r="T118" s="40">
        <v>319.63165330000004</v>
      </c>
      <c r="U118" s="40">
        <v>553.31254316999991</v>
      </c>
      <c r="V118" s="40">
        <v>503.33634047000004</v>
      </c>
      <c r="W118" s="40">
        <v>756.00757663000002</v>
      </c>
      <c r="X118" s="40">
        <v>740.42746053999997</v>
      </c>
      <c r="Y118" s="40">
        <v>667.57895159000009</v>
      </c>
      <c r="Z118" s="211">
        <v>509.52847088999999</v>
      </c>
      <c r="AA118" s="40">
        <v>526.51586893000001</v>
      </c>
      <c r="AB118" s="40">
        <v>247.54953631000001</v>
      </c>
      <c r="AC118" s="40">
        <v>298.73335732999999</v>
      </c>
      <c r="AD118" s="40">
        <v>178.50591212999998</v>
      </c>
      <c r="AE118" s="40">
        <v>231.52692350999999</v>
      </c>
      <c r="AF118" s="40">
        <v>113.56467087</v>
      </c>
      <c r="AG118" s="40">
        <v>83.979038979999999</v>
      </c>
      <c r="AH118" s="79">
        <v>23.68904994</v>
      </c>
      <c r="AI118" s="79">
        <v>22.208998579999999</v>
      </c>
      <c r="AJ118" s="79">
        <v>21.834414969999997</v>
      </c>
      <c r="AK118" s="79">
        <v>22.13565505</v>
      </c>
      <c r="AL118" s="79">
        <v>44.203789149999999</v>
      </c>
      <c r="AM118" s="79">
        <v>55.90920028</v>
      </c>
      <c r="AN118" s="79">
        <v>49.785317169999999</v>
      </c>
      <c r="AO118" s="79">
        <v>147.44657342000002</v>
      </c>
      <c r="AP118" s="79">
        <v>124.40112314</v>
      </c>
      <c r="AQ118" s="79">
        <v>130.07480151999999</v>
      </c>
    </row>
    <row r="119" spans="1:59" s="6" customFormat="1">
      <c r="A119" s="41" t="s">
        <v>81</v>
      </c>
      <c r="B119" s="14">
        <v>6004.2790000000005</v>
      </c>
      <c r="C119" s="14">
        <v>6412.1430000000009</v>
      </c>
      <c r="D119" s="14">
        <v>6317.665</v>
      </c>
      <c r="E119" s="14">
        <v>6784.3460000000005</v>
      </c>
      <c r="F119" s="14">
        <v>9313.4260000000013</v>
      </c>
      <c r="G119" s="14">
        <v>9270.52</v>
      </c>
      <c r="H119" s="14">
        <v>9433.3630000000012</v>
      </c>
      <c r="I119" s="14">
        <v>9585.6257271799986</v>
      </c>
      <c r="J119" s="14">
        <v>9320.1475210900007</v>
      </c>
      <c r="K119" s="14">
        <v>11250.692771570002</v>
      </c>
      <c r="L119" s="14">
        <v>13886.079088319999</v>
      </c>
      <c r="M119" s="14">
        <v>13305.630442710002</v>
      </c>
      <c r="N119" s="14">
        <v>13003.139340190002</v>
      </c>
      <c r="O119" s="14">
        <v>13214.468498860002</v>
      </c>
      <c r="P119" s="14">
        <v>13515.369317039987</v>
      </c>
      <c r="Q119" s="14">
        <v>13713.932052054759</v>
      </c>
      <c r="R119" s="14">
        <v>13788.004155339569</v>
      </c>
      <c r="S119" s="14">
        <v>13885.897343431205</v>
      </c>
      <c r="T119" s="14">
        <v>12358.422007393339</v>
      </c>
      <c r="U119" s="14">
        <v>12437.503748970001</v>
      </c>
      <c r="V119" s="14">
        <v>12362.651028429998</v>
      </c>
      <c r="W119" s="14">
        <v>12142.995766139999</v>
      </c>
      <c r="X119" s="14">
        <v>12369.256012700003</v>
      </c>
      <c r="Y119" s="14">
        <v>12022.905342000002</v>
      </c>
      <c r="Z119" s="205">
        <v>13404.539330760001</v>
      </c>
      <c r="AA119" s="14">
        <v>12451.39214973</v>
      </c>
      <c r="AB119" s="14">
        <v>10792.341123410002</v>
      </c>
      <c r="AC119" s="14">
        <v>11099.653952469998</v>
      </c>
      <c r="AD119" s="14">
        <v>10828.509274880002</v>
      </c>
      <c r="AE119" s="14">
        <v>11314.894357379999</v>
      </c>
      <c r="AF119" s="14">
        <v>10297.264786670001</v>
      </c>
      <c r="AG119" s="14">
        <v>10658.842769060002</v>
      </c>
      <c r="AH119" s="14">
        <v>9759.1088048799957</v>
      </c>
      <c r="AI119" s="14">
        <v>9799.8944543400012</v>
      </c>
      <c r="AJ119" s="14">
        <v>10962.025078310004</v>
      </c>
      <c r="AK119" s="14">
        <v>10129.492528259998</v>
      </c>
      <c r="AL119" s="14">
        <v>10098.690728749998</v>
      </c>
      <c r="AM119" s="14">
        <v>10966.394054120001</v>
      </c>
      <c r="AN119" s="14">
        <v>11061.216716540004</v>
      </c>
      <c r="AO119" s="14">
        <v>11425.865591639998</v>
      </c>
      <c r="AP119" s="14">
        <v>11094.632860669997</v>
      </c>
      <c r="AQ119" s="14">
        <v>11320.668026599998</v>
      </c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s="6" customFormat="1">
      <c r="A120" s="44" t="s">
        <v>82</v>
      </c>
      <c r="B120" s="39">
        <v>4687.826</v>
      </c>
      <c r="C120" s="39">
        <v>4691.1350000000002</v>
      </c>
      <c r="D120" s="39">
        <v>4691.1350000000002</v>
      </c>
      <c r="E120" s="39">
        <v>4691.8220000000001</v>
      </c>
      <c r="F120" s="39">
        <v>4691.8220000000001</v>
      </c>
      <c r="G120" s="39">
        <v>4691.8220000000001</v>
      </c>
      <c r="H120" s="39">
        <v>4691.8220000000001</v>
      </c>
      <c r="I120" s="39">
        <v>4691.8222910900004</v>
      </c>
      <c r="J120" s="39">
        <v>4691.8222910900013</v>
      </c>
      <c r="K120" s="39">
        <v>4691.8222910900013</v>
      </c>
      <c r="L120" s="39">
        <v>4691.8222910900004</v>
      </c>
      <c r="M120" s="39">
        <v>4691.8222910900004</v>
      </c>
      <c r="N120" s="39">
        <v>4691.8222910900004</v>
      </c>
      <c r="O120" s="39">
        <v>4691.8222910899995</v>
      </c>
      <c r="P120" s="39">
        <v>4691.8222910899995</v>
      </c>
      <c r="Q120" s="39">
        <v>4691.8222910899985</v>
      </c>
      <c r="R120" s="39">
        <v>4691.8222910899995</v>
      </c>
      <c r="S120" s="39">
        <v>4691.8222910899995</v>
      </c>
      <c r="T120" s="39">
        <v>3632.2314000900001</v>
      </c>
      <c r="U120" s="39">
        <v>3632.2314000900001</v>
      </c>
      <c r="V120" s="39">
        <v>3822.72524419</v>
      </c>
      <c r="W120" s="39">
        <v>3822.7252441899991</v>
      </c>
      <c r="X120" s="39">
        <v>3822.72524419</v>
      </c>
      <c r="Y120" s="39">
        <v>3822.7252440900011</v>
      </c>
      <c r="Z120" s="212">
        <v>3822.7252440900011</v>
      </c>
      <c r="AA120" s="39">
        <v>3822.7252440900002</v>
      </c>
      <c r="AB120" s="39">
        <v>3824.648444089999</v>
      </c>
      <c r="AC120" s="39">
        <v>3839.074944089999</v>
      </c>
      <c r="AD120" s="39">
        <v>3999.074944089999</v>
      </c>
      <c r="AE120" s="39">
        <v>3999.074944089999</v>
      </c>
      <c r="AF120" s="39">
        <v>3999.0749440900004</v>
      </c>
      <c r="AG120" s="39">
        <v>3999.0749440900004</v>
      </c>
      <c r="AH120" s="79">
        <v>4418.4758796900005</v>
      </c>
      <c r="AI120" s="79">
        <v>4418.4758796900005</v>
      </c>
      <c r="AJ120" s="79">
        <v>4418.4758796900005</v>
      </c>
      <c r="AK120" s="79">
        <v>4418.4758800899999</v>
      </c>
      <c r="AL120" s="79">
        <v>5045.2135744099996</v>
      </c>
      <c r="AM120" s="79">
        <v>5045.2135743900017</v>
      </c>
      <c r="AN120" s="79">
        <v>5045.2135743900017</v>
      </c>
      <c r="AO120" s="79">
        <v>5045.2135740900003</v>
      </c>
      <c r="AP120" s="79">
        <v>5045.2135740900003</v>
      </c>
      <c r="AQ120" s="79">
        <v>5727.4780583899992</v>
      </c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s="6" customFormat="1" ht="17.25" customHeight="1">
      <c r="A121" s="44" t="s">
        <v>83</v>
      </c>
      <c r="B121" s="39">
        <v>-4.1859999999999999</v>
      </c>
      <c r="C121" s="39">
        <v>-4.1859999999999999</v>
      </c>
      <c r="D121" s="39">
        <v>-19.405000000000001</v>
      </c>
      <c r="E121" s="39">
        <v>-19.405000000000001</v>
      </c>
      <c r="F121" s="39">
        <v>-19.405000000000001</v>
      </c>
      <c r="G121" s="39">
        <v>-66.284000000000006</v>
      </c>
      <c r="H121" s="39">
        <v>-67.662999999999997</v>
      </c>
      <c r="I121" s="39">
        <v>-67.662750870000011</v>
      </c>
      <c r="J121" s="39">
        <v>-67.662750870000011</v>
      </c>
      <c r="K121" s="39">
        <v>-67.662750870000011</v>
      </c>
      <c r="L121" s="39">
        <v>-52.98828924</v>
      </c>
      <c r="M121" s="39">
        <v>-50.899169239999999</v>
      </c>
      <c r="N121" s="39">
        <v>-70.600706200000005</v>
      </c>
      <c r="O121" s="39">
        <v>-110.97029222</v>
      </c>
      <c r="P121" s="39">
        <v>-104.33586222</v>
      </c>
      <c r="Q121" s="39">
        <v>-99.7435622</v>
      </c>
      <c r="R121" s="39">
        <v>-135.56781219999999</v>
      </c>
      <c r="S121" s="39">
        <v>-94.50788369</v>
      </c>
      <c r="T121" s="39">
        <v>-58.6938022</v>
      </c>
      <c r="U121" s="39">
        <v>-58.693802220000002</v>
      </c>
      <c r="V121" s="39">
        <v>-58.693802220000002</v>
      </c>
      <c r="W121" s="39">
        <v>-58.693802220000002</v>
      </c>
      <c r="X121" s="39">
        <v>-58.693802220000002</v>
      </c>
      <c r="Y121" s="39">
        <v>-58.693802220000002</v>
      </c>
      <c r="Z121" s="212">
        <v>-57.769452219999998</v>
      </c>
      <c r="AA121" s="39">
        <v>-38.972602219999999</v>
      </c>
      <c r="AB121" s="39">
        <v>-34.966002719999999</v>
      </c>
      <c r="AC121" s="39">
        <v>-34.966002719999999</v>
      </c>
      <c r="AD121" s="39">
        <v>-60.887639249999999</v>
      </c>
      <c r="AE121" s="39">
        <v>-114.41316051999999</v>
      </c>
      <c r="AF121" s="39">
        <v>-114.41316051999999</v>
      </c>
      <c r="AG121" s="39">
        <v>-122.99698089</v>
      </c>
      <c r="AH121" s="79">
        <v>-637.74377520000007</v>
      </c>
      <c r="AI121" s="79">
        <v>-627.9126442999999</v>
      </c>
      <c r="AJ121" s="79">
        <v>-627.9126442999999</v>
      </c>
      <c r="AK121" s="79">
        <v>-627.9126442999999</v>
      </c>
      <c r="AL121" s="79">
        <v>-260.73688919999995</v>
      </c>
      <c r="AM121" s="79">
        <v>-280.08993119999997</v>
      </c>
      <c r="AN121" s="79">
        <v>-112.78497535</v>
      </c>
      <c r="AO121" s="79">
        <v>-402.47600929000004</v>
      </c>
      <c r="AP121" s="79">
        <v>-430.53171708999997</v>
      </c>
      <c r="AQ121" s="79">
        <v>-418.00307186000003</v>
      </c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s="6" customFormat="1" ht="17.25" customHeight="1">
      <c r="A122" s="44" t="s">
        <v>84</v>
      </c>
      <c r="B122" s="39">
        <v>511.274</v>
      </c>
      <c r="C122" s="39">
        <v>564.827</v>
      </c>
      <c r="D122" s="39">
        <v>439.34199999999998</v>
      </c>
      <c r="E122" s="39">
        <v>537.46799999999996</v>
      </c>
      <c r="F122" s="39">
        <v>637.83600000000001</v>
      </c>
      <c r="G122" s="39">
        <v>609.93899999999996</v>
      </c>
      <c r="H122" s="39">
        <v>1893.492</v>
      </c>
      <c r="I122" s="39">
        <v>689.57372198999997</v>
      </c>
      <c r="J122" s="39">
        <v>737.17706119000002</v>
      </c>
      <c r="K122" s="39">
        <v>930.31993546000001</v>
      </c>
      <c r="L122" s="39">
        <v>896.20657689999996</v>
      </c>
      <c r="M122" s="39">
        <v>1078.2892542900008</v>
      </c>
      <c r="N122" s="39">
        <v>1088.729404319999</v>
      </c>
      <c r="O122" s="39">
        <v>1025.8214132099999</v>
      </c>
      <c r="P122" s="39">
        <v>1077.3050020399999</v>
      </c>
      <c r="Q122" s="39">
        <v>1020.11344796</v>
      </c>
      <c r="R122" s="39">
        <v>1041.7518052299999</v>
      </c>
      <c r="S122" s="39">
        <v>1013.32026008</v>
      </c>
      <c r="T122" s="39">
        <v>1125.0366214300011</v>
      </c>
      <c r="U122" s="39">
        <v>1127.8722766800001</v>
      </c>
      <c r="V122" s="39">
        <v>1157.52885984</v>
      </c>
      <c r="W122" s="39">
        <v>1024.6759069700001</v>
      </c>
      <c r="X122" s="39">
        <v>769.68015955999999</v>
      </c>
      <c r="Y122" s="39">
        <v>760.67376099000001</v>
      </c>
      <c r="Z122" s="212">
        <v>689.67155644000104</v>
      </c>
      <c r="AA122" s="39">
        <v>645.12889920999999</v>
      </c>
      <c r="AB122" s="39">
        <v>650.39221198000007</v>
      </c>
      <c r="AC122" s="39">
        <v>890.56940724000003</v>
      </c>
      <c r="AD122" s="39">
        <v>1027.3854616200001</v>
      </c>
      <c r="AE122" s="39">
        <v>998.08216112000002</v>
      </c>
      <c r="AF122" s="39">
        <v>634.16980524999997</v>
      </c>
      <c r="AG122" s="39">
        <v>627.83671699000001</v>
      </c>
      <c r="AH122" s="79">
        <v>184.22650385</v>
      </c>
      <c r="AI122" s="79">
        <v>132.24830120000001</v>
      </c>
      <c r="AJ122" s="79">
        <v>280.08106890000101</v>
      </c>
      <c r="AK122" s="79">
        <v>-599.50145652000026</v>
      </c>
      <c r="AL122" s="79">
        <v>-1609.1654275400001</v>
      </c>
      <c r="AM122" s="79">
        <v>-1581.46646442</v>
      </c>
      <c r="AN122" s="79">
        <v>-1313.0065398700003</v>
      </c>
      <c r="AO122" s="79">
        <v>-858.52700190000053</v>
      </c>
      <c r="AP122" s="79">
        <v>-336.97728694000006</v>
      </c>
      <c r="AQ122" s="79">
        <v>-278.79767514999992</v>
      </c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s="6" customFormat="1">
      <c r="A123" s="44" t="s">
        <v>85</v>
      </c>
      <c r="B123" s="39">
        <v>374.24799999999999</v>
      </c>
      <c r="C123" s="39">
        <v>912.60699999999997</v>
      </c>
      <c r="D123" s="39">
        <v>951.30399999999997</v>
      </c>
      <c r="E123" s="39">
        <v>1248.9760000000001</v>
      </c>
      <c r="F123" s="39">
        <v>1248.9760000000001</v>
      </c>
      <c r="G123" s="39">
        <v>1232.2280000000001</v>
      </c>
      <c r="H123" s="39">
        <v>0</v>
      </c>
      <c r="I123" s="39">
        <v>1596.6852251199998</v>
      </c>
      <c r="J123" s="39">
        <v>3588.0598902299998</v>
      </c>
      <c r="K123" s="39">
        <v>3588.0598902299998</v>
      </c>
      <c r="L123" s="39">
        <v>3588.0598902299998</v>
      </c>
      <c r="M123" s="39">
        <v>3436.4813773000001</v>
      </c>
      <c r="N123" s="39">
        <v>3926.2852076500012</v>
      </c>
      <c r="O123" s="39">
        <v>3926.2852076500003</v>
      </c>
      <c r="P123" s="39">
        <v>3905.2352076500001</v>
      </c>
      <c r="Q123" s="39">
        <v>4767.5492689599996</v>
      </c>
      <c r="R123" s="39">
        <v>4673.1598648699992</v>
      </c>
      <c r="S123" s="39">
        <v>4673.1598648700001</v>
      </c>
      <c r="T123" s="39">
        <v>4496.2251849900003</v>
      </c>
      <c r="U123" s="39">
        <v>6380.1006847200006</v>
      </c>
      <c r="V123" s="39">
        <v>6336.0174386200006</v>
      </c>
      <c r="W123" s="39">
        <v>6186.0174376200011</v>
      </c>
      <c r="X123" s="39">
        <v>5546.3603185599995</v>
      </c>
      <c r="Y123" s="39">
        <v>986.14697976000002</v>
      </c>
      <c r="Z123" s="212">
        <v>1084.6920568099999</v>
      </c>
      <c r="AA123" s="39">
        <v>1084.6920568099999</v>
      </c>
      <c r="AB123" s="39">
        <v>784.08492022000007</v>
      </c>
      <c r="AC123" s="39">
        <v>923.48468571000001</v>
      </c>
      <c r="AD123" s="39">
        <v>431.99788580000001</v>
      </c>
      <c r="AE123" s="39">
        <v>431.99788580000001</v>
      </c>
      <c r="AF123" s="39">
        <v>119.24719485</v>
      </c>
      <c r="AG123" s="39">
        <v>119.24719470999999</v>
      </c>
      <c r="AH123" s="79">
        <v>-187.03574713999998</v>
      </c>
      <c r="AI123" s="79">
        <v>-187.032316199999</v>
      </c>
      <c r="AJ123" s="79">
        <v>-579.13278801000024</v>
      </c>
      <c r="AK123" s="79">
        <v>944.88131567000028</v>
      </c>
      <c r="AL123" s="79">
        <v>890.41432764000058</v>
      </c>
      <c r="AM123" s="79">
        <v>961.43845738999937</v>
      </c>
      <c r="AN123" s="79">
        <v>3081.8223711800001</v>
      </c>
      <c r="AO123" s="79">
        <v>4449.2397003799979</v>
      </c>
      <c r="AP123" s="79">
        <v>4449.2397003799988</v>
      </c>
      <c r="AQ123" s="79">
        <v>4152.1164600000011</v>
      </c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s="6" customFormat="1">
      <c r="A124" s="44" t="s">
        <v>156</v>
      </c>
      <c r="B124" s="39">
        <v>0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179.46899999999999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474.94125000000003</v>
      </c>
      <c r="Y124" s="39">
        <v>0</v>
      </c>
      <c r="Z124" s="212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79">
        <v>0</v>
      </c>
      <c r="AI124" s="79">
        <v>0</v>
      </c>
      <c r="AJ124" s="79">
        <v>0</v>
      </c>
      <c r="AK124" s="79">
        <v>0</v>
      </c>
      <c r="AL124" s="79">
        <v>0</v>
      </c>
      <c r="AM124" s="79">
        <v>0</v>
      </c>
      <c r="AN124" s="79">
        <v>0</v>
      </c>
      <c r="AO124" s="79">
        <v>0</v>
      </c>
      <c r="AP124" s="79">
        <v>0</v>
      </c>
      <c r="AQ124" s="79">
        <v>0</v>
      </c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s="6" customFormat="1">
      <c r="A125" s="44" t="s">
        <v>731</v>
      </c>
      <c r="B125" s="39">
        <v>0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179.46899999999999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474.94125000000003</v>
      </c>
      <c r="Y125" s="39">
        <v>0</v>
      </c>
      <c r="Z125" s="212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  <c r="AF125" s="39">
        <v>0</v>
      </c>
      <c r="AG125" s="3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0</v>
      </c>
      <c r="AM125" s="79">
        <v>0</v>
      </c>
      <c r="AN125" s="79">
        <v>0</v>
      </c>
      <c r="AO125" s="79">
        <v>0</v>
      </c>
      <c r="AP125" s="79">
        <v>-666.43806575000008</v>
      </c>
      <c r="AQ125" s="79">
        <v>-872.95557001000009</v>
      </c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s="6" customFormat="1">
      <c r="A126" s="44" t="s">
        <v>86</v>
      </c>
      <c r="B126" s="39">
        <v>370.255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-364.45719797000004</v>
      </c>
      <c r="J126" s="39">
        <v>0</v>
      </c>
      <c r="K126" s="39">
        <v>0</v>
      </c>
      <c r="L126" s="39">
        <v>0</v>
      </c>
      <c r="M126" s="39">
        <v>578.32620624000003</v>
      </c>
      <c r="N126" s="39">
        <v>-63.206812490000004</v>
      </c>
      <c r="O126" s="39">
        <v>-63.206812490000004</v>
      </c>
      <c r="P126" s="39">
        <v>-276.53796676000036</v>
      </c>
      <c r="Q126" s="39">
        <v>-695.48226339999997</v>
      </c>
      <c r="R126" s="39">
        <v>-695.48226339999997</v>
      </c>
      <c r="S126" s="39">
        <v>-695.48226339999997</v>
      </c>
      <c r="T126" s="39">
        <v>-735.5390457191163</v>
      </c>
      <c r="U126" s="39">
        <v>-2260.3991022600003</v>
      </c>
      <c r="V126" s="39">
        <v>-2531.8096992600003</v>
      </c>
      <c r="W126" s="39">
        <v>-2531.8096992600003</v>
      </c>
      <c r="X126" s="39">
        <v>-2454.3283314699997</v>
      </c>
      <c r="Y126" s="39">
        <v>2957.3146284999998</v>
      </c>
      <c r="Z126" s="212">
        <v>2577.817903489999</v>
      </c>
      <c r="AA126" s="39">
        <v>2577.8179034899999</v>
      </c>
      <c r="AB126" s="39">
        <v>2705.3649863200003</v>
      </c>
      <c r="AC126" s="39">
        <v>3541.417031</v>
      </c>
      <c r="AD126" s="39">
        <v>3492.9038311100003</v>
      </c>
      <c r="AE126" s="39">
        <v>3492.9038311099994</v>
      </c>
      <c r="AF126" s="39">
        <v>3493.2648996799999</v>
      </c>
      <c r="AG126" s="39">
        <v>4808.5906240000004</v>
      </c>
      <c r="AH126" s="39">
        <v>4785.214079379999</v>
      </c>
      <c r="AI126" s="39">
        <v>4785.21407344</v>
      </c>
      <c r="AJ126" s="39">
        <v>4784.8886734400003</v>
      </c>
      <c r="AK126" s="39">
        <v>4913.1941374699991</v>
      </c>
      <c r="AL126" s="39">
        <v>4708.165065969999</v>
      </c>
      <c r="AM126" s="39">
        <v>4657.8915232100007</v>
      </c>
      <c r="AN126" s="39">
        <v>1427.0842941700005</v>
      </c>
      <c r="AO126" s="39">
        <v>2485.0734728599996</v>
      </c>
      <c r="AP126" s="39">
        <v>2485.0734728600005</v>
      </c>
      <c r="AQ126" s="39">
        <v>2118.1114237499992</v>
      </c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s="6" customFormat="1">
      <c r="A127" s="44" t="s">
        <v>87</v>
      </c>
      <c r="B127" s="39">
        <v>0</v>
      </c>
      <c r="C127" s="39">
        <v>0</v>
      </c>
      <c r="D127" s="39">
        <v>0</v>
      </c>
      <c r="E127" s="39">
        <v>0</v>
      </c>
      <c r="F127" s="80">
        <v>2299.3229999999999</v>
      </c>
      <c r="G127" s="80">
        <v>2362.5230000000001</v>
      </c>
      <c r="H127" s="39">
        <v>2456.2800000000002</v>
      </c>
      <c r="I127" s="39">
        <v>2606.8075776299984</v>
      </c>
      <c r="J127" s="39">
        <v>-17.049742179999999</v>
      </c>
      <c r="K127" s="39">
        <v>266.18114292000001</v>
      </c>
      <c r="L127" s="39">
        <v>608.47535113999902</v>
      </c>
      <c r="M127" s="39">
        <v>27.142306960000003</v>
      </c>
      <c r="N127" s="39">
        <v>-174.37137810000101</v>
      </c>
      <c r="O127" s="39">
        <v>31.504680870002002</v>
      </c>
      <c r="P127" s="39">
        <v>263.89984433999001</v>
      </c>
      <c r="Q127" s="39">
        <v>256.4129026147599</v>
      </c>
      <c r="R127" s="39">
        <v>352.35139412956943</v>
      </c>
      <c r="S127" s="39">
        <v>356.36942685120459</v>
      </c>
      <c r="T127" s="39">
        <v>268.16516663245619</v>
      </c>
      <c r="U127" s="39">
        <v>-43.683363610000001</v>
      </c>
      <c r="V127" s="39">
        <v>5.7646996699970003</v>
      </c>
      <c r="W127" s="39">
        <v>-7.5796220300019996</v>
      </c>
      <c r="X127" s="39">
        <v>580.08319293000307</v>
      </c>
      <c r="Y127" s="39">
        <v>247.03078594999999</v>
      </c>
      <c r="Z127" s="212">
        <v>526.94116174999999</v>
      </c>
      <c r="AA127" s="39">
        <v>852.77833389</v>
      </c>
      <c r="AB127" s="39">
        <v>1036.083419000003</v>
      </c>
      <c r="AC127" s="39">
        <v>205.31588546</v>
      </c>
      <c r="AD127" s="39">
        <v>129.27288564000199</v>
      </c>
      <c r="AE127" s="39">
        <v>628.96565796000004</v>
      </c>
      <c r="AF127" s="39">
        <v>1315.3257241400001</v>
      </c>
      <c r="AG127" s="39">
        <v>345.71603364999999</v>
      </c>
      <c r="AH127" s="79">
        <v>281.37111491999605</v>
      </c>
      <c r="AI127" s="79">
        <v>325.31386906999899</v>
      </c>
      <c r="AJ127" s="79">
        <v>1652.0418737300031</v>
      </c>
      <c r="AK127" s="79">
        <v>395.70993908000071</v>
      </c>
      <c r="AL127" s="79">
        <v>813.97544509999943</v>
      </c>
      <c r="AM127" s="79">
        <v>1632.8609182199996</v>
      </c>
      <c r="AN127" s="79">
        <v>2425.4061562100028</v>
      </c>
      <c r="AO127" s="79">
        <v>102.24967570000092</v>
      </c>
      <c r="AP127" s="79">
        <v>-72.13505790000039</v>
      </c>
      <c r="AQ127" s="79">
        <v>231.70370179000014</v>
      </c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s="27" customFormat="1" ht="16.5" customHeight="1">
      <c r="A128" s="45" t="s">
        <v>88</v>
      </c>
      <c r="B128" s="46">
        <v>1255.777</v>
      </c>
      <c r="C128" s="46">
        <v>1477.434</v>
      </c>
      <c r="D128" s="46">
        <v>1390.646</v>
      </c>
      <c r="E128" s="46">
        <v>6458.8609999999999</v>
      </c>
      <c r="F128" s="46">
        <v>8858.5519999999997</v>
      </c>
      <c r="G128" s="46">
        <v>8830.2279999999992</v>
      </c>
      <c r="H128" s="46">
        <v>8973.9310000000005</v>
      </c>
      <c r="I128" s="46">
        <v>9152.7688669899981</v>
      </c>
      <c r="J128" s="46">
        <v>8932.3467494600009</v>
      </c>
      <c r="K128" s="46">
        <v>9408.7205088300016</v>
      </c>
      <c r="L128" s="46">
        <v>9731.5758201199988</v>
      </c>
      <c r="M128" s="46">
        <v>9761.1622666400017</v>
      </c>
      <c r="N128" s="46">
        <v>9398.6580062700014</v>
      </c>
      <c r="O128" s="46">
        <v>9501.2564881100025</v>
      </c>
      <c r="P128" s="46">
        <v>9736.8575161399876</v>
      </c>
      <c r="Q128" s="46">
        <v>9940.6720850247584</v>
      </c>
      <c r="R128" s="46">
        <v>9928.0352797195701</v>
      </c>
      <c r="S128" s="46">
        <v>9944.6816958012041</v>
      </c>
      <c r="T128" s="46">
        <v>8794.4169878424564</v>
      </c>
      <c r="U128" s="46">
        <v>8777.4280933999999</v>
      </c>
      <c r="V128" s="46">
        <v>8731.5327408399971</v>
      </c>
      <c r="W128" s="46">
        <v>8435.3354652699982</v>
      </c>
      <c r="X128" s="46">
        <v>8680.768031550002</v>
      </c>
      <c r="Y128" s="46">
        <v>8715.1975970700023</v>
      </c>
      <c r="Z128" s="213">
        <v>8644.0784703600002</v>
      </c>
      <c r="AA128" s="46">
        <v>8944.1698352700005</v>
      </c>
      <c r="AB128" s="46">
        <v>8965.6079788900024</v>
      </c>
      <c r="AC128" s="46">
        <v>9364.8959507799991</v>
      </c>
      <c r="AD128" s="46">
        <v>9019.7473690100014</v>
      </c>
      <c r="AE128" s="46">
        <v>9436.6113195599992</v>
      </c>
      <c r="AF128" s="46">
        <v>9446.6694074900006</v>
      </c>
      <c r="AG128" s="46">
        <v>9777.4685325500013</v>
      </c>
      <c r="AH128" s="46">
        <v>8844.508055499995</v>
      </c>
      <c r="AI128" s="46">
        <v>8846.3071629000005</v>
      </c>
      <c r="AJ128" s="46">
        <v>9928.4420634500038</v>
      </c>
      <c r="AK128" s="46">
        <v>9444.8471714899988</v>
      </c>
      <c r="AL128" s="46">
        <v>9587.8660963799975</v>
      </c>
      <c r="AM128" s="46">
        <v>10435.848077590001</v>
      </c>
      <c r="AN128" s="46">
        <v>10553.734880730004</v>
      </c>
      <c r="AO128" s="46">
        <v>10820.773411839999</v>
      </c>
      <c r="AP128" s="46">
        <v>10473.444619649998</v>
      </c>
      <c r="AQ128" s="46">
        <v>10659.653326909998</v>
      </c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s="27" customFormat="1">
      <c r="A129" s="45" t="s">
        <v>89</v>
      </c>
      <c r="B129" s="46">
        <v>64.861999999999995</v>
      </c>
      <c r="C129" s="46">
        <v>247.76</v>
      </c>
      <c r="D129" s="46">
        <v>255.28899999999999</v>
      </c>
      <c r="E129" s="46">
        <v>325.48500000000001</v>
      </c>
      <c r="F129" s="46">
        <v>454.87400000000002</v>
      </c>
      <c r="G129" s="46">
        <v>440.29199999999997</v>
      </c>
      <c r="H129" s="46">
        <v>459.43200000000002</v>
      </c>
      <c r="I129" s="46">
        <v>432.85686019000002</v>
      </c>
      <c r="J129" s="46">
        <v>387.80077162999999</v>
      </c>
      <c r="K129" s="46">
        <v>1841.9722627399999</v>
      </c>
      <c r="L129" s="46">
        <v>4154.5032682000001</v>
      </c>
      <c r="M129" s="46">
        <v>3544.46817607</v>
      </c>
      <c r="N129" s="46">
        <v>3604.4813339200009</v>
      </c>
      <c r="O129" s="46">
        <v>3713.21201075</v>
      </c>
      <c r="P129" s="46">
        <v>3778.5118009000003</v>
      </c>
      <c r="Q129" s="46">
        <v>3773.2599670300001</v>
      </c>
      <c r="R129" s="46">
        <v>3859.9688756199989</v>
      </c>
      <c r="S129" s="46">
        <v>3941.2156476300001</v>
      </c>
      <c r="T129" s="46">
        <v>3630.99648217</v>
      </c>
      <c r="U129" s="46">
        <v>3660.07565557</v>
      </c>
      <c r="V129" s="46">
        <v>3631.1182875900004</v>
      </c>
      <c r="W129" s="46">
        <v>3707.6603008699999</v>
      </c>
      <c r="X129" s="46">
        <v>3688.4879811500009</v>
      </c>
      <c r="Y129" s="46">
        <v>3307.70774493</v>
      </c>
      <c r="Z129" s="213">
        <v>4760.4608604000005</v>
      </c>
      <c r="AA129" s="46">
        <v>3507.2223144600002</v>
      </c>
      <c r="AB129" s="46">
        <v>1826.73314452</v>
      </c>
      <c r="AC129" s="46">
        <v>1734.7580016900001</v>
      </c>
      <c r="AD129" s="46">
        <v>1808.76190587</v>
      </c>
      <c r="AE129" s="46">
        <v>1878.2830378199999</v>
      </c>
      <c r="AF129" s="46">
        <v>850.5953791799999</v>
      </c>
      <c r="AG129" s="46">
        <v>881.37423650999995</v>
      </c>
      <c r="AH129" s="46">
        <v>914.60074938000002</v>
      </c>
      <c r="AI129" s="46">
        <v>953.58729144000006</v>
      </c>
      <c r="AJ129" s="46">
        <v>1033.58301486</v>
      </c>
      <c r="AK129" s="46">
        <v>684.64535677000003</v>
      </c>
      <c r="AL129" s="46">
        <v>510.82463236999996</v>
      </c>
      <c r="AM129" s="46">
        <v>530.54597653000008</v>
      </c>
      <c r="AN129" s="46">
        <v>507.48183581000001</v>
      </c>
      <c r="AO129" s="46">
        <v>605.09217979999994</v>
      </c>
      <c r="AP129" s="46">
        <v>621.18824101999996</v>
      </c>
      <c r="AQ129" s="46">
        <v>661.01469968999993</v>
      </c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s="34" customFormat="1">
      <c r="A130" s="21" t="s">
        <v>90</v>
      </c>
      <c r="B130" s="33">
        <v>16498.569</v>
      </c>
      <c r="C130" s="33">
        <v>17283.833999999999</v>
      </c>
      <c r="D130" s="33">
        <v>18103.169999999998</v>
      </c>
      <c r="E130" s="33">
        <v>18744.656000000003</v>
      </c>
      <c r="F130" s="33">
        <v>22263.359</v>
      </c>
      <c r="G130" s="33">
        <v>22875.637999999999</v>
      </c>
      <c r="H130" s="33">
        <v>22845.012000000002</v>
      </c>
      <c r="I130" s="33">
        <v>15636.518245169998</v>
      </c>
      <c r="J130" s="33">
        <v>15895.36389803</v>
      </c>
      <c r="K130" s="33">
        <v>17927.268670410002</v>
      </c>
      <c r="L130" s="33">
        <v>29289.70654182</v>
      </c>
      <c r="M130" s="33">
        <v>27524.58045455</v>
      </c>
      <c r="N130" s="33">
        <v>28128.353003220003</v>
      </c>
      <c r="O130" s="33">
        <v>28060.050742010004</v>
      </c>
      <c r="P130" s="33">
        <v>28598.373194309985</v>
      </c>
      <c r="Q130" s="33">
        <v>28487.159480234761</v>
      </c>
      <c r="R130" s="33">
        <v>28754.801680289569</v>
      </c>
      <c r="S130" s="33">
        <v>29275.593517571204</v>
      </c>
      <c r="T130" s="33">
        <v>27111.129651231786</v>
      </c>
      <c r="U130" s="33">
        <v>28407.779139810002</v>
      </c>
      <c r="V130" s="33">
        <v>28399.82228244</v>
      </c>
      <c r="W130" s="33">
        <v>29178.739869169993</v>
      </c>
      <c r="X130" s="33">
        <v>30323.757522870001</v>
      </c>
      <c r="Y130" s="33">
        <v>29437.856565869999</v>
      </c>
      <c r="Z130" s="208">
        <v>29501.291577789998</v>
      </c>
      <c r="AA130" s="33">
        <v>29306.306623569999</v>
      </c>
      <c r="AB130" s="33">
        <v>27299.832997790007</v>
      </c>
      <c r="AC130" s="33">
        <v>27054.352407620001</v>
      </c>
      <c r="AD130" s="33">
        <v>26973.27542582</v>
      </c>
      <c r="AE130" s="33">
        <v>27657.134867379998</v>
      </c>
      <c r="AF130" s="33">
        <v>28539.273003710005</v>
      </c>
      <c r="AG130" s="33">
        <v>28070.158570160002</v>
      </c>
      <c r="AH130" s="33">
        <v>27994.709117059996</v>
      </c>
      <c r="AI130" s="33">
        <v>28080.27045675</v>
      </c>
      <c r="AJ130" s="33">
        <v>28839.344603810001</v>
      </c>
      <c r="AK130" s="33">
        <v>29902.315020550002</v>
      </c>
      <c r="AL130" s="33">
        <v>29691.069472400002</v>
      </c>
      <c r="AM130" s="33">
        <v>31065.171566500001</v>
      </c>
      <c r="AN130" s="33">
        <v>32865.14014245</v>
      </c>
      <c r="AO130" s="33">
        <v>33181.085333509996</v>
      </c>
      <c r="AP130" s="33">
        <v>35285.895053460008</v>
      </c>
      <c r="AQ130" s="33">
        <v>36100.758548619997</v>
      </c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>
      <c r="A131" s="9" t="s">
        <v>157</v>
      </c>
      <c r="B131" s="365" t="s">
        <v>377</v>
      </c>
      <c r="C131" s="365" t="s">
        <v>378</v>
      </c>
      <c r="D131" s="365" t="s">
        <v>379</v>
      </c>
      <c r="E131" s="365" t="s">
        <v>380</v>
      </c>
      <c r="F131" s="365" t="s">
        <v>381</v>
      </c>
      <c r="G131" s="365" t="s">
        <v>382</v>
      </c>
      <c r="H131" s="365" t="s">
        <v>383</v>
      </c>
      <c r="I131" s="365" t="s">
        <v>384</v>
      </c>
      <c r="J131" s="365" t="s">
        <v>385</v>
      </c>
      <c r="K131" s="365" t="s">
        <v>386</v>
      </c>
      <c r="L131" s="365" t="s">
        <v>387</v>
      </c>
      <c r="M131" s="365" t="s">
        <v>388</v>
      </c>
      <c r="N131" s="365" t="s">
        <v>389</v>
      </c>
      <c r="O131" s="365" t="s">
        <v>390</v>
      </c>
      <c r="P131" s="365" t="s">
        <v>391</v>
      </c>
      <c r="Q131" s="365" t="s">
        <v>2</v>
      </c>
      <c r="R131" s="365" t="s">
        <v>3</v>
      </c>
      <c r="S131" s="365" t="s">
        <v>4</v>
      </c>
      <c r="T131" s="365" t="s">
        <v>5</v>
      </c>
      <c r="U131" s="365" t="s">
        <v>6</v>
      </c>
      <c r="V131" s="365" t="s">
        <v>7</v>
      </c>
      <c r="W131" s="365" t="s">
        <v>8</v>
      </c>
      <c r="X131" s="365" t="s">
        <v>9</v>
      </c>
      <c r="Y131" s="365" t="s">
        <v>354</v>
      </c>
      <c r="Z131" s="365" t="s">
        <v>359</v>
      </c>
      <c r="AA131" s="365" t="s">
        <v>366</v>
      </c>
      <c r="AB131" s="365" t="s">
        <v>403</v>
      </c>
      <c r="AC131" s="365" t="s">
        <v>406</v>
      </c>
      <c r="AD131" s="365" t="s">
        <v>418</v>
      </c>
      <c r="AE131" s="365" t="s">
        <v>423</v>
      </c>
      <c r="AF131" s="365" t="s">
        <v>429</v>
      </c>
      <c r="AG131" s="365" t="s">
        <v>432</v>
      </c>
      <c r="AH131" s="365" t="s">
        <v>435</v>
      </c>
      <c r="AI131" s="365" t="s">
        <v>517</v>
      </c>
      <c r="AJ131" s="365" t="s">
        <v>633</v>
      </c>
      <c r="AK131" s="365" t="s">
        <v>637</v>
      </c>
      <c r="AL131" s="365" t="s">
        <v>648</v>
      </c>
      <c r="AM131" s="365" t="s">
        <v>700</v>
      </c>
      <c r="AN131" s="365" t="s">
        <v>714</v>
      </c>
      <c r="AO131" s="365" t="s">
        <v>717</v>
      </c>
      <c r="AP131" s="365" t="s">
        <v>727</v>
      </c>
      <c r="AQ131" s="365" t="s">
        <v>728</v>
      </c>
    </row>
    <row r="132" spans="1:59" ht="15.75" customHeight="1">
      <c r="A132" s="9" t="s">
        <v>10</v>
      </c>
      <c r="B132" s="364" t="s">
        <v>12</v>
      </c>
      <c r="C132" s="364" t="s">
        <v>13</v>
      </c>
      <c r="D132" s="364" t="s">
        <v>14</v>
      </c>
      <c r="E132" s="364" t="s">
        <v>11</v>
      </c>
      <c r="F132" s="364" t="s">
        <v>12</v>
      </c>
      <c r="G132" s="364" t="s">
        <v>13</v>
      </c>
      <c r="H132" s="364" t="s">
        <v>14</v>
      </c>
      <c r="I132" s="364" t="s">
        <v>11</v>
      </c>
      <c r="J132" s="364" t="s">
        <v>12</v>
      </c>
      <c r="K132" s="364" t="s">
        <v>13</v>
      </c>
      <c r="L132" s="364" t="s">
        <v>14</v>
      </c>
      <c r="M132" s="364" t="s">
        <v>11</v>
      </c>
      <c r="N132" s="364" t="s">
        <v>12</v>
      </c>
      <c r="O132" s="364" t="s">
        <v>13</v>
      </c>
      <c r="P132" s="364" t="s">
        <v>14</v>
      </c>
      <c r="Q132" s="364" t="s">
        <v>11</v>
      </c>
      <c r="R132" s="364" t="s">
        <v>12</v>
      </c>
      <c r="S132" s="364" t="s">
        <v>13</v>
      </c>
      <c r="T132" s="364" t="s">
        <v>14</v>
      </c>
      <c r="U132" s="364" t="s">
        <v>11</v>
      </c>
      <c r="V132" s="364" t="s">
        <v>12</v>
      </c>
      <c r="W132" s="364" t="s">
        <v>13</v>
      </c>
      <c r="X132" s="364" t="s">
        <v>14</v>
      </c>
      <c r="Y132" s="364" t="s">
        <v>11</v>
      </c>
      <c r="Z132" s="364" t="s">
        <v>12</v>
      </c>
      <c r="AA132" s="364" t="s">
        <v>13</v>
      </c>
      <c r="AB132" s="364" t="s">
        <v>14</v>
      </c>
      <c r="AC132" s="364" t="s">
        <v>11</v>
      </c>
      <c r="AD132" s="364" t="s">
        <v>12</v>
      </c>
      <c r="AE132" s="364" t="s">
        <v>13</v>
      </c>
      <c r="AF132" s="364" t="s">
        <v>14</v>
      </c>
      <c r="AG132" s="364" t="s">
        <v>11</v>
      </c>
      <c r="AH132" s="364" t="s">
        <v>12</v>
      </c>
      <c r="AI132" s="364" t="s">
        <v>13</v>
      </c>
      <c r="AJ132" s="364" t="s">
        <v>14</v>
      </c>
      <c r="AK132" s="364" t="s">
        <v>11</v>
      </c>
      <c r="AL132" s="364" t="s">
        <v>12</v>
      </c>
      <c r="AM132" s="364" t="s">
        <v>13</v>
      </c>
      <c r="AN132" s="364" t="s">
        <v>14</v>
      </c>
      <c r="AO132" s="364" t="s">
        <v>11</v>
      </c>
      <c r="AP132" s="364" t="s">
        <v>12</v>
      </c>
      <c r="AQ132" s="364" t="s">
        <v>13</v>
      </c>
    </row>
    <row r="133" spans="1:59">
      <c r="A133" s="47" t="s">
        <v>91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72"/>
      <c r="V133" s="72"/>
      <c r="W133" s="72"/>
      <c r="X133" s="72"/>
      <c r="Y133" s="72"/>
      <c r="Z133" s="72"/>
      <c r="AA133" s="72"/>
      <c r="AB133" s="72"/>
      <c r="AC133" s="82"/>
      <c r="AD133" s="82"/>
      <c r="AE133" s="82"/>
      <c r="AH133" s="200"/>
      <c r="AI133" s="200"/>
      <c r="AK133" s="200"/>
      <c r="AL133" s="200"/>
    </row>
    <row r="134" spans="1:59">
      <c r="A134" s="81" t="s">
        <v>158</v>
      </c>
      <c r="B134" s="235">
        <v>0.41399999999999998</v>
      </c>
      <c r="C134" s="235">
        <v>251.53700000000001</v>
      </c>
      <c r="D134" s="235">
        <v>38.695</v>
      </c>
      <c r="E134" s="235">
        <v>480.91899999999998</v>
      </c>
      <c r="F134" s="235">
        <v>2299.3229999999999</v>
      </c>
      <c r="G134" s="235">
        <v>63.2</v>
      </c>
      <c r="H134" s="235">
        <v>93.757000000000005</v>
      </c>
      <c r="I134" s="235">
        <v>149.55500000000345</v>
      </c>
      <c r="J134" s="235">
        <v>-16.119999999999756</v>
      </c>
      <c r="K134" s="235">
        <v>397.59899999999999</v>
      </c>
      <c r="L134" s="235">
        <v>438.7189999999996</v>
      </c>
      <c r="M134" s="235">
        <v>170.96400000000023</v>
      </c>
      <c r="N134" s="235">
        <v>-66.123999999999995</v>
      </c>
      <c r="O134" s="235">
        <v>431.81799999999998</v>
      </c>
      <c r="P134" s="235">
        <v>196.74799999999999</v>
      </c>
      <c r="Q134" s="235">
        <v>295.8229169447589</v>
      </c>
      <c r="R134" s="235">
        <v>89.715980224810494</v>
      </c>
      <c r="S134" s="82">
        <v>-20.975742678366807</v>
      </c>
      <c r="T134" s="82">
        <v>-38.664428372161709</v>
      </c>
      <c r="U134" s="82">
        <v>-116.69603314406368</v>
      </c>
      <c r="V134" s="82">
        <v>120.86440825484735</v>
      </c>
      <c r="W134" s="82">
        <v>57.476192180002982</v>
      </c>
      <c r="X134" s="82">
        <v>631.35905288000299</v>
      </c>
      <c r="Y134" s="82">
        <v>306.46187280000004</v>
      </c>
      <c r="Z134" s="82">
        <v>448.52685784999994</v>
      </c>
      <c r="AA134" s="82">
        <v>417.02665982000104</v>
      </c>
      <c r="AB134" s="82">
        <v>313.54607245000102</v>
      </c>
      <c r="AC134" s="82">
        <v>273.84497371999998</v>
      </c>
      <c r="AD134" s="82">
        <v>-16.927831550000018</v>
      </c>
      <c r="AE134" s="82">
        <v>716.6532000900022</v>
      </c>
      <c r="AF134" s="82">
        <v>994.6844722300001</v>
      </c>
      <c r="AG134" s="417">
        <v>439.42715638999897</v>
      </c>
      <c r="AH134" s="82">
        <v>-91.210404260000018</v>
      </c>
      <c r="AI134" s="82">
        <v>84.126271269991008</v>
      </c>
      <c r="AJ134" s="82">
        <v>2016.76265117</v>
      </c>
      <c r="AK134" s="82">
        <v>505.65332421000005</v>
      </c>
      <c r="AL134" s="82">
        <v>658.02129669999897</v>
      </c>
      <c r="AM134" s="82">
        <v>1151.8123197499999</v>
      </c>
      <c r="AN134" s="82">
        <v>879.33523073999959</v>
      </c>
      <c r="AO134" s="82">
        <v>102.527</v>
      </c>
      <c r="AP134" s="82">
        <v>-141.26256598000026</v>
      </c>
      <c r="AQ134" s="82">
        <v>402.88633095999785</v>
      </c>
    </row>
    <row r="135" spans="1:59">
      <c r="A135" s="81" t="s">
        <v>368</v>
      </c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417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</row>
    <row r="136" spans="1:59">
      <c r="A136" s="57" t="s">
        <v>159</v>
      </c>
      <c r="B136" s="236">
        <v>157.85300000000001</v>
      </c>
      <c r="C136" s="236">
        <v>533.07399999999996</v>
      </c>
      <c r="D136" s="236">
        <v>227.14400000000001</v>
      </c>
      <c r="E136" s="236">
        <v>-175.76400000000001</v>
      </c>
      <c r="F136" s="236">
        <v>165.77600000000001</v>
      </c>
      <c r="G136" s="236">
        <v>503.42899999999997</v>
      </c>
      <c r="H136" s="236">
        <v>254.6</v>
      </c>
      <c r="I136" s="236">
        <v>218.97499999999991</v>
      </c>
      <c r="J136" s="236">
        <v>259.20800000000003</v>
      </c>
      <c r="K136" s="236">
        <v>377.50799999999998</v>
      </c>
      <c r="L136" s="236">
        <v>455.911</v>
      </c>
      <c r="M136" s="236">
        <v>451.46</v>
      </c>
      <c r="N136" s="236">
        <v>127.108</v>
      </c>
      <c r="O136" s="236">
        <v>153.38200000000001</v>
      </c>
      <c r="P136" s="236">
        <v>158.654</v>
      </c>
      <c r="Q136" s="236">
        <v>138.42064087</v>
      </c>
      <c r="R136" s="236">
        <v>147.36652093000001</v>
      </c>
      <c r="S136" s="83">
        <v>147.02857942</v>
      </c>
      <c r="T136" s="83">
        <v>148.07161665999996</v>
      </c>
      <c r="U136" s="83">
        <v>138.35301338000002</v>
      </c>
      <c r="V136" s="83">
        <v>139.67785913999998</v>
      </c>
      <c r="W136" s="83">
        <v>142.15156704</v>
      </c>
      <c r="X136" s="83">
        <v>140.8567213</v>
      </c>
      <c r="Y136" s="83">
        <v>142.63898764000001</v>
      </c>
      <c r="Z136" s="83">
        <v>148.38425488999999</v>
      </c>
      <c r="AA136" s="83">
        <v>161.09509861999993</v>
      </c>
      <c r="AB136" s="83">
        <v>162.77761671000002</v>
      </c>
      <c r="AC136" s="83">
        <v>156.59072453000002</v>
      </c>
      <c r="AD136" s="83">
        <v>152.06514823000001</v>
      </c>
      <c r="AE136" s="83">
        <v>141.76457255000003</v>
      </c>
      <c r="AF136" s="83">
        <v>146.03410743000001</v>
      </c>
      <c r="AG136" s="83">
        <v>139.61208718999998</v>
      </c>
      <c r="AH136" s="83">
        <v>146.15432130000002</v>
      </c>
      <c r="AI136" s="83">
        <v>139.68747855999999</v>
      </c>
      <c r="AJ136" s="83">
        <v>134.73707104999997</v>
      </c>
      <c r="AK136" s="83">
        <v>139.18564262000001</v>
      </c>
      <c r="AL136" s="83">
        <v>138.83074651000001</v>
      </c>
      <c r="AM136" s="83">
        <v>151.80847291000001</v>
      </c>
      <c r="AN136" s="83">
        <v>140.47649475</v>
      </c>
      <c r="AO136" s="83">
        <v>143.52000000000001</v>
      </c>
      <c r="AP136" s="83">
        <v>149.14885048000002</v>
      </c>
      <c r="AQ136" s="83">
        <v>168.38771273000003</v>
      </c>
    </row>
    <row r="137" spans="1:59">
      <c r="A137" s="57" t="s">
        <v>160</v>
      </c>
      <c r="B137" s="236">
        <v>175.18299999999999</v>
      </c>
      <c r="C137" s="236">
        <v>-104.354</v>
      </c>
      <c r="D137" s="236">
        <v>11.593999999999999</v>
      </c>
      <c r="E137" s="236">
        <v>152.376</v>
      </c>
      <c r="F137" s="236">
        <v>116.95099999999999</v>
      </c>
      <c r="G137" s="236">
        <v>-99.094999999999999</v>
      </c>
      <c r="H137" s="236">
        <v>19.989000000000001</v>
      </c>
      <c r="I137" s="236">
        <v>-97.937999999999988</v>
      </c>
      <c r="J137" s="236">
        <v>-17.459</v>
      </c>
      <c r="K137" s="236">
        <v>38.375</v>
      </c>
      <c r="L137" s="236">
        <v>21.872</v>
      </c>
      <c r="M137" s="236">
        <v>69.722999999999999</v>
      </c>
      <c r="N137" s="236">
        <v>0</v>
      </c>
      <c r="O137" s="236">
        <v>0</v>
      </c>
      <c r="P137" s="236">
        <v>0</v>
      </c>
      <c r="Q137" s="236">
        <v>0</v>
      </c>
      <c r="R137" s="236">
        <v>0</v>
      </c>
      <c r="S137" s="83">
        <v>0</v>
      </c>
      <c r="T137" s="83">
        <v>0</v>
      </c>
      <c r="U137" s="83">
        <v>0</v>
      </c>
      <c r="V137" s="83">
        <v>0</v>
      </c>
      <c r="W137" s="83">
        <v>0</v>
      </c>
      <c r="X137" s="83">
        <v>0</v>
      </c>
      <c r="Y137" s="83">
        <v>0</v>
      </c>
      <c r="Z137" s="83">
        <v>0</v>
      </c>
      <c r="AA137" s="83">
        <v>0</v>
      </c>
      <c r="AB137" s="83">
        <v>0</v>
      </c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</row>
    <row r="138" spans="1:59" ht="12.75" customHeight="1">
      <c r="A138" s="57" t="s">
        <v>96</v>
      </c>
      <c r="B138" s="236">
        <v>-5.758</v>
      </c>
      <c r="C138" s="236">
        <v>-2.3580000000000001</v>
      </c>
      <c r="D138" s="236">
        <v>-7.8380000000000001</v>
      </c>
      <c r="E138" s="236">
        <v>-9.2330000000000005</v>
      </c>
      <c r="F138" s="236">
        <v>-1.9610000000000001</v>
      </c>
      <c r="G138" s="236">
        <v>1.3049999999999999</v>
      </c>
      <c r="H138" s="236">
        <v>-1.0999999999999999E-2</v>
      </c>
      <c r="I138" s="236">
        <v>-32.600999999999999</v>
      </c>
      <c r="J138" s="236">
        <v>-7.6269999999999998</v>
      </c>
      <c r="K138" s="236">
        <v>-54.145000000000003</v>
      </c>
      <c r="L138" s="236">
        <v>-3.19</v>
      </c>
      <c r="M138" s="236">
        <v>6.1020000000000003</v>
      </c>
      <c r="N138" s="236">
        <v>-3.8</v>
      </c>
      <c r="O138" s="236">
        <v>6.2169999999999996</v>
      </c>
      <c r="P138" s="236">
        <v>-7.9139999999999997</v>
      </c>
      <c r="Q138" s="236">
        <v>1.1879999999999999</v>
      </c>
      <c r="R138" s="236">
        <v>-1.855</v>
      </c>
      <c r="S138" s="83">
        <v>3.3689999999999998</v>
      </c>
      <c r="T138" s="83">
        <v>-6.2420000000000009</v>
      </c>
      <c r="U138" s="83">
        <v>-165.23900362593639</v>
      </c>
      <c r="V138" s="83">
        <v>189.34435922515269</v>
      </c>
      <c r="W138" s="83">
        <v>3.4314749399970288</v>
      </c>
      <c r="X138" s="83">
        <v>-430.78950239000301</v>
      </c>
      <c r="Y138" s="83">
        <v>5.1159998899999994</v>
      </c>
      <c r="Z138" s="83">
        <v>6.6759999900000002</v>
      </c>
      <c r="AA138" s="83">
        <v>-6.2770000100000001</v>
      </c>
      <c r="AB138" s="83">
        <v>7.3050001300000007</v>
      </c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59" ht="12.75" customHeight="1">
      <c r="A139" s="57" t="s">
        <v>161</v>
      </c>
      <c r="B139" s="236">
        <v>0</v>
      </c>
      <c r="C139" s="236">
        <v>0</v>
      </c>
      <c r="D139" s="236">
        <v>0</v>
      </c>
      <c r="E139" s="236">
        <v>0</v>
      </c>
      <c r="F139" s="236">
        <v>0</v>
      </c>
      <c r="G139" s="236">
        <v>0</v>
      </c>
      <c r="H139" s="236">
        <v>0</v>
      </c>
      <c r="I139" s="236">
        <v>0</v>
      </c>
      <c r="J139" s="236">
        <v>0</v>
      </c>
      <c r="K139" s="236">
        <v>0</v>
      </c>
      <c r="L139" s="236">
        <v>0</v>
      </c>
      <c r="M139" s="236">
        <v>0</v>
      </c>
      <c r="N139" s="236">
        <v>36.159999999999997</v>
      </c>
      <c r="O139" s="236">
        <v>-197.24</v>
      </c>
      <c r="P139" s="236">
        <v>-80.956000000000003</v>
      </c>
      <c r="Q139" s="236">
        <v>-223.28050523475889</v>
      </c>
      <c r="R139" s="236">
        <v>-172.85564898481047</v>
      </c>
      <c r="S139" s="83">
        <v>-49.364638541633191</v>
      </c>
      <c r="T139" s="83">
        <v>-130.99791858783834</v>
      </c>
      <c r="U139" s="83">
        <v>0</v>
      </c>
      <c r="V139" s="83">
        <v>-248.04499999999999</v>
      </c>
      <c r="W139" s="83">
        <v>-28.766999999999999</v>
      </c>
      <c r="X139" s="83">
        <v>0</v>
      </c>
      <c r="Y139" s="83">
        <v>-441.34399999999999</v>
      </c>
      <c r="Z139" s="83">
        <v>-252.59399999999999</v>
      </c>
      <c r="AA139" s="83">
        <v>-404.245</v>
      </c>
      <c r="AB139" s="83">
        <v>-471.94900000000001</v>
      </c>
      <c r="AC139" s="83">
        <v>-256.90485029000001</v>
      </c>
      <c r="AD139" s="83">
        <v>-37.355370209999982</v>
      </c>
      <c r="AE139" s="83">
        <v>-411.79352829000004</v>
      </c>
      <c r="AF139" s="83">
        <v>-291.96643342000004</v>
      </c>
      <c r="AG139" s="83">
        <v>-291.91431602999995</v>
      </c>
      <c r="AH139" s="83">
        <v>-63.516074869999997</v>
      </c>
      <c r="AI139" s="83">
        <v>-80.573960989999989</v>
      </c>
      <c r="AJ139" s="83">
        <v>-545.16128903000106</v>
      </c>
      <c r="AK139" s="83">
        <v>-270.96689487999998</v>
      </c>
      <c r="AL139" s="83">
        <v>-60.58870168</v>
      </c>
      <c r="AM139" s="83">
        <v>-149.40194151</v>
      </c>
      <c r="AN139" s="83">
        <v>-623.55167027999948</v>
      </c>
      <c r="AO139" s="83">
        <v>-192.16399999999999</v>
      </c>
      <c r="AP139" s="83">
        <v>218.23577356999999</v>
      </c>
      <c r="AQ139" s="83">
        <v>-227.46759693999957</v>
      </c>
    </row>
    <row r="140" spans="1:59" ht="20.25" customHeight="1">
      <c r="A140" s="57" t="s">
        <v>162</v>
      </c>
      <c r="B140" s="236">
        <v>3.1120000000000001</v>
      </c>
      <c r="C140" s="236">
        <v>-11.83</v>
      </c>
      <c r="D140" s="236">
        <v>2.0920000000000001</v>
      </c>
      <c r="E140" s="236">
        <v>-28.669</v>
      </c>
      <c r="F140" s="236">
        <v>17.048999999999999</v>
      </c>
      <c r="G140" s="236">
        <v>-11.507</v>
      </c>
      <c r="H140" s="236">
        <v>-27.631</v>
      </c>
      <c r="I140" s="236">
        <v>-71.802999999999997</v>
      </c>
      <c r="J140" s="236">
        <v>-58.557000000000002</v>
      </c>
      <c r="K140" s="236">
        <v>16.925999999999998</v>
      </c>
      <c r="L140" s="236">
        <v>-55.968000000000004</v>
      </c>
      <c r="M140" s="236">
        <v>11.163</v>
      </c>
      <c r="N140" s="236">
        <v>5.1459999999999999</v>
      </c>
      <c r="O140" s="236">
        <v>1.4E-2</v>
      </c>
      <c r="P140" s="236">
        <v>1.762</v>
      </c>
      <c r="Q140" s="236">
        <v>2.052</v>
      </c>
      <c r="R140" s="236">
        <v>2.7529999999999997</v>
      </c>
      <c r="S140" s="83">
        <v>2.5809999999999995</v>
      </c>
      <c r="T140" s="83">
        <v>2.1570000000000009</v>
      </c>
      <c r="U140" s="83">
        <v>1.2809999999999999</v>
      </c>
      <c r="V140" s="83">
        <v>1.3779999999999999</v>
      </c>
      <c r="W140" s="83">
        <v>0.10299999999999999</v>
      </c>
      <c r="X140" s="83">
        <v>2.3216500600000001</v>
      </c>
      <c r="Y140" s="83">
        <v>2.0169999999999999</v>
      </c>
      <c r="Z140" s="83">
        <v>1.5858618000000002</v>
      </c>
      <c r="AA140" s="83">
        <v>2.2531381999999995</v>
      </c>
      <c r="AB140" s="83">
        <v>8.9685348199999986</v>
      </c>
      <c r="AC140" s="83">
        <v>1.6208941599999998</v>
      </c>
      <c r="AD140" s="83">
        <v>18.813752079999997</v>
      </c>
      <c r="AE140" s="83">
        <v>14.530904940000001</v>
      </c>
      <c r="AF140" s="83">
        <v>8.1756375400000003</v>
      </c>
      <c r="AG140" s="83">
        <v>1.2538510200000001</v>
      </c>
      <c r="AH140" s="83">
        <v>4.5667138499999993</v>
      </c>
      <c r="AI140" s="83">
        <v>3.0118097199999996</v>
      </c>
      <c r="AJ140" s="83">
        <v>21.08246084</v>
      </c>
      <c r="AK140" s="83">
        <v>5.8590153699999998</v>
      </c>
      <c r="AL140" s="83">
        <v>2.3048892800000003</v>
      </c>
      <c r="AM140" s="83">
        <v>9.7095550999999993</v>
      </c>
      <c r="AN140" s="83">
        <v>22.625864170000003</v>
      </c>
      <c r="AO140" s="83">
        <v>1.7809999999999999</v>
      </c>
      <c r="AP140" s="83">
        <v>2.2832296900000002</v>
      </c>
      <c r="AQ140" s="83">
        <v>0.1247572499999999</v>
      </c>
    </row>
    <row r="141" spans="1:59">
      <c r="A141" s="57" t="s">
        <v>60</v>
      </c>
      <c r="B141" s="236">
        <v>-0.70599999999999996</v>
      </c>
      <c r="C141" s="236">
        <v>104.42</v>
      </c>
      <c r="D141" s="236">
        <v>16.408000000000001</v>
      </c>
      <c r="E141" s="236">
        <v>208.94900000000001</v>
      </c>
      <c r="F141" s="236">
        <v>1197.7719999999999</v>
      </c>
      <c r="G141" s="236">
        <v>-277.71800000000002</v>
      </c>
      <c r="H141" s="236">
        <v>69.725999999999999</v>
      </c>
      <c r="I141" s="236">
        <v>-27.021999999999935</v>
      </c>
      <c r="J141" s="236">
        <v>-164.63300000000001</v>
      </c>
      <c r="K141" s="236">
        <v>0</v>
      </c>
      <c r="L141" s="236">
        <v>0</v>
      </c>
      <c r="M141" s="236">
        <v>164.63300000000001</v>
      </c>
      <c r="N141" s="236">
        <v>0</v>
      </c>
      <c r="O141" s="236">
        <v>0</v>
      </c>
      <c r="P141" s="236">
        <v>0</v>
      </c>
      <c r="Q141" s="236">
        <v>0</v>
      </c>
      <c r="R141" s="236">
        <v>0</v>
      </c>
      <c r="S141" s="83">
        <v>0</v>
      </c>
      <c r="T141" s="83">
        <v>-15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/>
      <c r="AD141" s="83"/>
      <c r="AE141" s="83"/>
      <c r="AF141" s="83"/>
      <c r="AG141" s="416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59" ht="17.25" customHeight="1">
      <c r="A142" s="57" t="s">
        <v>89</v>
      </c>
      <c r="B142" s="236">
        <v>1.744</v>
      </c>
      <c r="C142" s="236">
        <v>-10.7</v>
      </c>
      <c r="D142" s="236">
        <v>8.032</v>
      </c>
      <c r="E142" s="236">
        <v>5.9210000000000003</v>
      </c>
      <c r="F142" s="236">
        <v>3.1080000000000001</v>
      </c>
      <c r="G142" s="236">
        <v>23.672999999999998</v>
      </c>
      <c r="H142" s="236">
        <v>12.974</v>
      </c>
      <c r="I142" s="236">
        <v>-0.79899999999999238</v>
      </c>
      <c r="J142" s="236">
        <v>8.4979999999999993</v>
      </c>
      <c r="K142" s="236">
        <v>0</v>
      </c>
      <c r="L142" s="236">
        <v>0</v>
      </c>
      <c r="M142" s="236">
        <v>-8.4979999999999993</v>
      </c>
      <c r="N142" s="236">
        <v>0</v>
      </c>
      <c r="O142" s="236">
        <v>0</v>
      </c>
      <c r="P142" s="236">
        <v>0</v>
      </c>
      <c r="Q142" s="236">
        <v>0</v>
      </c>
      <c r="R142" s="236">
        <v>0</v>
      </c>
      <c r="S142" s="83">
        <v>-6.6310000000000002</v>
      </c>
      <c r="T142" s="83">
        <v>6.6310000000000002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3"/>
      <c r="AD142" s="83"/>
      <c r="AE142" s="83"/>
      <c r="AF142" s="83"/>
      <c r="AG142" s="416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</row>
    <row r="143" spans="1:59" ht="17.25" customHeight="1">
      <c r="A143" s="57" t="s">
        <v>79</v>
      </c>
      <c r="B143" s="236">
        <v>0</v>
      </c>
      <c r="C143" s="236">
        <v>0</v>
      </c>
      <c r="D143" s="236">
        <v>0</v>
      </c>
      <c r="E143" s="236">
        <v>0</v>
      </c>
      <c r="F143" s="236">
        <v>0</v>
      </c>
      <c r="G143" s="236">
        <v>0</v>
      </c>
      <c r="H143" s="236">
        <v>0</v>
      </c>
      <c r="I143" s="236">
        <v>0</v>
      </c>
      <c r="J143" s="236">
        <v>0</v>
      </c>
      <c r="K143" s="236">
        <v>34.523000000000003</v>
      </c>
      <c r="L143" s="236">
        <v>-1.2450000000000001</v>
      </c>
      <c r="M143" s="236">
        <v>17.806999999999999</v>
      </c>
      <c r="N143" s="236">
        <v>25.085000000000001</v>
      </c>
      <c r="O143" s="236">
        <v>42.414999999999999</v>
      </c>
      <c r="P143" s="236">
        <v>13.444000000000001</v>
      </c>
      <c r="Q143" s="236">
        <v>18.216293839999999</v>
      </c>
      <c r="R143" s="236">
        <v>7.6037061599999989</v>
      </c>
      <c r="S143" s="83">
        <v>13.910000000000007</v>
      </c>
      <c r="T143" s="83">
        <v>9.7569999999999908</v>
      </c>
      <c r="U143" s="83">
        <v>8.89</v>
      </c>
      <c r="V143" s="83">
        <v>8.9789999999999992</v>
      </c>
      <c r="W143" s="83">
        <v>14.430999999999999</v>
      </c>
      <c r="X143" s="83">
        <v>10.86235958</v>
      </c>
      <c r="Y143" s="83">
        <v>18.812999999999999</v>
      </c>
      <c r="Z143" s="83">
        <v>22.20476618</v>
      </c>
      <c r="AA143" s="83">
        <v>20.232233820000005</v>
      </c>
      <c r="AB143" s="83">
        <v>16.702760810000001</v>
      </c>
      <c r="AC143" s="83">
        <v>4.4343207500000004</v>
      </c>
      <c r="AD143" s="83">
        <v>4.7846025899999995</v>
      </c>
      <c r="AE143" s="83">
        <v>13.429396710000001</v>
      </c>
      <c r="AF143" s="83">
        <v>93.902701610000008</v>
      </c>
      <c r="AG143" s="83">
        <v>10.30172514</v>
      </c>
      <c r="AH143" s="83">
        <v>3.6712748100000021</v>
      </c>
      <c r="AI143" s="83">
        <v>14.718</v>
      </c>
      <c r="AJ143" s="83">
        <v>5.8550090199999989</v>
      </c>
      <c r="AK143" s="83">
        <v>23.238</v>
      </c>
      <c r="AL143" s="83">
        <v>2.0049999999999999</v>
      </c>
      <c r="AM143" s="83">
        <v>4.7359220099999986</v>
      </c>
      <c r="AN143" s="83">
        <v>-0.23183069999999972</v>
      </c>
      <c r="AO143" s="83">
        <v>6.9450000000000003</v>
      </c>
      <c r="AP143" s="83">
        <v>23.565624280000002</v>
      </c>
      <c r="AQ143" s="83">
        <v>18.601245969999997</v>
      </c>
    </row>
    <row r="144" spans="1:59" ht="17.25" customHeight="1">
      <c r="A144" s="57" t="s">
        <v>163</v>
      </c>
      <c r="B144" s="236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>
        <v>0</v>
      </c>
      <c r="R144" s="236">
        <v>0</v>
      </c>
      <c r="S144" s="83">
        <v>0</v>
      </c>
      <c r="T144" s="83">
        <v>-23.38</v>
      </c>
      <c r="U144" s="83">
        <v>0</v>
      </c>
      <c r="V144" s="83">
        <v>0</v>
      </c>
      <c r="W144" s="83">
        <v>0</v>
      </c>
      <c r="X144" s="83">
        <v>-36.581000000000003</v>
      </c>
      <c r="Y144" s="83">
        <v>0</v>
      </c>
      <c r="Z144" s="83">
        <v>0</v>
      </c>
      <c r="AA144" s="83">
        <v>0</v>
      </c>
      <c r="AB144" s="83">
        <v>0</v>
      </c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</row>
    <row r="145" spans="1:43">
      <c r="A145" s="57" t="s">
        <v>100</v>
      </c>
      <c r="B145" s="236">
        <v>166.976</v>
      </c>
      <c r="C145" s="236">
        <v>-62.23</v>
      </c>
      <c r="D145" s="236">
        <v>53.177999999999997</v>
      </c>
      <c r="E145" s="236">
        <v>80.558000000000007</v>
      </c>
      <c r="F145" s="236">
        <v>-33.683999999999997</v>
      </c>
      <c r="G145" s="236">
        <v>562.29899999999998</v>
      </c>
      <c r="H145" s="236">
        <v>126.56100000000001</v>
      </c>
      <c r="I145" s="236">
        <v>-20.043000000000006</v>
      </c>
      <c r="J145" s="236">
        <v>394.49200000000002</v>
      </c>
      <c r="K145" s="236">
        <v>-70.989000000000004</v>
      </c>
      <c r="L145" s="236">
        <v>156.35499999999999</v>
      </c>
      <c r="M145" s="236">
        <v>169.62899999999999</v>
      </c>
      <c r="N145" s="236">
        <v>357.48399999999998</v>
      </c>
      <c r="O145" s="236">
        <v>79.929000000000002</v>
      </c>
      <c r="P145" s="236">
        <v>376.49599999999998</v>
      </c>
      <c r="Q145" s="236">
        <v>130.45098763000001</v>
      </c>
      <c r="R145" s="236">
        <v>218.07742848000001</v>
      </c>
      <c r="S145" s="83">
        <v>319.59600781999995</v>
      </c>
      <c r="T145" s="83">
        <v>322.62485875999994</v>
      </c>
      <c r="U145" s="83">
        <v>327.00549731000001</v>
      </c>
      <c r="V145" s="83">
        <v>302.63891161999999</v>
      </c>
      <c r="W145" s="83">
        <v>268.99859107000003</v>
      </c>
      <c r="X145" s="83">
        <v>435.80599999999998</v>
      </c>
      <c r="Y145" s="83">
        <v>527.12910364000004</v>
      </c>
      <c r="Z145" s="83">
        <v>289.8638963599999</v>
      </c>
      <c r="AA145" s="83">
        <v>398.4714408699989</v>
      </c>
      <c r="AB145" s="83">
        <v>364.92426043999797</v>
      </c>
      <c r="AC145" s="83">
        <v>226.46474147000001</v>
      </c>
      <c r="AD145" s="83">
        <v>319.96854610999998</v>
      </c>
      <c r="AE145" s="83">
        <v>74.101694440000003</v>
      </c>
      <c r="AF145" s="83">
        <v>538.66581123999993</v>
      </c>
      <c r="AG145" s="83">
        <v>142.66</v>
      </c>
      <c r="AH145" s="83">
        <v>415.49099999999999</v>
      </c>
      <c r="AI145" s="83">
        <v>271.988</v>
      </c>
      <c r="AJ145" s="83">
        <v>-266.36197535999997</v>
      </c>
      <c r="AK145" s="83">
        <v>170.44399999999999</v>
      </c>
      <c r="AL145" s="83">
        <v>1.915</v>
      </c>
      <c r="AM145" s="83">
        <v>166.58241998</v>
      </c>
      <c r="AN145" s="83">
        <v>169.44944816000003</v>
      </c>
      <c r="AO145" s="83">
        <v>659.77499999999998</v>
      </c>
      <c r="AP145" s="83">
        <v>143.0921385</v>
      </c>
      <c r="AQ145" s="83">
        <v>440.07958018999994</v>
      </c>
    </row>
    <row r="146" spans="1:43">
      <c r="A146" s="57" t="s">
        <v>164</v>
      </c>
      <c r="B146" s="236">
        <v>0</v>
      </c>
      <c r="C146" s="236">
        <v>0</v>
      </c>
      <c r="D146" s="236">
        <v>0</v>
      </c>
      <c r="E146" s="236">
        <v>0</v>
      </c>
      <c r="F146" s="236">
        <v>-3315.1190000000001</v>
      </c>
      <c r="G146" s="236">
        <v>18.16</v>
      </c>
      <c r="H146" s="236">
        <v>0</v>
      </c>
      <c r="I146" s="236">
        <v>198.46499999999969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0</v>
      </c>
      <c r="S146" s="83">
        <v>0</v>
      </c>
      <c r="T146" s="83">
        <v>0</v>
      </c>
      <c r="U146" s="83">
        <v>0</v>
      </c>
      <c r="V146" s="83">
        <v>0</v>
      </c>
      <c r="W146" s="83">
        <v>0</v>
      </c>
      <c r="X146" s="83">
        <v>0</v>
      </c>
      <c r="Y146" s="83">
        <v>0</v>
      </c>
      <c r="Z146" s="83">
        <v>0</v>
      </c>
      <c r="AA146" s="83">
        <v>0</v>
      </c>
      <c r="AB146" s="83">
        <v>0</v>
      </c>
      <c r="AC146" s="83"/>
      <c r="AD146" s="83"/>
      <c r="AE146" s="83"/>
      <c r="AF146" s="83"/>
      <c r="AG146" s="416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</row>
    <row r="147" spans="1:43" ht="21" customHeight="1">
      <c r="A147" s="57" t="s">
        <v>165</v>
      </c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>
        <v>0</v>
      </c>
      <c r="R147" s="236">
        <v>0</v>
      </c>
      <c r="S147" s="83">
        <v>0</v>
      </c>
      <c r="T147" s="83">
        <v>-34.555</v>
      </c>
      <c r="U147" s="83">
        <v>0</v>
      </c>
      <c r="V147" s="83">
        <v>0</v>
      </c>
      <c r="W147" s="83">
        <v>0</v>
      </c>
      <c r="X147" s="83">
        <v>0</v>
      </c>
      <c r="Y147" s="83">
        <v>0</v>
      </c>
      <c r="Z147" s="83">
        <v>0</v>
      </c>
      <c r="AA147" s="83">
        <v>0</v>
      </c>
      <c r="AB147" s="83">
        <v>0</v>
      </c>
      <c r="AC147" s="83"/>
      <c r="AD147" s="83"/>
      <c r="AE147" s="83"/>
      <c r="AF147" s="83"/>
      <c r="AG147" s="416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>
      <c r="A148" s="57" t="s">
        <v>166</v>
      </c>
      <c r="B148" s="236">
        <v>0</v>
      </c>
      <c r="C148" s="236">
        <v>0</v>
      </c>
      <c r="D148" s="236">
        <v>0.68400000000000005</v>
      </c>
      <c r="E148" s="236">
        <v>2.2770000000000001</v>
      </c>
      <c r="F148" s="236">
        <v>0</v>
      </c>
      <c r="G148" s="236">
        <v>0</v>
      </c>
      <c r="H148" s="236">
        <v>4.8</v>
      </c>
      <c r="I148" s="236">
        <v>6.0000000000000009</v>
      </c>
      <c r="J148" s="236">
        <v>3.323</v>
      </c>
      <c r="K148" s="236">
        <v>3.3239999999999998</v>
      </c>
      <c r="L148" s="236">
        <v>3.3239999999999998</v>
      </c>
      <c r="M148" s="236">
        <v>3.3239999999999998</v>
      </c>
      <c r="N148" s="236">
        <v>2.1520000000000001</v>
      </c>
      <c r="O148" s="236">
        <v>2.153</v>
      </c>
      <c r="P148" s="236">
        <v>2.29</v>
      </c>
      <c r="Q148" s="236">
        <v>2.5630000000000002</v>
      </c>
      <c r="R148" s="236">
        <v>2.5630000000000002</v>
      </c>
      <c r="S148" s="83">
        <v>2.5629999999999997</v>
      </c>
      <c r="T148" s="83">
        <v>5.0630000000000006</v>
      </c>
      <c r="U148" s="83">
        <v>2.7429999999999999</v>
      </c>
      <c r="V148" s="83">
        <v>2.7429999999999999</v>
      </c>
      <c r="W148" s="83">
        <v>2.7429999999999999</v>
      </c>
      <c r="X148" s="83">
        <v>3.0515100799999999</v>
      </c>
      <c r="Y148" s="83">
        <v>2.1269999999999998</v>
      </c>
      <c r="Z148" s="83">
        <v>2.1259999999999999</v>
      </c>
      <c r="AA148" s="83">
        <v>2.1239999999999997</v>
      </c>
      <c r="AB148" s="83">
        <v>1.99</v>
      </c>
      <c r="AC148" s="83">
        <v>1.4933062399999999</v>
      </c>
      <c r="AD148" s="83">
        <v>1.9950923400000002</v>
      </c>
      <c r="AE148" s="83">
        <v>3.2850597699999997</v>
      </c>
      <c r="AF148" s="83">
        <v>3.1150859100000003</v>
      </c>
      <c r="AG148" s="416">
        <v>2.0946433899999999</v>
      </c>
      <c r="AH148" s="83">
        <v>2.2698837600000008</v>
      </c>
      <c r="AI148" s="83">
        <v>1.58622796</v>
      </c>
      <c r="AJ148" s="83">
        <v>2.5702008899999997</v>
      </c>
      <c r="AK148" s="83">
        <v>2.4884189399999999</v>
      </c>
      <c r="AL148" s="83">
        <v>2.4884189399999999</v>
      </c>
      <c r="AM148" s="83">
        <v>26.486712670000003</v>
      </c>
      <c r="AN148" s="83">
        <v>12.68847691</v>
      </c>
      <c r="AO148" s="83">
        <v>3.145</v>
      </c>
      <c r="AP148" s="83">
        <v>5.9152368300000004</v>
      </c>
      <c r="AQ148" s="83">
        <v>0.8956489399999995</v>
      </c>
    </row>
    <row r="149" spans="1:43">
      <c r="A149" s="57" t="s">
        <v>734</v>
      </c>
      <c r="B149" s="236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416"/>
      <c r="AH149" s="83"/>
      <c r="AI149" s="83"/>
      <c r="AJ149" s="83"/>
      <c r="AK149" s="83"/>
      <c r="AL149" s="83"/>
      <c r="AM149" s="83"/>
      <c r="AN149" s="83"/>
      <c r="AO149" s="83"/>
      <c r="AP149" s="83">
        <v>101.81215950000001</v>
      </c>
      <c r="AQ149" s="83">
        <v>122.26985613999999</v>
      </c>
    </row>
    <row r="150" spans="1:43">
      <c r="A150" s="57" t="s">
        <v>167</v>
      </c>
      <c r="B150" s="236">
        <v>0</v>
      </c>
      <c r="C150" s="236">
        <v>0</v>
      </c>
      <c r="D150" s="236">
        <v>0</v>
      </c>
      <c r="E150" s="236">
        <v>0</v>
      </c>
      <c r="F150" s="236">
        <v>0</v>
      </c>
      <c r="G150" s="236">
        <v>0</v>
      </c>
      <c r="H150" s="236">
        <v>0</v>
      </c>
      <c r="I150" s="236">
        <v>0</v>
      </c>
      <c r="J150" s="236">
        <v>0</v>
      </c>
      <c r="K150" s="236">
        <v>0</v>
      </c>
      <c r="L150" s="236">
        <v>-85.915000000000006</v>
      </c>
      <c r="M150" s="236">
        <v>-52.860999999999997</v>
      </c>
      <c r="N150" s="236">
        <v>-7.665</v>
      </c>
      <c r="O150" s="236">
        <v>-45.448999999999998</v>
      </c>
      <c r="P150" s="236">
        <v>-72.209999999999994</v>
      </c>
      <c r="Q150" s="236">
        <v>-4.1975999999976921E-4</v>
      </c>
      <c r="R150" s="236">
        <v>1.0000000000047748E-3</v>
      </c>
      <c r="S150" s="83">
        <v>-8.861800000090625E-4</v>
      </c>
      <c r="T150" s="83">
        <v>1.0000000000047748E-3</v>
      </c>
      <c r="U150" s="83">
        <v>2.8299999999958914E-4</v>
      </c>
      <c r="V150" s="83">
        <v>5.8400000018110632E-6</v>
      </c>
      <c r="W150" s="83">
        <v>7.1115999999999996E-4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/>
      <c r="AE150" s="83"/>
      <c r="AF150" s="83"/>
      <c r="AG150" s="416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</row>
    <row r="151" spans="1:43">
      <c r="A151" s="57" t="s">
        <v>168</v>
      </c>
      <c r="B151" s="236">
        <v>0</v>
      </c>
      <c r="C151" s="236">
        <v>0</v>
      </c>
      <c r="D151" s="236">
        <v>0</v>
      </c>
      <c r="E151" s="236">
        <v>0</v>
      </c>
      <c r="F151" s="236">
        <v>0</v>
      </c>
      <c r="G151" s="236">
        <v>0</v>
      </c>
      <c r="H151" s="236">
        <v>0</v>
      </c>
      <c r="I151" s="236">
        <v>0</v>
      </c>
      <c r="J151" s="236">
        <v>0</v>
      </c>
      <c r="K151" s="236">
        <v>0</v>
      </c>
      <c r="L151" s="236">
        <v>0</v>
      </c>
      <c r="M151" s="236">
        <v>0</v>
      </c>
      <c r="N151" s="236">
        <v>0</v>
      </c>
      <c r="O151" s="236">
        <v>0</v>
      </c>
      <c r="P151" s="236">
        <v>0</v>
      </c>
      <c r="Q151" s="236">
        <v>0</v>
      </c>
      <c r="R151" s="236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3">
        <v>0</v>
      </c>
      <c r="AD151" s="83"/>
      <c r="AE151" s="83"/>
      <c r="AF151" s="83"/>
      <c r="AG151" s="416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</row>
    <row r="152" spans="1:43">
      <c r="A152" s="57" t="s">
        <v>169</v>
      </c>
      <c r="B152" s="236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>
        <v>0</v>
      </c>
      <c r="R152" s="236">
        <v>0</v>
      </c>
      <c r="S152" s="83">
        <v>0</v>
      </c>
      <c r="T152" s="83">
        <v>0</v>
      </c>
      <c r="U152" s="83">
        <v>0</v>
      </c>
      <c r="V152" s="83">
        <v>0</v>
      </c>
      <c r="W152" s="83">
        <v>0</v>
      </c>
      <c r="X152" s="83">
        <v>-297.20299999999997</v>
      </c>
      <c r="Y152" s="83">
        <v>0</v>
      </c>
      <c r="Z152" s="83">
        <v>0</v>
      </c>
      <c r="AA152" s="83">
        <v>0</v>
      </c>
      <c r="AB152" s="83">
        <v>0</v>
      </c>
      <c r="AC152" s="83"/>
      <c r="AD152" s="83"/>
      <c r="AE152" s="83"/>
      <c r="AF152" s="83"/>
      <c r="AG152" s="416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>
      <c r="A153" s="57" t="s">
        <v>102</v>
      </c>
      <c r="B153" s="236">
        <v>19.422999999999998</v>
      </c>
      <c r="C153" s="236">
        <v>-16.22</v>
      </c>
      <c r="D153" s="236">
        <v>-1.633</v>
      </c>
      <c r="E153" s="236">
        <v>3.0129999999999999</v>
      </c>
      <c r="F153" s="236">
        <v>5.1820000000000004</v>
      </c>
      <c r="G153" s="236">
        <v>-5.1859999999999999</v>
      </c>
      <c r="H153" s="236">
        <v>0</v>
      </c>
      <c r="I153" s="236">
        <v>-5.7050000000000001</v>
      </c>
      <c r="J153" s="236">
        <v>0.64500000000000002</v>
      </c>
      <c r="K153" s="236">
        <v>12.775</v>
      </c>
      <c r="L153" s="236">
        <v>36.591999999999999</v>
      </c>
      <c r="M153" s="236">
        <v>-6.1459999999999999</v>
      </c>
      <c r="N153" s="236">
        <v>10.773</v>
      </c>
      <c r="O153" s="236">
        <v>39.283999999999999</v>
      </c>
      <c r="P153" s="236">
        <v>-6.15</v>
      </c>
      <c r="Q153" s="236">
        <v>16.27216069</v>
      </c>
      <c r="R153" s="236">
        <v>41.293428793500006</v>
      </c>
      <c r="S153" s="83">
        <v>10.199638289999996</v>
      </c>
      <c r="T153" s="83">
        <v>30.771265219999997</v>
      </c>
      <c r="U153" s="83">
        <v>17.765018519999998</v>
      </c>
      <c r="V153" s="83">
        <v>17.62104798</v>
      </c>
      <c r="W153" s="83">
        <v>31.243933500000001</v>
      </c>
      <c r="X153" s="83">
        <v>46.079404439999998</v>
      </c>
      <c r="Y153" s="83">
        <v>15.462</v>
      </c>
      <c r="Z153" s="83">
        <v>16.290125060000108</v>
      </c>
      <c r="AA153" s="83">
        <v>23.518611109999995</v>
      </c>
      <c r="AB153" s="83">
        <v>58.153124690000013</v>
      </c>
      <c r="AC153" s="83">
        <v>24.064270029999989</v>
      </c>
      <c r="AD153" s="83">
        <v>23.007545769999979</v>
      </c>
      <c r="AE153" s="83">
        <v>26.783174349999967</v>
      </c>
      <c r="AF153" s="83">
        <v>-995.25551713000004</v>
      </c>
      <c r="AG153" s="83">
        <v>14.899292030000943</v>
      </c>
      <c r="AH153" s="83">
        <v>16.292086580000081</v>
      </c>
      <c r="AI153" s="83">
        <v>36.550704620006968</v>
      </c>
      <c r="AJ153" s="83">
        <v>-1000.4819379699998</v>
      </c>
      <c r="AK153" s="83">
        <v>-87.363772980001542</v>
      </c>
      <c r="AL153" s="83">
        <v>-26.155098119999927</v>
      </c>
      <c r="AM153" s="83">
        <v>-428.93212336999994</v>
      </c>
      <c r="AN153" s="83">
        <v>95.897758479999965</v>
      </c>
      <c r="AO153" s="83">
        <v>69.712999999999994</v>
      </c>
      <c r="AP153" s="83">
        <v>107.10107245</v>
      </c>
      <c r="AQ153" s="83">
        <v>19.524118889999983</v>
      </c>
    </row>
    <row r="154" spans="1:43">
      <c r="A154" s="81" t="s">
        <v>170</v>
      </c>
      <c r="B154" s="237"/>
      <c r="C154" s="237"/>
      <c r="D154" s="237"/>
      <c r="E154" s="237"/>
      <c r="F154" s="237"/>
      <c r="G154" s="237"/>
      <c r="H154" s="237"/>
      <c r="I154" s="237"/>
      <c r="J154" s="238"/>
      <c r="K154" s="238"/>
      <c r="L154" s="238"/>
      <c r="M154" s="238"/>
      <c r="N154" s="238"/>
      <c r="O154" s="238"/>
      <c r="P154" s="236"/>
      <c r="Q154" s="238"/>
      <c r="R154" s="238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</row>
    <row r="155" spans="1:43">
      <c r="A155" s="57" t="s">
        <v>49</v>
      </c>
      <c r="B155" s="236">
        <v>153.25700000000001</v>
      </c>
      <c r="C155" s="236">
        <v>-153.37799999999999</v>
      </c>
      <c r="D155" s="236">
        <v>135.50399999999999</v>
      </c>
      <c r="E155" s="236">
        <v>29.31</v>
      </c>
      <c r="F155" s="236">
        <v>-123.256</v>
      </c>
      <c r="G155" s="236">
        <v>-105.55200000000001</v>
      </c>
      <c r="H155" s="236">
        <v>-38.567999999999998</v>
      </c>
      <c r="I155" s="236">
        <v>-93.771000000000015</v>
      </c>
      <c r="J155" s="236">
        <v>-68.653999999999996</v>
      </c>
      <c r="K155" s="236">
        <v>-13.871</v>
      </c>
      <c r="L155" s="236">
        <v>-133.29499999999999</v>
      </c>
      <c r="M155" s="236">
        <v>53.456000000000003</v>
      </c>
      <c r="N155" s="236">
        <v>-159.774</v>
      </c>
      <c r="O155" s="236">
        <v>-4.2949999999999999</v>
      </c>
      <c r="P155" s="236">
        <v>-90.167000000000002</v>
      </c>
      <c r="Q155" s="236">
        <v>-16.195826459999999</v>
      </c>
      <c r="R155" s="236">
        <v>-42.235830310000004</v>
      </c>
      <c r="S155" s="83">
        <v>8.7027577400000204</v>
      </c>
      <c r="T155" s="83">
        <v>-124.80202028000001</v>
      </c>
      <c r="U155" s="83">
        <v>43.950795380000002</v>
      </c>
      <c r="V155" s="83">
        <v>-47.76859237</v>
      </c>
      <c r="W155" s="83">
        <v>-10.49120301</v>
      </c>
      <c r="X155" s="83">
        <v>93.20568695</v>
      </c>
      <c r="Y155" s="83">
        <v>24.256</v>
      </c>
      <c r="Z155" s="83">
        <v>-83.718004250000007</v>
      </c>
      <c r="AA155" s="83">
        <v>-6.8229957500000005</v>
      </c>
      <c r="AB155" s="83">
        <v>42.380452160000011</v>
      </c>
      <c r="AC155" s="83">
        <v>9.619463470000003</v>
      </c>
      <c r="AD155" s="83">
        <v>-155.08846826999999</v>
      </c>
      <c r="AE155" s="83">
        <v>-28.696409660000004</v>
      </c>
      <c r="AF155" s="83">
        <v>-20.00727449</v>
      </c>
      <c r="AG155" s="83">
        <v>-34.682000000000002</v>
      </c>
      <c r="AH155" s="83">
        <v>-145.73511390000002</v>
      </c>
      <c r="AI155" s="83">
        <v>-92.808739409999987</v>
      </c>
      <c r="AJ155" s="83">
        <v>140.70748504999997</v>
      </c>
      <c r="AK155" s="83">
        <v>-281.21199999999999</v>
      </c>
      <c r="AL155" s="83">
        <v>-147.91694481999997</v>
      </c>
      <c r="AM155" s="85">
        <v>-22.779291600000043</v>
      </c>
      <c r="AN155" s="83">
        <v>171.79550206000002</v>
      </c>
      <c r="AO155" s="83">
        <v>-32.984000000000002</v>
      </c>
      <c r="AP155" s="83">
        <v>288.90346927999997</v>
      </c>
      <c r="AQ155" s="83">
        <v>-91.60081996000001</v>
      </c>
    </row>
    <row r="156" spans="1:43">
      <c r="A156" s="57" t="s">
        <v>111</v>
      </c>
      <c r="B156" s="236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>
        <v>-2.1650000000761338E-5</v>
      </c>
      <c r="R156" s="236">
        <v>-64.999488654545459</v>
      </c>
      <c r="S156" s="83">
        <v>-4.5162272728305197E-4</v>
      </c>
      <c r="T156" s="83">
        <v>-104.43318862575757</v>
      </c>
      <c r="U156" s="83">
        <v>-1.7014000000004081E-4</v>
      </c>
      <c r="V156" s="83">
        <v>-8.735999999487376E-5</v>
      </c>
      <c r="W156" s="83">
        <v>-7.4249999999942418E-4</v>
      </c>
      <c r="X156" s="83">
        <v>0</v>
      </c>
      <c r="Y156" s="83">
        <v>15.012</v>
      </c>
      <c r="Z156" s="83">
        <v>0</v>
      </c>
      <c r="AA156" s="83">
        <v>34.515000000000001</v>
      </c>
      <c r="AB156" s="83">
        <v>0</v>
      </c>
      <c r="AC156" s="83">
        <v>0</v>
      </c>
      <c r="AD156" s="83"/>
      <c r="AE156" s="83"/>
      <c r="AF156" s="83"/>
      <c r="AG156" s="83"/>
      <c r="AH156" s="83"/>
      <c r="AI156" s="83"/>
      <c r="AJ156" s="83"/>
      <c r="AK156" s="83"/>
      <c r="AL156" s="83"/>
      <c r="AM156" s="85"/>
      <c r="AN156" s="83"/>
      <c r="AO156" s="83"/>
      <c r="AP156" s="83"/>
      <c r="AQ156" s="83"/>
    </row>
    <row r="157" spans="1:43">
      <c r="A157" s="57" t="s">
        <v>47</v>
      </c>
      <c r="B157" s="236">
        <v>0</v>
      </c>
      <c r="C157" s="236">
        <v>0</v>
      </c>
      <c r="D157" s="236">
        <v>0</v>
      </c>
      <c r="E157" s="236">
        <v>-142.97200000000001</v>
      </c>
      <c r="F157" s="236">
        <v>113.48399999999999</v>
      </c>
      <c r="G157" s="236">
        <v>7.6950000000000003</v>
      </c>
      <c r="H157" s="236">
        <v>-35.511000000000003</v>
      </c>
      <c r="I157" s="236">
        <v>-6.2160000000000082</v>
      </c>
      <c r="J157" s="236">
        <v>-37.485999999999997</v>
      </c>
      <c r="K157" s="236">
        <v>44.685000000000002</v>
      </c>
      <c r="L157" s="236">
        <v>-2.306</v>
      </c>
      <c r="M157" s="236">
        <v>-3.2330000000000001</v>
      </c>
      <c r="N157" s="236">
        <v>18.22</v>
      </c>
      <c r="O157" s="236">
        <v>0</v>
      </c>
      <c r="P157" s="236">
        <v>0</v>
      </c>
      <c r="Q157" s="236">
        <v>0</v>
      </c>
      <c r="R157" s="236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  <c r="AA157" s="83">
        <v>0</v>
      </c>
      <c r="AB157" s="83">
        <v>0</v>
      </c>
      <c r="AC157" s="83">
        <v>0</v>
      </c>
      <c r="AD157" s="83"/>
      <c r="AE157" s="83"/>
      <c r="AF157" s="83"/>
      <c r="AG157" s="83"/>
      <c r="AH157" s="83"/>
      <c r="AI157" s="83"/>
      <c r="AJ157" s="83"/>
      <c r="AK157" s="83"/>
      <c r="AL157" s="83"/>
      <c r="AM157" s="85"/>
      <c r="AN157" s="83"/>
      <c r="AO157" s="83"/>
      <c r="AP157" s="83"/>
      <c r="AQ157" s="83"/>
    </row>
    <row r="158" spans="1:43">
      <c r="A158" s="57" t="s">
        <v>51</v>
      </c>
      <c r="B158" s="236">
        <v>-304.02699999999999</v>
      </c>
      <c r="C158" s="236">
        <v>-448.56900000000002</v>
      </c>
      <c r="D158" s="236">
        <v>-112.777</v>
      </c>
      <c r="E158" s="236">
        <v>949.95399999999995</v>
      </c>
      <c r="F158" s="236">
        <v>-326.62799999999999</v>
      </c>
      <c r="G158" s="236">
        <v>-311.81599999999997</v>
      </c>
      <c r="H158" s="236">
        <v>-34.698</v>
      </c>
      <c r="I158" s="236">
        <v>486.36699999999996</v>
      </c>
      <c r="J158" s="236">
        <v>-102.557</v>
      </c>
      <c r="K158" s="236">
        <v>-433.20299999999997</v>
      </c>
      <c r="L158" s="236">
        <v>-126.568</v>
      </c>
      <c r="M158" s="236">
        <v>581.01900000000001</v>
      </c>
      <c r="N158" s="236">
        <v>4.5090000000000003</v>
      </c>
      <c r="O158" s="236">
        <v>-15.425000000000001</v>
      </c>
      <c r="P158" s="236">
        <v>-17.408000000000001</v>
      </c>
      <c r="Q158" s="236">
        <v>41.636000000000003</v>
      </c>
      <c r="R158" s="236">
        <v>-34.016000000000005</v>
      </c>
      <c r="S158" s="83">
        <v>-21.558999999999997</v>
      </c>
      <c r="T158" s="83">
        <v>-26.664000000000001</v>
      </c>
      <c r="U158" s="83">
        <v>34.561999999999998</v>
      </c>
      <c r="V158" s="83">
        <v>-13.909999999999997</v>
      </c>
      <c r="W158" s="83">
        <v>-53.222999999999999</v>
      </c>
      <c r="X158" s="83">
        <v>-41.90780702</v>
      </c>
      <c r="Y158" s="83">
        <v>-13.423</v>
      </c>
      <c r="Z158" s="83">
        <v>-0.21406826999999998</v>
      </c>
      <c r="AA158" s="83">
        <v>34.929068270000002</v>
      </c>
      <c r="AB158" s="83">
        <v>34.623629139999998</v>
      </c>
      <c r="AC158" s="83">
        <v>-5.2727814100000003</v>
      </c>
      <c r="AD158" s="83">
        <v>14.987068349999999</v>
      </c>
      <c r="AE158" s="83">
        <v>-22.121535099999996</v>
      </c>
      <c r="AF158" s="83">
        <v>-35.466607520000004</v>
      </c>
      <c r="AG158" s="83">
        <v>33.488</v>
      </c>
      <c r="AH158" s="83">
        <v>-34.529324029999998</v>
      </c>
      <c r="AI158" s="83">
        <v>-57.826000000000001</v>
      </c>
      <c r="AJ158" s="83">
        <v>23.220636610000007</v>
      </c>
      <c r="AK158" s="83">
        <v>-20.553000000000001</v>
      </c>
      <c r="AL158" s="83">
        <v>-53.582999999999998</v>
      </c>
      <c r="AM158" s="85">
        <v>-9.5246435300000076</v>
      </c>
      <c r="AN158" s="83">
        <v>-20.404931259999998</v>
      </c>
      <c r="AO158" s="83">
        <v>-30.05</v>
      </c>
      <c r="AP158" s="83">
        <v>21.771620780000003</v>
      </c>
      <c r="AQ158" s="83">
        <v>-30.155552399999991</v>
      </c>
    </row>
    <row r="159" spans="1:43">
      <c r="A159" s="57" t="s">
        <v>53</v>
      </c>
      <c r="B159" s="236">
        <v>0</v>
      </c>
      <c r="C159" s="236">
        <v>0</v>
      </c>
      <c r="D159" s="236">
        <v>0</v>
      </c>
      <c r="E159" s="236">
        <v>0</v>
      </c>
      <c r="F159" s="236">
        <v>-1747.3630000000001</v>
      </c>
      <c r="G159" s="236">
        <v>142.55699999999999</v>
      </c>
      <c r="H159" s="236">
        <v>-87.775999999999996</v>
      </c>
      <c r="I159" s="236">
        <v>227.15499999999997</v>
      </c>
      <c r="J159" s="236">
        <v>-83.721999999999994</v>
      </c>
      <c r="K159" s="236">
        <v>89.527000000000001</v>
      </c>
      <c r="L159" s="236">
        <v>-0.56399999999999995</v>
      </c>
      <c r="M159" s="236">
        <v>-145.47200000000001</v>
      </c>
      <c r="N159" s="236">
        <v>-13.914999999999999</v>
      </c>
      <c r="O159" s="236">
        <v>20.548999999999999</v>
      </c>
      <c r="P159" s="236">
        <v>-17.695</v>
      </c>
      <c r="Q159" s="236">
        <v>-53.214144900000001</v>
      </c>
      <c r="R159" s="236">
        <v>-9.0330137599999993</v>
      </c>
      <c r="S159" s="83">
        <v>3.6263533900000056</v>
      </c>
      <c r="T159" s="83">
        <v>-68.040821829999999</v>
      </c>
      <c r="U159" s="83">
        <v>-42.284158910000002</v>
      </c>
      <c r="V159" s="83">
        <v>-4.2956921199999982</v>
      </c>
      <c r="W159" s="83">
        <v>0.23285102999999996</v>
      </c>
      <c r="X159" s="83">
        <v>-23.452650380000001</v>
      </c>
      <c r="Y159" s="85">
        <v>-12.653</v>
      </c>
      <c r="Z159" s="85">
        <v>-16.90398789</v>
      </c>
      <c r="AA159" s="83">
        <v>28.378987889999998</v>
      </c>
      <c r="AB159" s="83">
        <v>11.544931129999998</v>
      </c>
      <c r="AC159" s="83">
        <v>-33.352573900000003</v>
      </c>
      <c r="AD159" s="83">
        <v>10.521400229999999</v>
      </c>
      <c r="AE159" s="83">
        <v>35.637181439999999</v>
      </c>
      <c r="AF159" s="83">
        <v>-65.525199389999997</v>
      </c>
      <c r="AG159" s="83">
        <v>-34.567999999999998</v>
      </c>
      <c r="AH159" s="83">
        <v>-21.861000000000001</v>
      </c>
      <c r="AI159" s="83">
        <v>22.902999999999999</v>
      </c>
      <c r="AJ159" s="83">
        <v>-26.557604350000002</v>
      </c>
      <c r="AK159" s="83">
        <v>-6.2069999999999999</v>
      </c>
      <c r="AL159" s="83">
        <v>4.0309999999999997</v>
      </c>
      <c r="AM159" s="85">
        <v>10.86882743</v>
      </c>
      <c r="AN159" s="83">
        <v>23.810015840000002</v>
      </c>
      <c r="AO159" s="83">
        <v>-7.5060000000000002</v>
      </c>
      <c r="AP159" s="83">
        <v>-15.336036489999998</v>
      </c>
      <c r="AQ159" s="83">
        <v>-36.196389000000003</v>
      </c>
    </row>
    <row r="160" spans="1:43">
      <c r="A160" s="57" t="s">
        <v>171</v>
      </c>
      <c r="B160" s="236">
        <v>-76.673000000000002</v>
      </c>
      <c r="C160" s="236">
        <v>16.945</v>
      </c>
      <c r="D160" s="236">
        <v>4.9480000000000004</v>
      </c>
      <c r="E160" s="236">
        <v>71.558999999999997</v>
      </c>
      <c r="F160" s="236">
        <v>-122.137</v>
      </c>
      <c r="G160" s="236">
        <v>18.215</v>
      </c>
      <c r="H160" s="236">
        <v>21.524999999999999</v>
      </c>
      <c r="I160" s="236">
        <v>-20.897000000000006</v>
      </c>
      <c r="J160" s="236">
        <v>-22.013999999999999</v>
      </c>
      <c r="K160" s="236">
        <v>43.331000000000003</v>
      </c>
      <c r="L160" s="236">
        <v>26.53</v>
      </c>
      <c r="M160" s="236">
        <v>-10.962</v>
      </c>
      <c r="N160" s="236">
        <v>4.4219999999999997</v>
      </c>
      <c r="O160" s="236">
        <v>0.13800000000000001</v>
      </c>
      <c r="P160" s="236">
        <v>0.39400000000000002</v>
      </c>
      <c r="Q160" s="236">
        <v>-1.262885E-2</v>
      </c>
      <c r="R160" s="236">
        <v>3.7808140000000004E-2</v>
      </c>
      <c r="S160" s="85">
        <v>6.7463749999999989E-2</v>
      </c>
      <c r="T160" s="85">
        <v>2.3382932199999997</v>
      </c>
      <c r="U160" s="85">
        <v>3.2178699999999998E-3</v>
      </c>
      <c r="V160" s="85">
        <v>-6.3752799999999997E-3</v>
      </c>
      <c r="W160" s="85">
        <v>1.15741E-3</v>
      </c>
      <c r="X160" s="85">
        <v>-1.4874567400000001</v>
      </c>
      <c r="Y160" s="85">
        <v>-2.4E-2</v>
      </c>
      <c r="Z160" s="85">
        <v>0</v>
      </c>
      <c r="AA160" s="85">
        <v>-2E-3</v>
      </c>
      <c r="AB160" s="85">
        <v>-2.5889750000000007E-2</v>
      </c>
      <c r="AC160" s="85">
        <v>0.15742062000000001</v>
      </c>
      <c r="AD160" s="85">
        <v>-0.27866202999999995</v>
      </c>
      <c r="AE160" s="85">
        <v>-1.09213563</v>
      </c>
      <c r="AF160" s="85">
        <v>1.08326506</v>
      </c>
      <c r="AG160" s="85">
        <v>3.3201380000000003E-2</v>
      </c>
      <c r="AH160" s="85">
        <v>-2.6206403599999999</v>
      </c>
      <c r="AI160" s="85">
        <v>-6.5077802300000007</v>
      </c>
      <c r="AJ160" s="85">
        <v>6.1980351699999998</v>
      </c>
      <c r="AK160" s="85">
        <v>-2.0894486899999998</v>
      </c>
      <c r="AL160" s="85">
        <v>-8.9364195899999999</v>
      </c>
      <c r="AM160" s="85">
        <v>-3.825731380000001</v>
      </c>
      <c r="AN160" s="85">
        <v>-17.138836869999999</v>
      </c>
      <c r="AO160" s="85">
        <v>-49.341999999999999</v>
      </c>
      <c r="AP160" s="85">
        <v>-5.1984816699999943</v>
      </c>
      <c r="AQ160" s="85">
        <v>55.809791560000001</v>
      </c>
    </row>
    <row r="161" spans="1:59">
      <c r="A161" s="57" t="s">
        <v>172</v>
      </c>
      <c r="B161" s="236">
        <v>146.85499999999999</v>
      </c>
      <c r="C161" s="236">
        <v>115.833</v>
      </c>
      <c r="D161" s="236">
        <v>-77.724999999999994</v>
      </c>
      <c r="E161" s="236">
        <v>-217.32400000000001</v>
      </c>
      <c r="F161" s="236">
        <v>241.24299999999999</v>
      </c>
      <c r="G161" s="236">
        <v>124.96</v>
      </c>
      <c r="H161" s="236">
        <v>7.9870000000000001</v>
      </c>
      <c r="I161" s="236">
        <v>-153.977</v>
      </c>
      <c r="J161" s="236">
        <v>46.728999999999999</v>
      </c>
      <c r="K161" s="236">
        <v>118.71899999999999</v>
      </c>
      <c r="L161" s="236">
        <v>-72.143000000000001</v>
      </c>
      <c r="M161" s="236">
        <v>-7.7869999999999999</v>
      </c>
      <c r="N161" s="236">
        <v>192.09700000000001</v>
      </c>
      <c r="O161" s="236">
        <v>-158.042</v>
      </c>
      <c r="P161" s="236">
        <v>21.672999999999998</v>
      </c>
      <c r="Q161" s="236">
        <v>-58.020774309999993</v>
      </c>
      <c r="R161" s="236">
        <v>116.07164789999999</v>
      </c>
      <c r="S161" s="83">
        <v>38.935427740000009</v>
      </c>
      <c r="T161" s="83">
        <v>118.92099325000001</v>
      </c>
      <c r="U161" s="83">
        <v>212.18182825</v>
      </c>
      <c r="V161" s="83">
        <v>120.69232584999997</v>
      </c>
      <c r="W161" s="83">
        <v>172.77184589999999</v>
      </c>
      <c r="X161" s="83">
        <v>-0.95941154999999978</v>
      </c>
      <c r="Y161" s="83">
        <v>-132.84200000000001</v>
      </c>
      <c r="Z161" s="83">
        <v>-23.402165120000003</v>
      </c>
      <c r="AA161" s="83">
        <v>-7.0068348799999924</v>
      </c>
      <c r="AB161" s="83">
        <v>48.067836939999999</v>
      </c>
      <c r="AC161" s="83">
        <v>-60.215125090000001</v>
      </c>
      <c r="AD161" s="83">
        <v>134.61772417</v>
      </c>
      <c r="AE161" s="83">
        <v>81.271189449999994</v>
      </c>
      <c r="AF161" s="83">
        <v>55.24929178</v>
      </c>
      <c r="AG161" s="83">
        <v>59.329000000000001</v>
      </c>
      <c r="AH161" s="83">
        <v>139.71</v>
      </c>
      <c r="AI161" s="83">
        <v>212.52944782</v>
      </c>
      <c r="AJ161" s="83">
        <v>177.78991284999995</v>
      </c>
      <c r="AK161" s="83">
        <v>64.518000000000001</v>
      </c>
      <c r="AL161" s="83">
        <v>125.92400000000001</v>
      </c>
      <c r="AM161" s="85">
        <v>264.16879290000003</v>
      </c>
      <c r="AN161" s="83">
        <v>-83.383656800000011</v>
      </c>
      <c r="AO161" s="83">
        <v>6.4420000000000002</v>
      </c>
      <c r="AP161" s="83">
        <v>-54.689358510000019</v>
      </c>
      <c r="AQ161" s="83">
        <v>-136.54211366999999</v>
      </c>
    </row>
    <row r="162" spans="1:59">
      <c r="A162" s="57" t="s">
        <v>73</v>
      </c>
      <c r="B162" s="236">
        <v>78.302999999999997</v>
      </c>
      <c r="C162" s="236">
        <v>5.6020000000000003</v>
      </c>
      <c r="D162" s="236">
        <v>-49.86</v>
      </c>
      <c r="E162" s="236">
        <v>2.1789999999999998</v>
      </c>
      <c r="F162" s="236">
        <v>110.917</v>
      </c>
      <c r="G162" s="236">
        <v>5.1449999999999996</v>
      </c>
      <c r="H162" s="236">
        <v>-33.340000000000003</v>
      </c>
      <c r="I162" s="236">
        <v>25.455000000000013</v>
      </c>
      <c r="J162" s="236">
        <v>56.125</v>
      </c>
      <c r="K162" s="236">
        <v>-37.161999999999999</v>
      </c>
      <c r="L162" s="236">
        <v>-23.974</v>
      </c>
      <c r="M162" s="236">
        <v>-6.7460000000000004</v>
      </c>
      <c r="N162" s="236">
        <v>10.839</v>
      </c>
      <c r="O162" s="236">
        <v>-11.513999999999999</v>
      </c>
      <c r="P162" s="236">
        <v>-13.541</v>
      </c>
      <c r="Q162" s="236">
        <v>-37.884183370000002</v>
      </c>
      <c r="R162" s="236">
        <v>1.5246797200000022</v>
      </c>
      <c r="S162" s="83">
        <v>9.947436650000002</v>
      </c>
      <c r="T162" s="83">
        <v>-22.734902579999996</v>
      </c>
      <c r="U162" s="83">
        <v>-42.992690020000005</v>
      </c>
      <c r="V162" s="83">
        <v>-1.3870194800000006</v>
      </c>
      <c r="W162" s="83">
        <v>3.4467094999999999</v>
      </c>
      <c r="X162" s="83">
        <v>-9.9726805200000008</v>
      </c>
      <c r="Y162" s="83">
        <v>-53.858000000000004</v>
      </c>
      <c r="Z162" s="83">
        <v>5.7264582599999994</v>
      </c>
      <c r="AA162" s="83">
        <v>-1.3654582599999914</v>
      </c>
      <c r="AB162" s="83">
        <v>-7.7807089500000002</v>
      </c>
      <c r="AC162" s="83">
        <v>-76.765984850000009</v>
      </c>
      <c r="AD162" s="83">
        <v>5.2918870800000004</v>
      </c>
      <c r="AE162" s="83">
        <v>3.8662871599999997</v>
      </c>
      <c r="AF162" s="83">
        <v>-17.141245789999999</v>
      </c>
      <c r="AG162" s="83">
        <v>-72.683999999999997</v>
      </c>
      <c r="AH162" s="83">
        <v>1.9319999999999999</v>
      </c>
      <c r="AI162" s="83">
        <v>-11.853999999999999</v>
      </c>
      <c r="AJ162" s="83">
        <v>-20.150832950000009</v>
      </c>
      <c r="AK162" s="83">
        <v>-63.295999999999999</v>
      </c>
      <c r="AL162" s="83">
        <v>0.995</v>
      </c>
      <c r="AM162" s="85">
        <v>-2.1975548900000006</v>
      </c>
      <c r="AN162" s="83">
        <v>-23.794821529999993</v>
      </c>
      <c r="AO162" s="83">
        <v>-69.409000000000006</v>
      </c>
      <c r="AP162" s="83">
        <v>-6.6564715100000056</v>
      </c>
      <c r="AQ162" s="83">
        <v>11.877011789999997</v>
      </c>
    </row>
    <row r="163" spans="1:59">
      <c r="A163" s="57" t="s">
        <v>99</v>
      </c>
      <c r="B163" s="236">
        <v>10.656000000000001</v>
      </c>
      <c r="C163" s="236">
        <v>23.632000000000001</v>
      </c>
      <c r="D163" s="236">
        <v>3.9670000000000001</v>
      </c>
      <c r="E163" s="236">
        <v>-11.396000000000001</v>
      </c>
      <c r="F163" s="236">
        <v>33.128999999999998</v>
      </c>
      <c r="G163" s="236">
        <v>34.945</v>
      </c>
      <c r="H163" s="236">
        <v>50.860999999999997</v>
      </c>
      <c r="I163" s="236">
        <v>93.099000000000018</v>
      </c>
      <c r="J163" s="236">
        <v>38.122999999999998</v>
      </c>
      <c r="K163" s="236">
        <v>-47.045000000000002</v>
      </c>
      <c r="L163" s="236">
        <v>0.79600000000000004</v>
      </c>
      <c r="M163" s="236">
        <v>-1.0860000000000001</v>
      </c>
      <c r="N163" s="236">
        <v>-94.341999999999999</v>
      </c>
      <c r="O163" s="236">
        <v>49.273000000000003</v>
      </c>
      <c r="P163" s="236">
        <v>-62.414999999999999</v>
      </c>
      <c r="Q163" s="236">
        <v>-6.3179999999999996</v>
      </c>
      <c r="R163" s="236">
        <v>-1.6800000000000006</v>
      </c>
      <c r="S163" s="83">
        <v>17.164999999999999</v>
      </c>
      <c r="T163" s="83">
        <v>-24.954999999999998</v>
      </c>
      <c r="U163" s="83">
        <v>8.8999999999999996E-2</v>
      </c>
      <c r="V163" s="83">
        <v>-2.0140000000000002</v>
      </c>
      <c r="W163" s="83">
        <v>-5.3780000000000001</v>
      </c>
      <c r="X163" s="83">
        <v>-4.6092801699999999</v>
      </c>
      <c r="Y163" s="83">
        <v>1.236</v>
      </c>
      <c r="Z163" s="83">
        <v>0.35708924000000003</v>
      </c>
      <c r="AA163" s="83">
        <v>-3.0800892400000004</v>
      </c>
      <c r="AB163" s="83">
        <v>0.89128476000000001</v>
      </c>
      <c r="AC163" s="83">
        <v>-0.32164931999999991</v>
      </c>
      <c r="AD163" s="83">
        <v>2.36173192</v>
      </c>
      <c r="AE163" s="83">
        <v>1.4451790500000001</v>
      </c>
      <c r="AF163" s="83">
        <v>5.0774186500000003</v>
      </c>
      <c r="AG163" s="83">
        <v>-14.16797562</v>
      </c>
      <c r="AH163" s="83">
        <v>-3.2482775900000016</v>
      </c>
      <c r="AI163" s="83">
        <v>-7.2845192399999981</v>
      </c>
      <c r="AJ163" s="83">
        <v>-3.2913063500000015</v>
      </c>
      <c r="AK163" s="83">
        <v>-2.7438565099999996</v>
      </c>
      <c r="AL163" s="83">
        <v>-3.716613329999999</v>
      </c>
      <c r="AM163" s="85">
        <v>-5.4026345299999994</v>
      </c>
      <c r="AN163" s="83">
        <v>3.7823511899999995</v>
      </c>
      <c r="AO163" s="83">
        <v>27.983000000000001</v>
      </c>
      <c r="AP163" s="83">
        <v>-2.0614693700000011</v>
      </c>
      <c r="AQ163" s="83">
        <v>-3.4948123999999985</v>
      </c>
    </row>
    <row r="164" spans="1:59">
      <c r="A164" s="57" t="s">
        <v>50</v>
      </c>
      <c r="B164" s="236">
        <v>70.703000000000003</v>
      </c>
      <c r="C164" s="236">
        <v>-214.56800000000001</v>
      </c>
      <c r="D164" s="236">
        <v>-108.386</v>
      </c>
      <c r="E164" s="236">
        <v>265.59800000000001</v>
      </c>
      <c r="F164" s="236">
        <v>-79.778000000000006</v>
      </c>
      <c r="G164" s="236">
        <v>-62.075000000000003</v>
      </c>
      <c r="H164" s="236">
        <v>-4.3810000000000002</v>
      </c>
      <c r="I164" s="236">
        <v>33.953000000000003</v>
      </c>
      <c r="J164" s="236">
        <v>6.0019999999999998</v>
      </c>
      <c r="K164" s="236">
        <v>19.670999999999999</v>
      </c>
      <c r="L164" s="236">
        <v>1.492</v>
      </c>
      <c r="M164" s="236">
        <v>-32.588999999999999</v>
      </c>
      <c r="N164" s="236">
        <v>0</v>
      </c>
      <c r="O164" s="236">
        <v>0</v>
      </c>
      <c r="P164" s="236">
        <v>0</v>
      </c>
      <c r="Q164" s="236">
        <v>0</v>
      </c>
      <c r="R164" s="236">
        <v>0</v>
      </c>
      <c r="S164" s="83">
        <v>0</v>
      </c>
      <c r="T164" s="83">
        <v>0</v>
      </c>
      <c r="U164" s="83">
        <v>0</v>
      </c>
      <c r="V164" s="83">
        <v>0</v>
      </c>
      <c r="W164" s="83">
        <v>0</v>
      </c>
      <c r="X164" s="83">
        <v>0</v>
      </c>
      <c r="Y164" s="83">
        <v>0</v>
      </c>
      <c r="Z164" s="83">
        <v>0</v>
      </c>
      <c r="AA164" s="83">
        <v>0</v>
      </c>
      <c r="AB164" s="83">
        <v>0</v>
      </c>
      <c r="AC164" s="83">
        <v>0</v>
      </c>
      <c r="AD164" s="83"/>
      <c r="AE164" s="83"/>
      <c r="AF164" s="83">
        <v>-4.4500000000000003E-4</v>
      </c>
      <c r="AG164" s="83"/>
      <c r="AH164" s="83">
        <v>0</v>
      </c>
      <c r="AI164" s="83">
        <v>0</v>
      </c>
      <c r="AJ164" s="83">
        <v>0</v>
      </c>
      <c r="AK164" s="83">
        <v>0</v>
      </c>
      <c r="AL164" s="83">
        <v>0</v>
      </c>
      <c r="AM164" s="85">
        <v>0</v>
      </c>
      <c r="AN164" s="83">
        <v>0</v>
      </c>
      <c r="AO164" s="83" t="s">
        <v>400</v>
      </c>
      <c r="AP164" s="83">
        <v>0</v>
      </c>
      <c r="AQ164" s="83">
        <v>0</v>
      </c>
    </row>
    <row r="165" spans="1:59">
      <c r="A165" s="57" t="s">
        <v>173</v>
      </c>
      <c r="B165" s="236">
        <v>-29.039000000000001</v>
      </c>
      <c r="C165" s="236">
        <v>34.247999999999998</v>
      </c>
      <c r="D165" s="236">
        <v>-5.2089999999999996</v>
      </c>
      <c r="E165" s="236">
        <v>0</v>
      </c>
      <c r="F165" s="236">
        <v>908.76099999999997</v>
      </c>
      <c r="G165" s="236">
        <v>15.512</v>
      </c>
      <c r="H165" s="236">
        <v>-59</v>
      </c>
      <c r="I165" s="236">
        <v>21.009999999999994</v>
      </c>
      <c r="J165" s="236">
        <v>-54.402999999999999</v>
      </c>
      <c r="K165" s="236">
        <v>-58.104999999999997</v>
      </c>
      <c r="L165" s="236">
        <v>-105.295</v>
      </c>
      <c r="M165" s="236">
        <v>-312.28899999999999</v>
      </c>
      <c r="N165" s="236">
        <v>-41.755000000000003</v>
      </c>
      <c r="O165" s="236">
        <v>-19.844999999999999</v>
      </c>
      <c r="P165" s="236">
        <v>-94.876000000000005</v>
      </c>
      <c r="Q165" s="236">
        <v>-29.967000000000002</v>
      </c>
      <c r="R165" s="236">
        <v>-66.444698613499995</v>
      </c>
      <c r="S165" s="83">
        <v>-44.518325839999981</v>
      </c>
      <c r="T165" s="83">
        <v>-298.19002527000004</v>
      </c>
      <c r="U165" s="83">
        <v>2.4858979300000001</v>
      </c>
      <c r="V165" s="83">
        <v>-83.649819549999989</v>
      </c>
      <c r="W165" s="83">
        <v>55.880921620000002</v>
      </c>
      <c r="X165" s="83">
        <v>16.770019080000001</v>
      </c>
      <c r="Y165" s="83">
        <v>-45.36</v>
      </c>
      <c r="Z165" s="83">
        <v>-17.3629724</v>
      </c>
      <c r="AA165" s="83">
        <v>59.855972399999999</v>
      </c>
      <c r="AB165" s="83">
        <v>-38.610501390000003</v>
      </c>
      <c r="AC165" s="83">
        <v>19.44960232</v>
      </c>
      <c r="AD165" s="83">
        <v>-13.541945289999999</v>
      </c>
      <c r="AE165" s="83">
        <v>-29.93922091</v>
      </c>
      <c r="AF165" s="83">
        <v>5.3274669699999997</v>
      </c>
      <c r="AG165" s="83">
        <v>-32.555999999999997</v>
      </c>
      <c r="AH165" s="83"/>
      <c r="AI165" s="83"/>
      <c r="AJ165" s="83"/>
      <c r="AK165" s="83"/>
      <c r="AL165" s="83"/>
      <c r="AM165" s="85"/>
      <c r="AN165" s="83"/>
      <c r="AO165" s="83"/>
      <c r="AP165" s="83"/>
      <c r="AQ165" s="83"/>
    </row>
    <row r="166" spans="1:59">
      <c r="A166" s="57" t="s">
        <v>174</v>
      </c>
      <c r="B166" s="236">
        <v>0</v>
      </c>
      <c r="C166" s="236">
        <v>-60.070999999999998</v>
      </c>
      <c r="D166" s="236">
        <v>-4.1070000000000002</v>
      </c>
      <c r="E166" s="236">
        <v>14.11</v>
      </c>
      <c r="F166" s="236">
        <v>0</v>
      </c>
      <c r="G166" s="236">
        <v>0</v>
      </c>
      <c r="H166" s="236">
        <v>0</v>
      </c>
      <c r="I166" s="236">
        <v>-17.126000000000001</v>
      </c>
      <c r="J166" s="236">
        <v>-14.808999999999999</v>
      </c>
      <c r="K166" s="236">
        <v>-35.270000000000003</v>
      </c>
      <c r="L166" s="236">
        <v>-8.1590000000000007</v>
      </c>
      <c r="M166" s="236">
        <v>37.5</v>
      </c>
      <c r="N166" s="236">
        <v>-40.786000000000001</v>
      </c>
      <c r="O166" s="236">
        <v>-0.32</v>
      </c>
      <c r="P166" s="236">
        <v>27.94</v>
      </c>
      <c r="Q166" s="236">
        <v>4.1178922599999996</v>
      </c>
      <c r="R166" s="236">
        <v>41.142521600000002</v>
      </c>
      <c r="S166" s="83">
        <v>5.1957491700000018</v>
      </c>
      <c r="T166" s="83">
        <v>-0.9832569400000053</v>
      </c>
      <c r="U166" s="83">
        <v>-26.321406280000001</v>
      </c>
      <c r="V166" s="83">
        <v>77.032799189999992</v>
      </c>
      <c r="W166" s="83">
        <v>-80.323392909999995</v>
      </c>
      <c r="X166" s="83">
        <v>-89.123129250000005</v>
      </c>
      <c r="Y166" s="83">
        <v>39.469000000000001</v>
      </c>
      <c r="Z166" s="83">
        <v>50.969555279999994</v>
      </c>
      <c r="AA166" s="83">
        <v>20.35744472</v>
      </c>
      <c r="AB166" s="83">
        <v>8.2222894499999999</v>
      </c>
      <c r="AC166" s="83">
        <v>-47.128956279999997</v>
      </c>
      <c r="AD166" s="83">
        <v>20.790132709999998</v>
      </c>
      <c r="AE166" s="83">
        <v>-4.5644550099999988</v>
      </c>
      <c r="AF166" s="83">
        <v>-85.354017929999998</v>
      </c>
      <c r="AG166" s="83">
        <v>-111.07494079999999</v>
      </c>
      <c r="AH166" s="83">
        <v>-30.187000000000001</v>
      </c>
      <c r="AI166" s="83">
        <v>23.927</v>
      </c>
      <c r="AJ166" s="83">
        <v>-268.41791189000003</v>
      </c>
      <c r="AK166" s="83">
        <v>-49.433999999999997</v>
      </c>
      <c r="AL166" s="83">
        <v>-37.449254369999991</v>
      </c>
      <c r="AM166" s="85">
        <v>-88.421200459999994</v>
      </c>
      <c r="AN166" s="83">
        <v>-91.561696630000029</v>
      </c>
      <c r="AO166" s="83">
        <v>-402.541</v>
      </c>
      <c r="AP166" s="83">
        <v>-87.528725449999982</v>
      </c>
      <c r="AQ166" s="83">
        <v>-103.22407253999995</v>
      </c>
    </row>
    <row r="167" spans="1:59">
      <c r="A167" s="57" t="s">
        <v>175</v>
      </c>
      <c r="B167" s="236">
        <v>0</v>
      </c>
      <c r="C167" s="236">
        <v>0</v>
      </c>
      <c r="D167" s="236">
        <v>0</v>
      </c>
      <c r="E167" s="236">
        <v>0</v>
      </c>
      <c r="F167" s="236">
        <v>0</v>
      </c>
      <c r="G167" s="236">
        <v>0</v>
      </c>
      <c r="H167" s="236">
        <v>0</v>
      </c>
      <c r="I167" s="236">
        <v>0</v>
      </c>
      <c r="J167" s="236">
        <v>0</v>
      </c>
      <c r="K167" s="236">
        <v>0</v>
      </c>
      <c r="L167" s="236">
        <v>0</v>
      </c>
      <c r="M167" s="236">
        <v>116.387</v>
      </c>
      <c r="N167" s="236">
        <v>0</v>
      </c>
      <c r="O167" s="236">
        <v>0</v>
      </c>
      <c r="P167" s="236">
        <v>0</v>
      </c>
      <c r="Q167" s="236">
        <v>4.2657370399999985</v>
      </c>
      <c r="R167" s="236">
        <v>47.450677544545542</v>
      </c>
      <c r="S167" s="83">
        <v>47.704347822727321</v>
      </c>
      <c r="T167" s="83">
        <v>174.22181355575756</v>
      </c>
      <c r="U167" s="83">
        <v>6.9740331399999986</v>
      </c>
      <c r="V167" s="83">
        <v>0.1943433299999997</v>
      </c>
      <c r="W167" s="83">
        <v>6.1097861399999989</v>
      </c>
      <c r="X167" s="83">
        <v>9.5653869600000014</v>
      </c>
      <c r="Y167" s="83">
        <v>-9.89639700000014E-2</v>
      </c>
      <c r="Z167" s="83">
        <v>4.8765111999999995</v>
      </c>
      <c r="AA167" s="83">
        <v>9.5395442399999943</v>
      </c>
      <c r="AB167" s="83">
        <v>55.778299719999993</v>
      </c>
      <c r="AC167" s="83">
        <v>0</v>
      </c>
      <c r="AD167" s="83"/>
      <c r="AE167" s="83"/>
      <c r="AF167" s="83"/>
      <c r="AG167" s="83">
        <v>1.58</v>
      </c>
      <c r="AH167" s="83">
        <v>-9.1509999999999998</v>
      </c>
      <c r="AI167" s="83">
        <v>15.243</v>
      </c>
      <c r="AJ167" s="83">
        <v>-30.256675480000002</v>
      </c>
      <c r="AK167" s="83">
        <v>4.899</v>
      </c>
      <c r="AL167" s="83">
        <v>3.0510000000000002</v>
      </c>
      <c r="AM167" s="85">
        <v>-11.896805000000001</v>
      </c>
      <c r="AN167" s="83">
        <v>-13.667918999999999</v>
      </c>
      <c r="AO167" s="83" t="s">
        <v>400</v>
      </c>
      <c r="AP167" s="83">
        <v>0</v>
      </c>
      <c r="AQ167" s="83">
        <v>0</v>
      </c>
    </row>
    <row r="168" spans="1:59">
      <c r="A168" s="57" t="s">
        <v>106</v>
      </c>
      <c r="B168" s="236">
        <v>39.026000000000003</v>
      </c>
      <c r="C168" s="236">
        <v>-42.878</v>
      </c>
      <c r="D168" s="236">
        <v>-88.902000000000001</v>
      </c>
      <c r="E168" s="236">
        <v>44.485999999999997</v>
      </c>
      <c r="F168" s="236">
        <v>429.60500000000002</v>
      </c>
      <c r="G168" s="236">
        <v>-74.888999999999996</v>
      </c>
      <c r="H168" s="236">
        <v>-54.999000000000002</v>
      </c>
      <c r="I168" s="236">
        <v>-416.92399999999998</v>
      </c>
      <c r="J168" s="236">
        <v>-120.432</v>
      </c>
      <c r="K168" s="236">
        <v>61.048000000000002</v>
      </c>
      <c r="L168" s="236">
        <v>118.473</v>
      </c>
      <c r="M168" s="236">
        <v>-109.73099999999999</v>
      </c>
      <c r="N168" s="236">
        <v>-9.7349999999999994</v>
      </c>
      <c r="O168" s="236">
        <v>34.338999999999999</v>
      </c>
      <c r="P168" s="236">
        <v>51.673000000000002</v>
      </c>
      <c r="Q168" s="236">
        <v>21.947875259999996</v>
      </c>
      <c r="R168" s="236">
        <v>-47.235719170000095</v>
      </c>
      <c r="S168" s="83">
        <v>-35.36471693</v>
      </c>
      <c r="T168" s="83">
        <v>172.24372181999996</v>
      </c>
      <c r="U168" s="83">
        <v>-116.30012266</v>
      </c>
      <c r="V168" s="83">
        <v>31.263525730000008</v>
      </c>
      <c r="W168" s="83">
        <v>-25.890403069999998</v>
      </c>
      <c r="X168" s="83">
        <v>-43.371524059999999</v>
      </c>
      <c r="Y168" s="83">
        <v>-83.073999999999998</v>
      </c>
      <c r="Z168" s="83">
        <v>5.8665862899999981</v>
      </c>
      <c r="AA168" s="83">
        <v>-91.824586289999985</v>
      </c>
      <c r="AB168" s="83">
        <v>-0.26257235000000151</v>
      </c>
      <c r="AC168" s="83">
        <v>192.32843881000005</v>
      </c>
      <c r="AD168" s="83">
        <v>6.8989320000003573E-2</v>
      </c>
      <c r="AE168" s="83">
        <v>-76.143697430000003</v>
      </c>
      <c r="AF168" s="83">
        <v>-2.266971390000009</v>
      </c>
      <c r="AG168" s="83">
        <v>1310.5243660100002</v>
      </c>
      <c r="AH168" s="83">
        <v>-9.4183115899999876</v>
      </c>
      <c r="AI168" s="83">
        <v>-20.770299259999991</v>
      </c>
      <c r="AJ168" s="83">
        <v>-105.71669895000001</v>
      </c>
      <c r="AK168" s="83">
        <v>107.25235969000005</v>
      </c>
      <c r="AL168" s="83">
        <v>33.821868030000083</v>
      </c>
      <c r="AM168" s="85">
        <v>-74.375655350000017</v>
      </c>
      <c r="AN168" s="83">
        <v>297.77412606000007</v>
      </c>
      <c r="AO168" s="83">
        <v>-276.11399999999998</v>
      </c>
      <c r="AP168" s="83">
        <v>109.21905578000005</v>
      </c>
      <c r="AQ168" s="83">
        <v>57.165200130000017</v>
      </c>
    </row>
    <row r="169" spans="1:59" ht="15" customHeight="1">
      <c r="A169" s="35" t="s">
        <v>176</v>
      </c>
      <c r="B169" s="86">
        <v>607.30199999999991</v>
      </c>
      <c r="C169" s="86">
        <v>-41.865000000000244</v>
      </c>
      <c r="D169" s="86">
        <v>45.80900000000004</v>
      </c>
      <c r="E169" s="86">
        <v>1725.8510000000001</v>
      </c>
      <c r="F169" s="86">
        <v>-107.62600000000066</v>
      </c>
      <c r="G169" s="86">
        <v>573.25699999999995</v>
      </c>
      <c r="H169" s="86">
        <v>286.8649999999999</v>
      </c>
      <c r="I169" s="86">
        <v>495.21200000000317</v>
      </c>
      <c r="J169" s="86">
        <v>44.672000000000267</v>
      </c>
      <c r="K169" s="86">
        <v>508.22100000000012</v>
      </c>
      <c r="L169" s="86">
        <v>641.44199999999955</v>
      </c>
      <c r="M169" s="86">
        <v>1155.7670000000003</v>
      </c>
      <c r="N169" s="86">
        <v>356.0990000000001</v>
      </c>
      <c r="O169" s="86">
        <v>407.38100000000009</v>
      </c>
      <c r="P169" s="86">
        <v>387.74199999999979</v>
      </c>
      <c r="Q169" s="86">
        <v>252.06</v>
      </c>
      <c r="R169" s="86">
        <v>275.24599999999998</v>
      </c>
      <c r="S169" s="86">
        <v>452.17700000000013</v>
      </c>
      <c r="T169" s="86">
        <v>73.158999999999736</v>
      </c>
      <c r="U169" s="86">
        <v>286.45099999999996</v>
      </c>
      <c r="V169" s="86">
        <v>611.35299999999995</v>
      </c>
      <c r="W169" s="86">
        <v>554.94899999999996</v>
      </c>
      <c r="X169" s="86">
        <v>410.42034924999984</v>
      </c>
      <c r="Y169" s="86">
        <v>317.06099999999998</v>
      </c>
      <c r="Z169" s="86">
        <v>609.25876446999985</v>
      </c>
      <c r="AA169" s="86">
        <v>691.67323552999983</v>
      </c>
      <c r="AB169" s="86">
        <v>617.24742090999894</v>
      </c>
      <c r="AC169" s="86">
        <v>430.10623498000007</v>
      </c>
      <c r="AD169" s="86">
        <v>486.08134354999999</v>
      </c>
      <c r="AE169" s="86">
        <v>538.41685792000203</v>
      </c>
      <c r="AF169" s="86">
        <v>338.33154635999995</v>
      </c>
      <c r="AG169" s="86">
        <v>1563.5560901000001</v>
      </c>
      <c r="AH169" s="86">
        <v>318.61013370000018</v>
      </c>
      <c r="AI169" s="86">
        <v>548.64564081999799</v>
      </c>
      <c r="AJ169" s="86">
        <v>262.52723031999881</v>
      </c>
      <c r="AK169" s="86">
        <v>239.67178776999864</v>
      </c>
      <c r="AL169" s="86">
        <v>635.0421875499992</v>
      </c>
      <c r="AM169" s="86">
        <v>989.41544113000009</v>
      </c>
      <c r="AN169" s="86">
        <v>943.89990529000011</v>
      </c>
      <c r="AO169" s="86">
        <v>-38.277999999999999</v>
      </c>
      <c r="AP169" s="86">
        <v>858.31512215999987</v>
      </c>
      <c r="AQ169" s="86">
        <v>668.93989763999821</v>
      </c>
    </row>
    <row r="170" spans="1:59" ht="15" customHeight="1">
      <c r="A170" s="35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</row>
    <row r="171" spans="1:59" ht="15.75" customHeight="1">
      <c r="A171" s="52" t="s">
        <v>108</v>
      </c>
      <c r="B171" s="86"/>
      <c r="C171" s="86"/>
      <c r="D171" s="86"/>
      <c r="E171" s="86"/>
      <c r="F171" s="86"/>
      <c r="G171" s="86"/>
      <c r="H171" s="86"/>
      <c r="I171" s="68"/>
      <c r="J171" s="239"/>
      <c r="K171" s="239"/>
      <c r="L171" s="239"/>
      <c r="M171" s="239"/>
      <c r="N171" s="239"/>
      <c r="O171" s="239"/>
      <c r="P171" s="239"/>
      <c r="Q171" s="239"/>
      <c r="R171" s="239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411"/>
      <c r="AK171" s="87"/>
      <c r="AL171" s="87"/>
      <c r="AM171" s="411"/>
      <c r="AN171" s="411"/>
      <c r="AO171" s="411"/>
      <c r="AP171" s="411"/>
      <c r="AQ171" s="411"/>
    </row>
    <row r="172" spans="1:59" s="7" customFormat="1" ht="30">
      <c r="A172" s="57" t="s">
        <v>110</v>
      </c>
      <c r="B172" s="236">
        <v>0</v>
      </c>
      <c r="C172" s="236">
        <v>0</v>
      </c>
      <c r="D172" s="236">
        <v>0</v>
      </c>
      <c r="E172" s="236">
        <v>-157.345</v>
      </c>
      <c r="F172" s="236">
        <v>0</v>
      </c>
      <c r="G172" s="236">
        <v>0</v>
      </c>
      <c r="H172" s="236">
        <v>0</v>
      </c>
      <c r="I172" s="236">
        <v>-72.930000000000007</v>
      </c>
      <c r="J172" s="236">
        <v>-200.327</v>
      </c>
      <c r="K172" s="236">
        <v>-8.9350000000000005</v>
      </c>
      <c r="L172" s="236">
        <v>-3094.366</v>
      </c>
      <c r="M172" s="236">
        <v>148.23699999999999</v>
      </c>
      <c r="N172" s="236">
        <v>-59.588000000000001</v>
      </c>
      <c r="O172" s="236">
        <v>-5.3330000000000002</v>
      </c>
      <c r="P172" s="236">
        <v>64.921000000000006</v>
      </c>
      <c r="Q172" s="236">
        <v>-3.5070000000000001</v>
      </c>
      <c r="R172" s="236">
        <v>-5.0879999999999992</v>
      </c>
      <c r="S172" s="83">
        <v>-3.1389999999999993</v>
      </c>
      <c r="T172" s="83">
        <v>31.688139999999997</v>
      </c>
      <c r="U172" s="83">
        <v>11.196999999999999</v>
      </c>
      <c r="V172" s="83">
        <v>-23.14</v>
      </c>
      <c r="W172" s="83">
        <v>-5.64</v>
      </c>
      <c r="X172" s="83">
        <v>-11.954000590000001</v>
      </c>
      <c r="Y172" s="83">
        <v>-2.17</v>
      </c>
      <c r="Z172" s="83">
        <v>-0.54500000000000004</v>
      </c>
      <c r="AA172" s="83">
        <v>-9.6499999999999986</v>
      </c>
      <c r="AB172" s="83">
        <v>-8.502577539999999</v>
      </c>
      <c r="AC172" s="83">
        <v>0</v>
      </c>
      <c r="AD172" s="83"/>
      <c r="AE172" s="83"/>
      <c r="AF172" s="83">
        <v>-11.35310752</v>
      </c>
      <c r="AG172" s="83"/>
      <c r="AH172" s="83">
        <v>-6.1624319999999999</v>
      </c>
      <c r="AI172" s="83">
        <v>-1.3546564000000003</v>
      </c>
      <c r="AJ172" s="83">
        <v>0</v>
      </c>
      <c r="AK172" s="83">
        <v>-26.045193690000001</v>
      </c>
      <c r="AL172" s="83">
        <v>0</v>
      </c>
      <c r="AM172" s="83">
        <v>0</v>
      </c>
      <c r="AN172" s="83">
        <v>0</v>
      </c>
      <c r="AO172" s="83" t="s">
        <v>400</v>
      </c>
      <c r="AP172" s="83">
        <v>0</v>
      </c>
      <c r="AQ172" s="83">
        <v>0</v>
      </c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>
      <c r="A173" s="57" t="s">
        <v>177</v>
      </c>
      <c r="B173" s="236">
        <v>0</v>
      </c>
      <c r="C173" s="236">
        <v>0</v>
      </c>
      <c r="D173" s="236">
        <v>0</v>
      </c>
      <c r="E173" s="236">
        <v>0</v>
      </c>
      <c r="F173" s="236">
        <v>-173.11600000000001</v>
      </c>
      <c r="G173" s="236">
        <v>0</v>
      </c>
      <c r="H173" s="236">
        <v>0</v>
      </c>
      <c r="I173" s="236">
        <v>0</v>
      </c>
      <c r="J173" s="236">
        <v>0</v>
      </c>
      <c r="K173" s="236">
        <v>0</v>
      </c>
      <c r="L173" s="236">
        <v>0</v>
      </c>
      <c r="M173" s="236">
        <v>0</v>
      </c>
      <c r="N173" s="236">
        <v>0</v>
      </c>
      <c r="O173" s="236">
        <v>0</v>
      </c>
      <c r="P173" s="236">
        <v>0</v>
      </c>
      <c r="Q173" s="236">
        <v>0</v>
      </c>
      <c r="R173" s="236">
        <v>0</v>
      </c>
      <c r="S173" s="83">
        <v>0</v>
      </c>
      <c r="T173" s="83">
        <v>0</v>
      </c>
      <c r="U173" s="83">
        <v>0</v>
      </c>
      <c r="V173" s="83">
        <v>0</v>
      </c>
      <c r="W173" s="83">
        <v>0</v>
      </c>
      <c r="X173" s="83">
        <v>0</v>
      </c>
      <c r="Y173" s="83">
        <v>0</v>
      </c>
      <c r="Z173" s="83">
        <v>0</v>
      </c>
      <c r="AA173" s="83">
        <v>0</v>
      </c>
      <c r="AB173" s="83">
        <v>0</v>
      </c>
      <c r="AC173" s="83">
        <v>0</v>
      </c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</row>
    <row r="174" spans="1:59">
      <c r="A174" s="57" t="s">
        <v>419</v>
      </c>
      <c r="B174" s="236">
        <v>0</v>
      </c>
      <c r="C174" s="236">
        <v>0</v>
      </c>
      <c r="D174" s="236">
        <v>0</v>
      </c>
      <c r="E174" s="236">
        <v>0</v>
      </c>
      <c r="F174" s="236">
        <v>0</v>
      </c>
      <c r="G174" s="236">
        <v>-72.78</v>
      </c>
      <c r="H174" s="236">
        <v>0</v>
      </c>
      <c r="I174" s="236">
        <v>0</v>
      </c>
      <c r="J174" s="236">
        <v>0</v>
      </c>
      <c r="K174" s="236">
        <v>0</v>
      </c>
      <c r="L174" s="236">
        <v>0</v>
      </c>
      <c r="M174" s="236">
        <v>0</v>
      </c>
      <c r="N174" s="236">
        <v>0</v>
      </c>
      <c r="O174" s="236">
        <v>0</v>
      </c>
      <c r="P174" s="236">
        <v>0</v>
      </c>
      <c r="Q174" s="236">
        <v>0</v>
      </c>
      <c r="R174" s="236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>
        <v>-3.9680236399999993</v>
      </c>
      <c r="AE174" s="83"/>
      <c r="AF174" s="83">
        <v>-4.5999999999999999E-7</v>
      </c>
      <c r="AG174" s="83"/>
      <c r="AH174" s="83"/>
      <c r="AI174" s="83"/>
      <c r="AJ174" s="83">
        <v>3.1299999952316285E-6</v>
      </c>
      <c r="AK174" s="83"/>
      <c r="AL174" s="83"/>
      <c r="AM174" s="83">
        <v>1.5000000037252903E-7</v>
      </c>
      <c r="AN174" s="83">
        <v>-4.1423682499999996</v>
      </c>
      <c r="AO174" s="83">
        <v>-1.1419999999999999</v>
      </c>
      <c r="AP174" s="83">
        <v>0</v>
      </c>
      <c r="AQ174" s="83">
        <v>0</v>
      </c>
    </row>
    <row r="175" spans="1:59">
      <c r="A175" s="57" t="s">
        <v>178</v>
      </c>
      <c r="B175" s="236">
        <v>0</v>
      </c>
      <c r="C175" s="236">
        <v>0</v>
      </c>
      <c r="D175" s="236">
        <v>0</v>
      </c>
      <c r="E175" s="236">
        <v>0</v>
      </c>
      <c r="F175" s="236">
        <v>0</v>
      </c>
      <c r="G175" s="236">
        <v>0</v>
      </c>
      <c r="H175" s="236">
        <v>0</v>
      </c>
      <c r="I175" s="236">
        <v>0</v>
      </c>
      <c r="J175" s="236">
        <v>0</v>
      </c>
      <c r="K175" s="236">
        <v>182.9</v>
      </c>
      <c r="L175" s="236">
        <v>8.4819999999999993</v>
      </c>
      <c r="M175" s="236">
        <v>-191.38200000000001</v>
      </c>
      <c r="N175" s="236">
        <v>0</v>
      </c>
      <c r="O175" s="236">
        <v>125.42400000000001</v>
      </c>
      <c r="P175" s="236">
        <v>284.68400000000003</v>
      </c>
      <c r="Q175" s="236">
        <v>197</v>
      </c>
      <c r="R175" s="236">
        <v>1.9379999999999882</v>
      </c>
      <c r="S175" s="83">
        <v>118.00999999999999</v>
      </c>
      <c r="T175" s="83">
        <v>578.15800000000013</v>
      </c>
      <c r="U175" s="83">
        <v>93.924999999999997</v>
      </c>
      <c r="V175" s="83">
        <v>113.09699999999999</v>
      </c>
      <c r="W175" s="83">
        <v>0</v>
      </c>
      <c r="X175" s="83">
        <v>466.63265491999999</v>
      </c>
      <c r="Y175" s="83">
        <v>249.65299999999999</v>
      </c>
      <c r="Z175" s="83">
        <v>195.84900000000002</v>
      </c>
      <c r="AA175" s="83">
        <v>215.08900000000006</v>
      </c>
      <c r="AB175" s="83">
        <v>573.81151291000003</v>
      </c>
      <c r="AC175" s="83">
        <v>279.87500000000006</v>
      </c>
      <c r="AD175" s="83">
        <v>299.31525289999996</v>
      </c>
      <c r="AE175" s="83">
        <v>325.58509953999999</v>
      </c>
      <c r="AF175" s="83">
        <v>448.91039793999994</v>
      </c>
      <c r="AG175" s="83">
        <v>408.15113375999999</v>
      </c>
      <c r="AH175" s="83">
        <v>320.29310873999981</v>
      </c>
      <c r="AI175" s="83">
        <v>328.47554887000001</v>
      </c>
      <c r="AJ175" s="83">
        <v>244.0756717900002</v>
      </c>
      <c r="AK175" s="83">
        <v>230.47000005999999</v>
      </c>
      <c r="AL175" s="83">
        <v>461.42722911000004</v>
      </c>
      <c r="AM175" s="83">
        <v>187.27731247999995</v>
      </c>
      <c r="AN175" s="83">
        <v>594.10089244000005</v>
      </c>
      <c r="AO175" s="83">
        <v>0</v>
      </c>
      <c r="AP175" s="83">
        <v>3.2736217999999822</v>
      </c>
      <c r="AQ175" s="83">
        <v>2.4050855099999904</v>
      </c>
    </row>
    <row r="176" spans="1:59">
      <c r="A176" s="57" t="s">
        <v>179</v>
      </c>
      <c r="B176" s="236">
        <v>-3.746</v>
      </c>
      <c r="C176" s="236">
        <v>-12.722</v>
      </c>
      <c r="D176" s="236">
        <v>21.491</v>
      </c>
      <c r="E176" s="236">
        <v>-5.0229999999999997</v>
      </c>
      <c r="F176" s="236">
        <v>0</v>
      </c>
      <c r="G176" s="236">
        <v>-26.27</v>
      </c>
      <c r="H176" s="236">
        <v>0</v>
      </c>
      <c r="I176" s="236">
        <v>0</v>
      </c>
      <c r="J176" s="236">
        <v>0</v>
      </c>
      <c r="K176" s="236">
        <v>0</v>
      </c>
      <c r="L176" s="236">
        <v>0</v>
      </c>
      <c r="M176" s="236">
        <v>0</v>
      </c>
      <c r="N176" s="236">
        <v>0</v>
      </c>
      <c r="O176" s="236">
        <v>0</v>
      </c>
      <c r="P176" s="236">
        <v>-79.593999999999994</v>
      </c>
      <c r="Q176" s="236">
        <v>0</v>
      </c>
      <c r="R176" s="236">
        <v>0</v>
      </c>
      <c r="S176" s="83">
        <v>0</v>
      </c>
      <c r="T176" s="83">
        <v>-47.259</v>
      </c>
      <c r="U176" s="83">
        <v>-22.555</v>
      </c>
      <c r="V176" s="83">
        <v>22.555</v>
      </c>
      <c r="W176" s="83">
        <v>0</v>
      </c>
      <c r="X176" s="83">
        <v>0</v>
      </c>
      <c r="Z176" s="83">
        <v>0</v>
      </c>
      <c r="AA176" s="83">
        <v>2.17</v>
      </c>
      <c r="AB176" s="83">
        <v>0</v>
      </c>
      <c r="AC176" s="83">
        <v>0</v>
      </c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  <row r="177" spans="1:43">
      <c r="A177" s="57" t="s">
        <v>111</v>
      </c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>
        <v>0</v>
      </c>
      <c r="R177" s="236">
        <v>0</v>
      </c>
      <c r="S177" s="83">
        <v>0</v>
      </c>
      <c r="T177" s="83">
        <v>0</v>
      </c>
      <c r="U177" s="83"/>
      <c r="V177" s="83"/>
      <c r="W177" s="83"/>
      <c r="X177" s="83"/>
      <c r="Y177" s="83"/>
      <c r="Z177" s="83"/>
      <c r="AA177" s="83"/>
      <c r="AB177" s="83">
        <v>-363.80676269000003</v>
      </c>
      <c r="AC177" s="83">
        <v>-0.1745183500000021</v>
      </c>
      <c r="AD177" s="83">
        <v>3.7099312099999953</v>
      </c>
      <c r="AE177" s="83">
        <v>-130.33535594</v>
      </c>
      <c r="AF177" s="83">
        <v>-161.55433878999997</v>
      </c>
      <c r="AG177" s="83">
        <v>-244.05600000000001</v>
      </c>
      <c r="AH177" s="83">
        <v>-372.36900000000003</v>
      </c>
      <c r="AI177" s="83">
        <v>1.9590000000000001</v>
      </c>
      <c r="AJ177" s="83">
        <v>-2.584527230000019</v>
      </c>
      <c r="AK177" s="83">
        <v>204.72499999999999</v>
      </c>
      <c r="AL177" s="83">
        <v>130.59299999999999</v>
      </c>
      <c r="AM177" s="83">
        <v>-98.498405560000009</v>
      </c>
      <c r="AN177" s="83">
        <v>-175.63672716999994</v>
      </c>
      <c r="AO177" s="83">
        <v>-449.19799999999998</v>
      </c>
      <c r="AP177" s="83">
        <v>-413.19024344000007</v>
      </c>
      <c r="AQ177" s="83">
        <v>1.389878060000062</v>
      </c>
    </row>
    <row r="178" spans="1:43">
      <c r="A178" s="57" t="s">
        <v>185</v>
      </c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>
        <v>0</v>
      </c>
      <c r="R178" s="236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-66.659350149999995</v>
      </c>
      <c r="Y178" s="83">
        <v>0</v>
      </c>
      <c r="Z178" s="83">
        <v>0</v>
      </c>
      <c r="AA178" s="83">
        <v>0</v>
      </c>
      <c r="AB178" s="83">
        <v>-1E-3</v>
      </c>
      <c r="AC178" s="83"/>
      <c r="AD178" s="83"/>
      <c r="AE178" s="83"/>
      <c r="AF178" s="83">
        <v>-116.513716</v>
      </c>
      <c r="AG178" s="83">
        <v>-35.869461600000001</v>
      </c>
      <c r="AH178" s="83">
        <v>-37.115468809999989</v>
      </c>
      <c r="AI178" s="83">
        <v>-0.96000050999999786</v>
      </c>
      <c r="AJ178" s="83">
        <v>-61.703364450000002</v>
      </c>
      <c r="AK178" s="83">
        <v>1.9000000040978192E-7</v>
      </c>
      <c r="AL178" s="83">
        <v>-8.7852346899999993</v>
      </c>
      <c r="AM178" s="83">
        <v>-1.0514961999999992</v>
      </c>
      <c r="AN178" s="83">
        <v>0</v>
      </c>
      <c r="AO178" s="83">
        <v>-90.247</v>
      </c>
      <c r="AP178" s="83">
        <v>0</v>
      </c>
      <c r="AQ178" s="83">
        <v>-4.3845179999999999</v>
      </c>
    </row>
    <row r="179" spans="1:43">
      <c r="A179" s="57" t="s">
        <v>180</v>
      </c>
      <c r="B179" s="236">
        <v>0</v>
      </c>
      <c r="C179" s="236">
        <v>0</v>
      </c>
      <c r="D179" s="236">
        <v>0</v>
      </c>
      <c r="E179" s="236">
        <v>0</v>
      </c>
      <c r="F179" s="236">
        <v>0</v>
      </c>
      <c r="G179" s="236">
        <v>0</v>
      </c>
      <c r="H179" s="236">
        <v>-0.85299999999999998</v>
      </c>
      <c r="I179" s="236">
        <v>57.574999999999989</v>
      </c>
      <c r="J179" s="236">
        <v>0</v>
      </c>
      <c r="K179" s="236">
        <v>0</v>
      </c>
      <c r="L179" s="236">
        <v>0</v>
      </c>
      <c r="M179" s="236">
        <v>0</v>
      </c>
      <c r="N179" s="236">
        <v>0</v>
      </c>
      <c r="O179" s="236">
        <v>0</v>
      </c>
      <c r="P179" s="236">
        <v>0</v>
      </c>
      <c r="Q179" s="236">
        <v>0</v>
      </c>
      <c r="R179" s="236">
        <v>0</v>
      </c>
      <c r="S179" s="83">
        <v>0</v>
      </c>
      <c r="T179" s="83">
        <v>0</v>
      </c>
      <c r="U179" s="83">
        <v>0</v>
      </c>
      <c r="V179" s="83">
        <v>0</v>
      </c>
      <c r="W179" s="83">
        <v>0</v>
      </c>
      <c r="X179" s="83">
        <v>0</v>
      </c>
      <c r="Y179" s="83">
        <v>0</v>
      </c>
      <c r="Z179" s="83">
        <v>0</v>
      </c>
      <c r="AA179" s="83">
        <v>0</v>
      </c>
      <c r="AB179" s="83">
        <v>0</v>
      </c>
      <c r="AC179" s="83">
        <v>0</v>
      </c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</row>
    <row r="180" spans="1:43">
      <c r="A180" s="57" t="s">
        <v>113</v>
      </c>
      <c r="B180" s="236">
        <v>-513.86599999999999</v>
      </c>
      <c r="C180" s="236">
        <v>-312.63900000000001</v>
      </c>
      <c r="D180" s="236">
        <v>-548.755</v>
      </c>
      <c r="E180" s="236">
        <v>-916.38699999999994</v>
      </c>
      <c r="F180" s="236">
        <v>-491.50799999999998</v>
      </c>
      <c r="G180" s="236">
        <v>-237.58799999999999</v>
      </c>
      <c r="H180" s="236">
        <v>-346.33</v>
      </c>
      <c r="I180" s="236">
        <v>-503.41599999999994</v>
      </c>
      <c r="J180" s="236">
        <v>-281.23200000000003</v>
      </c>
      <c r="K180" s="236">
        <v>-274.08</v>
      </c>
      <c r="L180" s="236">
        <v>-423.97899999999998</v>
      </c>
      <c r="M180" s="236">
        <v>-724.32799999999997</v>
      </c>
      <c r="N180" s="236">
        <v>-298.166</v>
      </c>
      <c r="O180" s="236">
        <v>-370.76600000000002</v>
      </c>
      <c r="P180" s="236">
        <v>-307.18700000000001</v>
      </c>
      <c r="Q180" s="236">
        <v>-178.18242238000002</v>
      </c>
      <c r="R180" s="236">
        <v>-182.64457762000001</v>
      </c>
      <c r="S180" s="83">
        <v>-211.57099999999997</v>
      </c>
      <c r="T180" s="83">
        <v>-399.56500000000005</v>
      </c>
      <c r="U180" s="83">
        <v>-150.02763751999998</v>
      </c>
      <c r="V180" s="83">
        <v>-145.79195669999999</v>
      </c>
      <c r="W180" s="83">
        <v>-156.68240578000001</v>
      </c>
      <c r="X180" s="83">
        <v>-155.65912709</v>
      </c>
      <c r="Y180" s="83">
        <v>-104.325</v>
      </c>
      <c r="Z180" s="83">
        <v>-120.46280073999999</v>
      </c>
      <c r="AA180" s="83">
        <v>-106.43419926000004</v>
      </c>
      <c r="AB180" s="83">
        <v>-160.05663646999997</v>
      </c>
      <c r="AC180" s="83">
        <v>-70.764198779999987</v>
      </c>
      <c r="AD180" s="83">
        <v>-109.2148809</v>
      </c>
      <c r="AE180" s="83">
        <v>-92.382625250000018</v>
      </c>
      <c r="AF180" s="83">
        <v>-136.12695679000001</v>
      </c>
      <c r="AG180" s="83">
        <v>-139.59254038</v>
      </c>
      <c r="AH180" s="83">
        <v>-133.959</v>
      </c>
      <c r="AI180" s="83">
        <v>-143.48125382000001</v>
      </c>
      <c r="AJ180" s="83">
        <v>-214.44015829000008</v>
      </c>
      <c r="AK180" s="83">
        <v>-151</v>
      </c>
      <c r="AL180" s="83">
        <v>-183.10746234999999</v>
      </c>
      <c r="AM180" s="83">
        <v>-218.92748677999998</v>
      </c>
      <c r="AN180" s="83">
        <v>-266.71315022000005</v>
      </c>
      <c r="AO180" s="83">
        <v>-258.64499999999998</v>
      </c>
      <c r="AP180" s="83">
        <v>-248.46804870000003</v>
      </c>
      <c r="AQ180" s="83">
        <v>-267.21534916000002</v>
      </c>
    </row>
    <row r="181" spans="1:43">
      <c r="A181" s="57" t="s">
        <v>181</v>
      </c>
      <c r="B181" s="236">
        <v>-194.559</v>
      </c>
      <c r="C181" s="236">
        <v>-198.06100000000001</v>
      </c>
      <c r="D181" s="236">
        <v>0</v>
      </c>
      <c r="E181" s="236">
        <v>-352.952</v>
      </c>
      <c r="F181" s="236">
        <v>-217.18100000000001</v>
      </c>
      <c r="G181" s="236">
        <v>-123.60299999999999</v>
      </c>
      <c r="H181" s="236">
        <v>-106.958</v>
      </c>
      <c r="I181" s="236">
        <v>-109.93200000000002</v>
      </c>
      <c r="J181" s="236">
        <v>-160.52199999999999</v>
      </c>
      <c r="K181" s="236">
        <v>-76.947000000000003</v>
      </c>
      <c r="L181" s="236">
        <v>-131.48699999999999</v>
      </c>
      <c r="M181" s="236">
        <v>-105.43600000000001</v>
      </c>
      <c r="N181" s="236">
        <v>0</v>
      </c>
      <c r="O181" s="236">
        <v>0</v>
      </c>
      <c r="P181" s="236">
        <v>0</v>
      </c>
      <c r="Q181" s="236">
        <v>0</v>
      </c>
      <c r="R181" s="236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0</v>
      </c>
      <c r="AA181" s="83">
        <v>0</v>
      </c>
      <c r="AB181" s="83">
        <v>0</v>
      </c>
      <c r="AC181" s="83">
        <v>0</v>
      </c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</row>
    <row r="182" spans="1:43">
      <c r="A182" s="57" t="s">
        <v>182</v>
      </c>
      <c r="B182" s="236">
        <v>0.67100000000000004</v>
      </c>
      <c r="C182" s="236">
        <v>17.234999999999999</v>
      </c>
      <c r="D182" s="236">
        <v>2.1989999999999998</v>
      </c>
      <c r="E182" s="236">
        <v>28.727</v>
      </c>
      <c r="F182" s="236">
        <v>0</v>
      </c>
      <c r="G182" s="236">
        <v>42.281999999999996</v>
      </c>
      <c r="H182" s="236">
        <v>53.832000000000001</v>
      </c>
      <c r="I182" s="236">
        <v>86.001000000000005</v>
      </c>
      <c r="J182" s="236">
        <v>147.572</v>
      </c>
      <c r="K182" s="236">
        <v>2.1819999999999999</v>
      </c>
      <c r="L182" s="236">
        <v>343.72399999999999</v>
      </c>
      <c r="M182" s="236">
        <v>-159.751</v>
      </c>
      <c r="N182" s="236">
        <v>65.349999999999994</v>
      </c>
      <c r="O182" s="236">
        <v>0</v>
      </c>
      <c r="P182" s="236">
        <v>0</v>
      </c>
      <c r="Q182" s="236">
        <v>0.1</v>
      </c>
      <c r="R182" s="236">
        <v>0.69600000000000006</v>
      </c>
      <c r="S182" s="83">
        <v>0.3819999999999999</v>
      </c>
      <c r="T182" s="83">
        <v>1.8000000000000016E-2</v>
      </c>
      <c r="U182" s="83">
        <v>0</v>
      </c>
      <c r="V182" s="83">
        <v>2.7370000000000001</v>
      </c>
      <c r="W182" s="83">
        <v>3.839</v>
      </c>
      <c r="X182" s="83">
        <v>5.2012423800000001</v>
      </c>
      <c r="Y182" s="83">
        <v>0</v>
      </c>
      <c r="Z182" s="83">
        <v>1.4921300000000001E-3</v>
      </c>
      <c r="AA182" s="83">
        <v>-1.4921300000000001E-3</v>
      </c>
      <c r="AB182" s="83">
        <v>0</v>
      </c>
      <c r="AC182" s="83">
        <v>0</v>
      </c>
      <c r="AD182" s="83">
        <v>1.0973332900000001</v>
      </c>
      <c r="AE182" s="83"/>
      <c r="AF182" s="83"/>
      <c r="AG182" s="83">
        <v>1.1230213999999998</v>
      </c>
      <c r="AH182" s="83">
        <v>0.24580850000000001</v>
      </c>
      <c r="AI182" s="83">
        <v>0.20722230000000005</v>
      </c>
      <c r="AJ182" s="85">
        <v>0.24126619999999996</v>
      </c>
      <c r="AK182" s="85">
        <v>2.7799999999999998E-2</v>
      </c>
      <c r="AL182" s="85">
        <v>8</v>
      </c>
      <c r="AM182" s="85">
        <v>2.5499999999999998</v>
      </c>
      <c r="AN182" s="85">
        <v>0</v>
      </c>
      <c r="AO182" s="85" t="s">
        <v>400</v>
      </c>
      <c r="AP182" s="85">
        <v>0</v>
      </c>
      <c r="AQ182" s="85">
        <v>0</v>
      </c>
    </row>
    <row r="183" spans="1:43">
      <c r="A183" s="57" t="s">
        <v>183</v>
      </c>
      <c r="B183" s="236">
        <v>0</v>
      </c>
      <c r="C183" s="236">
        <v>0</v>
      </c>
      <c r="D183" s="236">
        <v>0</v>
      </c>
      <c r="E183" s="236">
        <v>0</v>
      </c>
      <c r="F183" s="236">
        <v>0</v>
      </c>
      <c r="G183" s="236">
        <v>0</v>
      </c>
      <c r="H183" s="236">
        <v>0</v>
      </c>
      <c r="I183" s="236">
        <v>0</v>
      </c>
      <c r="J183" s="236">
        <v>0</v>
      </c>
      <c r="K183" s="236">
        <v>0</v>
      </c>
      <c r="L183" s="236">
        <v>0</v>
      </c>
      <c r="M183" s="236">
        <v>-0.41099999999999998</v>
      </c>
      <c r="N183" s="236">
        <v>0</v>
      </c>
      <c r="O183" s="236">
        <v>0</v>
      </c>
      <c r="P183" s="236">
        <v>0</v>
      </c>
      <c r="Q183" s="236">
        <v>-17.42357762</v>
      </c>
      <c r="R183" s="236">
        <v>-84.631422380000004</v>
      </c>
      <c r="S183" s="83">
        <v>-88.817999999999998</v>
      </c>
      <c r="T183" s="83">
        <v>-12.924139999999998</v>
      </c>
      <c r="U183" s="83">
        <v>-11.86536248</v>
      </c>
      <c r="V183" s="83">
        <v>-0.19504329999999992</v>
      </c>
      <c r="W183" s="83">
        <v>-6.0495942200000004</v>
      </c>
      <c r="X183" s="83">
        <v>-9.7289999999999992</v>
      </c>
      <c r="Y183" s="83">
        <v>-0.1</v>
      </c>
      <c r="Z183" s="83">
        <v>2.1120000000000001</v>
      </c>
      <c r="AA183" s="83">
        <v>-7.4050000000000002</v>
      </c>
      <c r="AB183" s="83">
        <v>-8.5410000000000004</v>
      </c>
      <c r="AC183" s="83">
        <v>0</v>
      </c>
      <c r="AD183" s="83"/>
      <c r="AE183" s="83"/>
      <c r="AF183" s="83"/>
      <c r="AG183" s="83"/>
      <c r="AH183" s="83"/>
      <c r="AI183" s="83"/>
      <c r="AJ183" s="83">
        <v>1.0898749999999999</v>
      </c>
      <c r="AK183" s="83"/>
      <c r="AL183" s="83"/>
      <c r="AM183" s="83">
        <v>-0.49307699999999999</v>
      </c>
      <c r="AN183" s="83">
        <v>-2.8455000000000001E-2</v>
      </c>
      <c r="AO183" s="83" t="s">
        <v>400</v>
      </c>
      <c r="AP183" s="83">
        <v>0</v>
      </c>
      <c r="AQ183" s="83">
        <v>0</v>
      </c>
    </row>
    <row r="184" spans="1:43">
      <c r="A184" s="57" t="s">
        <v>184</v>
      </c>
      <c r="B184" s="236">
        <v>0</v>
      </c>
      <c r="C184" s="236">
        <v>0</v>
      </c>
      <c r="D184" s="236">
        <v>0</v>
      </c>
      <c r="E184" s="236">
        <v>0</v>
      </c>
      <c r="F184" s="236">
        <v>0</v>
      </c>
      <c r="G184" s="236">
        <v>0</v>
      </c>
      <c r="H184" s="236">
        <v>0</v>
      </c>
      <c r="I184" s="236">
        <v>0</v>
      </c>
      <c r="J184" s="236">
        <v>-29.834</v>
      </c>
      <c r="K184" s="236">
        <v>0</v>
      </c>
      <c r="L184" s="236">
        <v>0</v>
      </c>
      <c r="M184" s="236">
        <v>226.38</v>
      </c>
      <c r="N184" s="236">
        <v>0</v>
      </c>
      <c r="O184" s="236">
        <v>0</v>
      </c>
      <c r="P184" s="236">
        <v>57.174999999999997</v>
      </c>
      <c r="Q184" s="236">
        <v>0</v>
      </c>
      <c r="R184" s="236">
        <v>0</v>
      </c>
      <c r="S184" s="83">
        <v>0</v>
      </c>
      <c r="T184" s="83">
        <v>68.632999999999996</v>
      </c>
      <c r="U184" s="83">
        <v>0</v>
      </c>
      <c r="V184" s="83">
        <v>0</v>
      </c>
      <c r="W184" s="83">
        <v>0</v>
      </c>
      <c r="X184" s="83">
        <v>118.36199999999999</v>
      </c>
      <c r="Y184" s="83">
        <v>0</v>
      </c>
      <c r="Z184" s="83">
        <v>0</v>
      </c>
      <c r="AA184" s="83">
        <v>0</v>
      </c>
      <c r="AB184" s="83">
        <v>1053.767597</v>
      </c>
      <c r="AC184" s="83">
        <v>0</v>
      </c>
      <c r="AD184" s="83"/>
      <c r="AE184" s="83"/>
      <c r="AF184" s="83"/>
      <c r="AG184" s="83">
        <v>-0.434</v>
      </c>
      <c r="AH184" s="83">
        <v>1.484</v>
      </c>
      <c r="AI184" s="83">
        <v>-1.2829999999999999</v>
      </c>
      <c r="AJ184" s="85">
        <v>0</v>
      </c>
      <c r="AK184" s="83">
        <v>0.57899999999999996</v>
      </c>
      <c r="AL184" s="83">
        <v>0.52900000000000003</v>
      </c>
      <c r="AM184" s="85">
        <v>0</v>
      </c>
      <c r="AN184" s="85">
        <v>-0.153697</v>
      </c>
      <c r="AO184" s="85" t="s">
        <v>400</v>
      </c>
      <c r="AP184" s="85">
        <v>0</v>
      </c>
      <c r="AQ184" s="85">
        <v>0</v>
      </c>
    </row>
    <row r="185" spans="1:43">
      <c r="A185" s="57" t="s">
        <v>185</v>
      </c>
      <c r="B185" s="236">
        <v>0</v>
      </c>
      <c r="C185" s="236">
        <v>0</v>
      </c>
      <c r="D185" s="236">
        <v>0</v>
      </c>
      <c r="E185" s="236">
        <v>0</v>
      </c>
      <c r="F185" s="236">
        <v>0</v>
      </c>
      <c r="G185" s="236">
        <v>0</v>
      </c>
      <c r="H185" s="236">
        <v>0</v>
      </c>
      <c r="I185" s="236">
        <v>0</v>
      </c>
      <c r="J185" s="236">
        <v>0.123</v>
      </c>
      <c r="K185" s="236">
        <v>111.654</v>
      </c>
      <c r="L185" s="236">
        <v>0.46800000000000003</v>
      </c>
      <c r="M185" s="236">
        <v>-112.245</v>
      </c>
      <c r="N185" s="236">
        <v>0</v>
      </c>
      <c r="O185" s="236">
        <v>0</v>
      </c>
      <c r="P185" s="236">
        <v>0</v>
      </c>
      <c r="Q185" s="236">
        <v>0</v>
      </c>
      <c r="R185" s="236">
        <v>0</v>
      </c>
      <c r="S185" s="83">
        <v>0</v>
      </c>
      <c r="T185" s="83">
        <v>0</v>
      </c>
      <c r="U185" s="83">
        <v>0</v>
      </c>
      <c r="V185" s="83">
        <v>0</v>
      </c>
      <c r="W185" s="83">
        <v>0</v>
      </c>
      <c r="X185" s="83">
        <v>0</v>
      </c>
      <c r="Y185" s="83">
        <v>0</v>
      </c>
      <c r="Z185" s="83">
        <v>0</v>
      </c>
      <c r="AA185" s="83">
        <v>0</v>
      </c>
      <c r="AB185" s="83">
        <v>0</v>
      </c>
      <c r="AC185" s="83">
        <v>0</v>
      </c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</row>
    <row r="186" spans="1:43">
      <c r="A186" s="57" t="s">
        <v>363</v>
      </c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>
        <v>0</v>
      </c>
      <c r="R186" s="236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AA186" s="83">
        <v>-28.763999999999999</v>
      </c>
      <c r="AB186" s="83">
        <v>0</v>
      </c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</row>
    <row r="187" spans="1:43">
      <c r="A187" s="57" t="s">
        <v>365</v>
      </c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>
        <v>0</v>
      </c>
      <c r="R187" s="236">
        <v>0</v>
      </c>
      <c r="S187" s="83">
        <v>0</v>
      </c>
      <c r="T187" s="83">
        <v>0</v>
      </c>
      <c r="U187" s="83">
        <v>0</v>
      </c>
      <c r="V187" s="83">
        <v>0</v>
      </c>
      <c r="W187" s="83">
        <v>0</v>
      </c>
      <c r="X187" s="83">
        <v>0</v>
      </c>
      <c r="Y187" s="83">
        <v>0</v>
      </c>
      <c r="Z187" s="83">
        <v>-186.05199999999999</v>
      </c>
      <c r="AA187" s="83">
        <v>0</v>
      </c>
      <c r="AB187" s="83">
        <v>0</v>
      </c>
      <c r="AC187" s="83">
        <v>-275.78003815</v>
      </c>
      <c r="AD187" s="83"/>
      <c r="AE187" s="83"/>
      <c r="AF187" s="83">
        <v>-45.267600060000007</v>
      </c>
      <c r="AG187" s="83"/>
      <c r="AH187" s="83"/>
      <c r="AI187" s="83"/>
      <c r="AJ187" s="85">
        <v>0</v>
      </c>
      <c r="AK187" s="83"/>
      <c r="AL187" s="83"/>
      <c r="AM187" s="85">
        <v>0</v>
      </c>
      <c r="AN187" s="85">
        <v>0.44205216999999997</v>
      </c>
      <c r="AO187" s="85">
        <v>4.0000000000000001E-3</v>
      </c>
      <c r="AP187" s="85">
        <v>5.1198300000000743E-3</v>
      </c>
      <c r="AQ187" s="85">
        <v>-289.99785007999998</v>
      </c>
    </row>
    <row r="188" spans="1:43">
      <c r="A188" s="57" t="s">
        <v>370</v>
      </c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>
        <v>0</v>
      </c>
      <c r="R188" s="236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  <c r="AA188" s="83">
        <v>-54.122</v>
      </c>
      <c r="AB188" s="83">
        <v>7.0999999999999991E-5</v>
      </c>
      <c r="AC188" s="83"/>
      <c r="AD188" s="83"/>
      <c r="AE188" s="83"/>
      <c r="AF188" s="83"/>
      <c r="AG188" s="83"/>
      <c r="AH188" s="83"/>
      <c r="AI188" s="83"/>
      <c r="AJ188" s="85">
        <v>0</v>
      </c>
      <c r="AK188" s="83"/>
      <c r="AL188" s="83"/>
      <c r="AM188" s="85">
        <v>0</v>
      </c>
      <c r="AN188" s="85">
        <v>0</v>
      </c>
      <c r="AO188" s="85" t="s">
        <v>400</v>
      </c>
      <c r="AP188" s="85">
        <v>0</v>
      </c>
      <c r="AQ188" s="85">
        <v>0</v>
      </c>
    </row>
    <row r="189" spans="1:43">
      <c r="A189" s="57" t="s">
        <v>737</v>
      </c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5"/>
      <c r="AK189" s="83"/>
      <c r="AL189" s="83"/>
      <c r="AM189" s="85"/>
      <c r="AN189" s="85"/>
      <c r="AO189" s="85"/>
      <c r="AP189" s="85">
        <v>-22.585785250000001</v>
      </c>
      <c r="AQ189" s="85">
        <v>-28.712800000000001</v>
      </c>
    </row>
    <row r="190" spans="1:43">
      <c r="A190" s="57" t="s">
        <v>53</v>
      </c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>
        <v>0</v>
      </c>
      <c r="R190" s="236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8.2810000000000006</v>
      </c>
      <c r="X190" s="83">
        <v>3.9560000000000002E-4</v>
      </c>
      <c r="Y190" s="83">
        <v>0</v>
      </c>
      <c r="Z190" s="83">
        <v>11.337999999999999</v>
      </c>
      <c r="AA190" s="83">
        <v>0</v>
      </c>
      <c r="AB190" s="83">
        <v>0</v>
      </c>
      <c r="AC190" s="83"/>
      <c r="AD190" s="83"/>
      <c r="AE190" s="83"/>
      <c r="AF190" s="83"/>
      <c r="AG190" s="83"/>
      <c r="AH190" s="83"/>
      <c r="AI190" s="83"/>
      <c r="AJ190" s="85">
        <v>0</v>
      </c>
      <c r="AK190" s="83"/>
      <c r="AL190" s="83"/>
      <c r="AM190" s="85">
        <v>0</v>
      </c>
      <c r="AN190" s="85">
        <v>0</v>
      </c>
      <c r="AO190" s="85" t="s">
        <v>400</v>
      </c>
      <c r="AP190" s="85">
        <v>0</v>
      </c>
      <c r="AQ190" s="85">
        <v>0</v>
      </c>
    </row>
    <row r="191" spans="1:43">
      <c r="A191" s="35" t="s">
        <v>117</v>
      </c>
      <c r="B191" s="86">
        <v>-711.49999999999989</v>
      </c>
      <c r="C191" s="86">
        <v>-506.18700000000001</v>
      </c>
      <c r="D191" s="86">
        <v>-525.06500000000005</v>
      </c>
      <c r="E191" s="86">
        <v>-1402.9799999999998</v>
      </c>
      <c r="F191" s="86">
        <v>-881.80499999999995</v>
      </c>
      <c r="G191" s="86">
        <v>-417.959</v>
      </c>
      <c r="H191" s="86">
        <v>-400.30899999999997</v>
      </c>
      <c r="I191" s="86">
        <v>-542.702</v>
      </c>
      <c r="J191" s="86">
        <v>-524.21999999999991</v>
      </c>
      <c r="K191" s="86">
        <v>-63.225999999999999</v>
      </c>
      <c r="L191" s="86">
        <v>-3297.1579999999999</v>
      </c>
      <c r="M191" s="86">
        <v>-918.93600000000015</v>
      </c>
      <c r="N191" s="86">
        <v>-292.404</v>
      </c>
      <c r="O191" s="86">
        <v>-250.67500000000001</v>
      </c>
      <c r="P191" s="86">
        <v>19.999000000000009</v>
      </c>
      <c r="Q191" s="86">
        <v>-2.0130000000000248</v>
      </c>
      <c r="R191" s="86">
        <v>-269.73</v>
      </c>
      <c r="S191" s="86">
        <v>-185.13599999999997</v>
      </c>
      <c r="T191" s="86">
        <v>218.74900000000002</v>
      </c>
      <c r="U191" s="86">
        <v>-79.325999999999979</v>
      </c>
      <c r="V191" s="86">
        <v>-30.737999999999982</v>
      </c>
      <c r="W191" s="86">
        <v>-156.25199999999998</v>
      </c>
      <c r="X191" s="86">
        <v>346.19481506999995</v>
      </c>
      <c r="Y191" s="86">
        <v>143.05800000000002</v>
      </c>
      <c r="Z191" s="86">
        <v>-97.759308609999962</v>
      </c>
      <c r="AA191" s="86">
        <v>10.882308609999995</v>
      </c>
      <c r="AB191" s="86">
        <v>1086.67120421</v>
      </c>
      <c r="AC191" s="86">
        <v>-66.843755279999954</v>
      </c>
      <c r="AD191" s="86">
        <v>190.93961285999993</v>
      </c>
      <c r="AE191" s="86">
        <v>102.86711834999997</v>
      </c>
      <c r="AF191" s="86">
        <v>-21.905321680000043</v>
      </c>
      <c r="AG191" s="418">
        <v>-10.677846820000015</v>
      </c>
      <c r="AH191" s="86">
        <v>-227.58298357000021</v>
      </c>
      <c r="AI191" s="86">
        <v>183.56286044000004</v>
      </c>
      <c r="AJ191" s="86">
        <v>-33.321233849999935</v>
      </c>
      <c r="AK191" s="86">
        <v>258.75660655999997</v>
      </c>
      <c r="AL191" s="86">
        <v>408.65653207000003</v>
      </c>
      <c r="AM191" s="86">
        <v>-129.14315291000003</v>
      </c>
      <c r="AN191" s="86">
        <v>147.86854697000004</v>
      </c>
      <c r="AO191" s="86">
        <v>-799.22699999999998</v>
      </c>
      <c r="AP191" s="86">
        <v>-680.96533576000002</v>
      </c>
      <c r="AQ191" s="86">
        <v>-586.51555366999992</v>
      </c>
    </row>
    <row r="192" spans="1:43">
      <c r="A192" s="35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</row>
    <row r="193" spans="1:43">
      <c r="A193" s="47" t="s">
        <v>118</v>
      </c>
      <c r="B193" s="86"/>
      <c r="C193" s="86"/>
      <c r="D193" s="86"/>
      <c r="E193" s="86"/>
      <c r="F193" s="86"/>
      <c r="G193" s="86"/>
      <c r="H193" s="86"/>
      <c r="I193" s="240"/>
      <c r="J193" s="241"/>
      <c r="K193" s="241"/>
      <c r="L193" s="241"/>
      <c r="M193" s="241"/>
      <c r="N193" s="241"/>
      <c r="O193" s="241"/>
      <c r="P193" s="241"/>
      <c r="Q193" s="241"/>
      <c r="R193" s="241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82"/>
      <c r="AK193" s="48"/>
      <c r="AL193" s="48"/>
      <c r="AM193" s="82"/>
      <c r="AN193" s="82"/>
      <c r="AO193" s="82"/>
      <c r="AP193" s="82"/>
      <c r="AQ193" s="82"/>
    </row>
    <row r="194" spans="1:43">
      <c r="A194" s="57" t="s">
        <v>186</v>
      </c>
      <c r="B194" s="236">
        <v>642.39400000000001</v>
      </c>
      <c r="C194" s="236">
        <v>495.87900000000002</v>
      </c>
      <c r="D194" s="236">
        <v>1101.2149999999999</v>
      </c>
      <c r="E194" s="236">
        <v>480.03399999999999</v>
      </c>
      <c r="F194" s="236">
        <v>1281.124</v>
      </c>
      <c r="G194" s="236">
        <v>483.76299999999998</v>
      </c>
      <c r="H194" s="236">
        <v>156.19900000000001</v>
      </c>
      <c r="I194" s="236">
        <v>245.65699999999993</v>
      </c>
      <c r="J194" s="236">
        <v>568.71699999999998</v>
      </c>
      <c r="K194" s="236">
        <v>121.66500000000001</v>
      </c>
      <c r="L194" s="236">
        <v>3515.4630000000002</v>
      </c>
      <c r="M194" s="236">
        <v>2662.9140000000002</v>
      </c>
      <c r="N194" s="236">
        <v>148.94200000000001</v>
      </c>
      <c r="O194" s="236">
        <v>265</v>
      </c>
      <c r="P194" s="236">
        <v>580.68100000000004</v>
      </c>
      <c r="Q194" s="236">
        <v>183.59800000000001</v>
      </c>
      <c r="R194" s="236">
        <v>635.45699999999988</v>
      </c>
      <c r="S194" s="83">
        <v>40.815000000000168</v>
      </c>
      <c r="T194" s="83">
        <v>566.09499999999991</v>
      </c>
      <c r="U194" s="83">
        <v>391.66396098000001</v>
      </c>
      <c r="V194" s="83">
        <v>39.856318379999998</v>
      </c>
      <c r="W194" s="83">
        <v>83.519000000000005</v>
      </c>
      <c r="X194" s="83">
        <v>1112.5538880000001</v>
      </c>
      <c r="Y194" s="83">
        <v>302.185</v>
      </c>
      <c r="Z194" s="83">
        <v>1759.95699694</v>
      </c>
      <c r="AA194" s="83">
        <v>661.55500306000022</v>
      </c>
      <c r="AB194" s="83">
        <v>746.14903482000011</v>
      </c>
      <c r="AC194" s="83">
        <v>28.969000000000001</v>
      </c>
      <c r="AD194" s="83">
        <v>19.999999710000001</v>
      </c>
      <c r="AE194" s="83">
        <v>150.88402015</v>
      </c>
      <c r="AF194" s="83">
        <v>639.36988713000005</v>
      </c>
      <c r="AG194" s="83">
        <v>64.63</v>
      </c>
      <c r="AH194" s="83">
        <v>482.89927871000003</v>
      </c>
      <c r="AI194" s="83">
        <v>-0.191</v>
      </c>
      <c r="AJ194" s="83">
        <v>24.836242219999932</v>
      </c>
      <c r="AK194" s="83">
        <v>1711.9831695999999</v>
      </c>
      <c r="AL194" s="83">
        <v>10.135069</v>
      </c>
      <c r="AM194" s="83">
        <v>1.8495220000000001</v>
      </c>
      <c r="AN194" s="83">
        <v>2413.8216171199997</v>
      </c>
      <c r="AO194" s="83">
        <v>51.109000000000002</v>
      </c>
      <c r="AP194" s="83">
        <v>2108.4914457099999</v>
      </c>
      <c r="AQ194" s="83">
        <v>166.00826317999983</v>
      </c>
    </row>
    <row r="195" spans="1:43">
      <c r="A195" s="57" t="s">
        <v>187</v>
      </c>
      <c r="B195" s="236">
        <v>-561.649</v>
      </c>
      <c r="C195" s="236">
        <v>-224.71899999999999</v>
      </c>
      <c r="D195" s="236">
        <v>-458.22500000000002</v>
      </c>
      <c r="E195" s="236">
        <v>-723.34500000000003</v>
      </c>
      <c r="F195" s="236">
        <v>-407.53</v>
      </c>
      <c r="G195" s="236">
        <v>-205.994</v>
      </c>
      <c r="H195" s="236">
        <v>-318.17200000000003</v>
      </c>
      <c r="I195" s="236">
        <v>-197.90800000000013</v>
      </c>
      <c r="J195" s="236">
        <v>-298.137</v>
      </c>
      <c r="K195" s="236">
        <v>-264.72699999999998</v>
      </c>
      <c r="L195" s="236">
        <v>-342.10500000000002</v>
      </c>
      <c r="M195" s="236">
        <v>-2856.797</v>
      </c>
      <c r="N195" s="236">
        <v>-265.46199999999999</v>
      </c>
      <c r="O195" s="236">
        <v>-436.27300000000002</v>
      </c>
      <c r="P195" s="236">
        <v>-692.78300000000002</v>
      </c>
      <c r="Q195" s="236">
        <v>-108.08799999999999</v>
      </c>
      <c r="R195" s="236">
        <v>-2753.4179999999997</v>
      </c>
      <c r="S195" s="83">
        <v>-283.21500000000015</v>
      </c>
      <c r="T195" s="83">
        <v>1679.172</v>
      </c>
      <c r="U195" s="83">
        <v>-320.03799602999999</v>
      </c>
      <c r="V195" s="83">
        <v>-114.89327102999999</v>
      </c>
      <c r="W195" s="83">
        <v>-328.60486487999998</v>
      </c>
      <c r="X195" s="83">
        <v>-600.23499226999991</v>
      </c>
      <c r="Y195" s="83">
        <v>-261.54500000000002</v>
      </c>
      <c r="Z195" s="83">
        <v>-2030.1551371099999</v>
      </c>
      <c r="AA195" s="83">
        <v>-358.24186288999999</v>
      </c>
      <c r="AB195" s="83">
        <v>-535.99640515999999</v>
      </c>
      <c r="AC195" s="83">
        <v>-168.70402533000001</v>
      </c>
      <c r="AD195" s="83">
        <v>-265.12293063999999</v>
      </c>
      <c r="AE195" s="83">
        <v>-145.58320571000002</v>
      </c>
      <c r="AF195" s="83">
        <v>-202.66157474000002</v>
      </c>
      <c r="AG195" s="83">
        <v>-662.87300000000005</v>
      </c>
      <c r="AH195" s="83">
        <v>-125.87982959000003</v>
      </c>
      <c r="AI195" s="83">
        <v>-518.65099999999995</v>
      </c>
      <c r="AJ195" s="83">
        <v>-138.23640176999993</v>
      </c>
      <c r="AK195" s="83">
        <v>-108.529</v>
      </c>
      <c r="AL195" s="83">
        <v>-138.78100000000001</v>
      </c>
      <c r="AM195" s="83">
        <v>-281.96795201000003</v>
      </c>
      <c r="AN195" s="83">
        <v>-682.71192799000005</v>
      </c>
      <c r="AO195" s="83">
        <v>-1925.8779999999999</v>
      </c>
      <c r="AP195" s="83">
        <v>-163.12880454999996</v>
      </c>
      <c r="AQ195" s="83">
        <v>-157.58783862000013</v>
      </c>
    </row>
    <row r="196" spans="1:43" ht="19.5" customHeight="1">
      <c r="A196" s="57" t="s">
        <v>188</v>
      </c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>
        <v>-274.173</v>
      </c>
      <c r="R196" s="236">
        <v>274.173</v>
      </c>
      <c r="S196" s="83">
        <v>0</v>
      </c>
      <c r="T196" s="83">
        <v>0</v>
      </c>
      <c r="U196" s="83">
        <v>-153.67306325999999</v>
      </c>
      <c r="V196" s="83">
        <v>-82.438202559999993</v>
      </c>
      <c r="W196" s="83">
        <v>-215.31175607</v>
      </c>
      <c r="X196" s="83">
        <v>-82.643991989999989</v>
      </c>
      <c r="Y196" s="83">
        <v>-177.08699999999999</v>
      </c>
      <c r="Z196" s="83">
        <v>-118.92350758000001</v>
      </c>
      <c r="AA196" s="83">
        <v>-125.95949242000006</v>
      </c>
      <c r="AB196" s="83">
        <v>-120.5235593</v>
      </c>
      <c r="AC196" s="83">
        <v>-172.98326990000001</v>
      </c>
      <c r="AD196" s="83">
        <v>-63.323752640000009</v>
      </c>
      <c r="AE196" s="83">
        <v>-183.23062682</v>
      </c>
      <c r="AF196" s="83">
        <v>-145.95881563</v>
      </c>
      <c r="AG196" s="83">
        <v>-150.14400000000001</v>
      </c>
      <c r="AH196" s="83">
        <v>-69.930999999999997</v>
      </c>
      <c r="AI196" s="83">
        <v>-192.57599999999999</v>
      </c>
      <c r="AJ196" s="83">
        <v>-188.36328618000007</v>
      </c>
      <c r="AK196" s="83">
        <v>-151.857</v>
      </c>
      <c r="AL196" s="83">
        <v>-80.305999999999997</v>
      </c>
      <c r="AM196" s="83">
        <v>-208.19287025999998</v>
      </c>
      <c r="AN196" s="83">
        <v>-190.43680130000001</v>
      </c>
      <c r="AO196" s="83">
        <v>-199.60300000000001</v>
      </c>
      <c r="AP196" s="83">
        <v>-83.851500640000012</v>
      </c>
      <c r="AQ196" s="83">
        <v>-213.37399864</v>
      </c>
    </row>
    <row r="197" spans="1:43" ht="19.5" customHeight="1">
      <c r="A197" s="57" t="s">
        <v>735</v>
      </c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>
        <v>-0.18053759999999996</v>
      </c>
      <c r="AQ197" s="83">
        <v>-0.5442709</v>
      </c>
    </row>
    <row r="198" spans="1:43" ht="19.5" customHeight="1">
      <c r="A198" s="57" t="s">
        <v>736</v>
      </c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>
        <v>-0.15075105999999999</v>
      </c>
      <c r="AQ198" s="83">
        <v>-0.29193071000000004</v>
      </c>
    </row>
    <row r="199" spans="1:43">
      <c r="A199" s="57" t="s">
        <v>640</v>
      </c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>
        <v>0</v>
      </c>
      <c r="AK199" s="83">
        <v>-1.9359999999999999</v>
      </c>
      <c r="AL199" s="83">
        <v>-0.55459066999999973</v>
      </c>
      <c r="AM199" s="83">
        <v>-1.6338644900000006</v>
      </c>
      <c r="AN199" s="83">
        <v>-2.1885181899999995</v>
      </c>
      <c r="AO199" s="83">
        <v>-2.3570000000000002</v>
      </c>
      <c r="AP199" s="83">
        <v>-2.1560712400000002</v>
      </c>
      <c r="AQ199" s="83">
        <v>-4.5137849400000007</v>
      </c>
    </row>
    <row r="200" spans="1:43" ht="30" customHeight="1">
      <c r="A200" s="57" t="s">
        <v>641</v>
      </c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>
        <v>0</v>
      </c>
      <c r="AK200" s="83">
        <v>-0.30106008000000001</v>
      </c>
      <c r="AL200" s="83">
        <v>-1.9935126599999997</v>
      </c>
      <c r="AM200" s="83">
        <v>-0.21863744000000018</v>
      </c>
      <c r="AN200" s="83">
        <v>-0.40338158999999985</v>
      </c>
      <c r="AO200" s="83">
        <v>-0.93700000000000006</v>
      </c>
      <c r="AP200" s="83">
        <v>-0.67867374999999996</v>
      </c>
      <c r="AQ200" s="83">
        <v>-1.6791030699999998</v>
      </c>
    </row>
    <row r="201" spans="1:43">
      <c r="A201" s="57" t="s">
        <v>189</v>
      </c>
      <c r="B201" s="236">
        <v>0</v>
      </c>
      <c r="C201" s="236">
        <v>0</v>
      </c>
      <c r="D201" s="236">
        <v>0</v>
      </c>
      <c r="E201" s="236">
        <v>0</v>
      </c>
      <c r="F201" s="236">
        <v>0</v>
      </c>
      <c r="G201" s="236">
        <v>0</v>
      </c>
      <c r="H201" s="236">
        <v>0</v>
      </c>
      <c r="I201" s="236">
        <v>0</v>
      </c>
      <c r="J201" s="236">
        <v>0</v>
      </c>
      <c r="K201" s="236">
        <v>0</v>
      </c>
      <c r="L201" s="236">
        <v>0</v>
      </c>
      <c r="M201" s="236">
        <v>0</v>
      </c>
      <c r="N201" s="236">
        <v>0</v>
      </c>
      <c r="O201" s="236">
        <v>0</v>
      </c>
      <c r="P201" s="236">
        <v>2.6659999999999999</v>
      </c>
      <c r="Q201" s="236">
        <v>0</v>
      </c>
      <c r="R201" s="236">
        <v>2000</v>
      </c>
      <c r="S201" s="83">
        <v>-53.263999999999896</v>
      </c>
      <c r="T201" s="83">
        <v>-1946.7360000000001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</row>
    <row r="202" spans="1:43">
      <c r="A202" s="57" t="s">
        <v>50</v>
      </c>
      <c r="B202" s="236">
        <v>0</v>
      </c>
      <c r="C202" s="236">
        <v>0</v>
      </c>
      <c r="D202" s="236">
        <v>0</v>
      </c>
      <c r="E202" s="236">
        <v>0</v>
      </c>
      <c r="F202" s="236">
        <v>0</v>
      </c>
      <c r="G202" s="236">
        <v>0</v>
      </c>
      <c r="H202" s="236">
        <v>0</v>
      </c>
      <c r="I202" s="236">
        <v>0</v>
      </c>
      <c r="J202" s="236">
        <v>0</v>
      </c>
      <c r="K202" s="236">
        <v>0</v>
      </c>
      <c r="L202" s="236">
        <v>0</v>
      </c>
      <c r="M202" s="236">
        <v>0</v>
      </c>
      <c r="N202" s="236">
        <v>24.408000000000001</v>
      </c>
      <c r="O202" s="236">
        <v>55.546999999999997</v>
      </c>
      <c r="P202" s="236">
        <v>0</v>
      </c>
      <c r="Q202" s="236">
        <v>-30.997</v>
      </c>
      <c r="R202" s="236">
        <v>30.997</v>
      </c>
      <c r="S202" s="83">
        <v>-73.396000000000001</v>
      </c>
      <c r="T202" s="83">
        <v>2.2109999999999843</v>
      </c>
      <c r="U202" s="83">
        <v>167.50003452000001</v>
      </c>
      <c r="V202" s="83">
        <v>-4.5445058700000001</v>
      </c>
      <c r="W202" s="83">
        <v>27.89166677</v>
      </c>
      <c r="X202" s="83">
        <v>359.23250695999997</v>
      </c>
      <c r="Y202" s="83">
        <v>-12.385</v>
      </c>
      <c r="Z202" s="83">
        <v>-52.485884050000003</v>
      </c>
      <c r="AA202" s="83">
        <v>-229.73511594999999</v>
      </c>
      <c r="AB202" s="83">
        <v>-119.93156956999999</v>
      </c>
      <c r="AC202" s="83">
        <v>-167.91872174</v>
      </c>
      <c r="AD202" s="83">
        <v>-5.1759534900000004</v>
      </c>
      <c r="AE202" s="83">
        <v>-100.70989998999998</v>
      </c>
      <c r="AF202" s="83">
        <v>17.3819008</v>
      </c>
      <c r="AG202" s="83">
        <v>30.276</v>
      </c>
      <c r="AH202" s="83">
        <v>33.445999999999998</v>
      </c>
      <c r="AI202" s="83">
        <v>87.563999999999993</v>
      </c>
      <c r="AJ202" s="83">
        <v>34.945782409999993</v>
      </c>
      <c r="AK202" s="83">
        <v>9.3059999999999992</v>
      </c>
      <c r="AL202" s="83">
        <v>46.165999999999997</v>
      </c>
      <c r="AM202" s="83">
        <v>54.355907130000013</v>
      </c>
      <c r="AN202" s="83">
        <v>58.765820579999996</v>
      </c>
      <c r="AO202" s="83">
        <v>92.516000000000005</v>
      </c>
      <c r="AP202" s="83">
        <v>-92.51605386</v>
      </c>
      <c r="AQ202" s="83">
        <v>0</v>
      </c>
    </row>
    <row r="203" spans="1:43">
      <c r="A203" s="57" t="s">
        <v>732</v>
      </c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>
        <v>-36.076115659999999</v>
      </c>
      <c r="AQ203" s="83">
        <v>-19.249918650000005</v>
      </c>
    </row>
    <row r="204" spans="1:43">
      <c r="A204" s="57" t="s">
        <v>733</v>
      </c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>
        <v>197.06373121999999</v>
      </c>
      <c r="AQ204" s="83">
        <v>222.40318651000001</v>
      </c>
    </row>
    <row r="205" spans="1:43">
      <c r="A205" s="57" t="s">
        <v>190</v>
      </c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>
        <v>0</v>
      </c>
      <c r="R205" s="236">
        <v>0</v>
      </c>
      <c r="S205" s="83">
        <v>0</v>
      </c>
      <c r="T205" s="83">
        <v>0</v>
      </c>
      <c r="U205" s="83">
        <v>0</v>
      </c>
      <c r="V205" s="83">
        <v>0</v>
      </c>
      <c r="W205" s="83">
        <v>0</v>
      </c>
      <c r="X205" s="83">
        <v>-32.747913140000009</v>
      </c>
      <c r="Y205" s="83">
        <v>0</v>
      </c>
      <c r="Z205" s="83">
        <v>-42.590609019999981</v>
      </c>
      <c r="AA205" s="83">
        <v>42.590609019999981</v>
      </c>
      <c r="AB205" s="83">
        <v>11.57411299</v>
      </c>
      <c r="AC205" s="83">
        <v>-0.53505099000000667</v>
      </c>
      <c r="AD205" s="83">
        <v>3.0103946699999886</v>
      </c>
      <c r="AE205" s="83">
        <v>-10.35697161</v>
      </c>
      <c r="AF205" s="83">
        <v>-17.0955385</v>
      </c>
      <c r="AG205" s="83">
        <v>-7.407378000000063E-2</v>
      </c>
      <c r="AH205" s="83">
        <v>-3.2718250000000448E-2</v>
      </c>
      <c r="AI205" s="83">
        <v>-1.1250200000000041E-3</v>
      </c>
      <c r="AJ205" s="83">
        <v>-2.2000000000116415E-7</v>
      </c>
      <c r="AK205" s="83">
        <v>0</v>
      </c>
      <c r="AL205" s="83"/>
      <c r="AM205" s="83">
        <v>-5.9999999815772751E-8</v>
      </c>
      <c r="AN205" s="83">
        <v>1.9999999552965164E-8</v>
      </c>
      <c r="AO205" s="83">
        <v>-0.03</v>
      </c>
      <c r="AP205" s="83">
        <v>0</v>
      </c>
      <c r="AQ205" s="83">
        <v>0</v>
      </c>
    </row>
    <row r="206" spans="1:43">
      <c r="A206" s="57" t="s">
        <v>191</v>
      </c>
      <c r="B206" s="236">
        <v>0</v>
      </c>
      <c r="C206" s="236">
        <v>0</v>
      </c>
      <c r="D206" s="236">
        <v>0</v>
      </c>
      <c r="E206" s="236">
        <v>3.996</v>
      </c>
      <c r="F206" s="236">
        <v>0</v>
      </c>
      <c r="G206" s="236">
        <v>0</v>
      </c>
      <c r="H206" s="236">
        <v>0</v>
      </c>
      <c r="I206" s="236">
        <v>0</v>
      </c>
      <c r="J206" s="236">
        <v>0</v>
      </c>
      <c r="K206" s="236">
        <v>0</v>
      </c>
      <c r="L206" s="236">
        <v>0</v>
      </c>
      <c r="M206" s="236">
        <v>0</v>
      </c>
      <c r="N206" s="236">
        <v>0</v>
      </c>
      <c r="O206" s="236">
        <v>0</v>
      </c>
      <c r="P206" s="236">
        <v>0</v>
      </c>
      <c r="Q206" s="236">
        <v>0</v>
      </c>
      <c r="R206" s="236">
        <v>0</v>
      </c>
      <c r="S206" s="83">
        <v>0</v>
      </c>
      <c r="T206" s="83">
        <v>0</v>
      </c>
      <c r="U206" s="83">
        <v>0</v>
      </c>
      <c r="V206" s="83">
        <v>0</v>
      </c>
      <c r="W206" s="83">
        <v>0</v>
      </c>
      <c r="X206" s="83">
        <v>0</v>
      </c>
      <c r="Y206" s="83">
        <v>0</v>
      </c>
      <c r="Z206" s="83">
        <v>39.999999990000006</v>
      </c>
      <c r="AA206" s="83">
        <v>9.9999937219763524E-9</v>
      </c>
      <c r="AB206" s="83">
        <v>0</v>
      </c>
      <c r="AC206" s="83">
        <v>0</v>
      </c>
      <c r="AD206" s="83"/>
      <c r="AE206" s="83"/>
      <c r="AF206" s="83">
        <v>39.043357</v>
      </c>
      <c r="AG206" s="83"/>
      <c r="AH206" s="83">
        <v>8.5799999982118601E-6</v>
      </c>
      <c r="AI206" s="83">
        <v>-7.6699999943375587E-6</v>
      </c>
      <c r="AJ206" s="83">
        <v>1.0000050067901612E-8</v>
      </c>
      <c r="AK206" s="83">
        <v>433.99999492000001</v>
      </c>
      <c r="AL206" s="83"/>
      <c r="AM206" s="83">
        <v>31.651312019999999</v>
      </c>
      <c r="AN206" s="83">
        <v>-12.56932052000022</v>
      </c>
      <c r="AO206" s="83">
        <v>6.6660000000000004</v>
      </c>
      <c r="AP206" s="83">
        <v>-1.9850000023841858E-5</v>
      </c>
      <c r="AQ206" s="83">
        <v>0</v>
      </c>
    </row>
    <row r="207" spans="1:43" ht="30">
      <c r="A207" s="57" t="s">
        <v>192</v>
      </c>
      <c r="B207" s="236">
        <v>0</v>
      </c>
      <c r="C207" s="236">
        <v>403.30900000000003</v>
      </c>
      <c r="D207" s="236">
        <v>0</v>
      </c>
      <c r="E207" s="236">
        <v>-3.3090000000000002</v>
      </c>
      <c r="F207" s="236">
        <v>139.92500000000001</v>
      </c>
      <c r="G207" s="236">
        <v>0</v>
      </c>
      <c r="H207" s="236">
        <v>0</v>
      </c>
      <c r="I207" s="236">
        <v>421.02100000000002</v>
      </c>
      <c r="J207" s="236">
        <v>0</v>
      </c>
      <c r="K207" s="236">
        <v>595.88900000000001</v>
      </c>
      <c r="L207" s="236">
        <v>52.417000000000002</v>
      </c>
      <c r="M207" s="236">
        <v>11.06</v>
      </c>
      <c r="N207" s="236">
        <v>0</v>
      </c>
      <c r="O207" s="236">
        <v>0</v>
      </c>
      <c r="P207" s="236">
        <v>0</v>
      </c>
      <c r="Q207" s="236">
        <v>0</v>
      </c>
      <c r="R207" s="236">
        <v>0</v>
      </c>
      <c r="S207" s="83">
        <v>0</v>
      </c>
      <c r="T207" s="83">
        <v>0</v>
      </c>
      <c r="U207" s="83">
        <v>0</v>
      </c>
      <c r="V207" s="83">
        <v>0</v>
      </c>
      <c r="W207" s="83">
        <v>0</v>
      </c>
      <c r="X207" s="83">
        <v>0</v>
      </c>
      <c r="Y207" s="83">
        <v>0</v>
      </c>
      <c r="Z207" s="83">
        <v>0</v>
      </c>
      <c r="AA207" s="83">
        <v>28.763999999999999</v>
      </c>
      <c r="AB207" s="83">
        <v>0</v>
      </c>
      <c r="AC207" s="83">
        <v>0</v>
      </c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</row>
    <row r="208" spans="1:43">
      <c r="A208" s="57" t="s">
        <v>122</v>
      </c>
      <c r="B208" s="236">
        <v>0</v>
      </c>
      <c r="C208" s="236">
        <v>0</v>
      </c>
      <c r="D208" s="236">
        <v>-15.218999999999999</v>
      </c>
      <c r="E208" s="236">
        <v>0</v>
      </c>
      <c r="F208" s="236">
        <v>0</v>
      </c>
      <c r="G208" s="236">
        <v>-46.878999999999998</v>
      </c>
      <c r="H208" s="236">
        <v>-1.379</v>
      </c>
      <c r="I208" s="236">
        <v>0</v>
      </c>
      <c r="J208" s="236">
        <v>0</v>
      </c>
      <c r="K208" s="236">
        <v>0</v>
      </c>
      <c r="L208" s="236">
        <v>14.675000000000001</v>
      </c>
      <c r="M208" s="236">
        <v>2.089</v>
      </c>
      <c r="N208" s="236">
        <v>-25.7</v>
      </c>
      <c r="O208" s="236">
        <v>-43.959000000000003</v>
      </c>
      <c r="P208" s="236">
        <v>6.6340000000000003</v>
      </c>
      <c r="Q208" s="236">
        <v>0</v>
      </c>
      <c r="R208" s="236">
        <v>0</v>
      </c>
      <c r="S208" s="83">
        <v>0</v>
      </c>
      <c r="T208" s="83">
        <v>-45.643000000000001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-25.921637</v>
      </c>
      <c r="AE208" s="83">
        <v>-53.525521689999991</v>
      </c>
      <c r="AF208" s="83"/>
      <c r="AG208" s="83">
        <v>-9.9956203900000009</v>
      </c>
      <c r="AH208" s="83">
        <v>-597.93611575</v>
      </c>
      <c r="AI208" s="83">
        <v>0</v>
      </c>
      <c r="AJ208" s="83">
        <v>0</v>
      </c>
      <c r="AK208" s="83">
        <v>0</v>
      </c>
      <c r="AL208" s="83">
        <v>0</v>
      </c>
      <c r="AM208" s="83">
        <v>0</v>
      </c>
      <c r="AN208" s="83">
        <v>0</v>
      </c>
      <c r="AO208" s="83">
        <v>-290.77199999999999</v>
      </c>
      <c r="AP208" s="83">
        <v>-28.055707810000001</v>
      </c>
      <c r="AQ208" s="83">
        <v>0</v>
      </c>
    </row>
    <row r="209" spans="1:43">
      <c r="A209" s="57" t="s">
        <v>193</v>
      </c>
      <c r="B209" s="236">
        <v>0</v>
      </c>
      <c r="C209" s="236">
        <v>0</v>
      </c>
      <c r="D209" s="236">
        <v>0</v>
      </c>
      <c r="E209" s="236">
        <v>0</v>
      </c>
      <c r="F209" s="236">
        <v>0</v>
      </c>
      <c r="G209" s="236">
        <v>0</v>
      </c>
      <c r="H209" s="236">
        <v>0</v>
      </c>
      <c r="I209" s="236">
        <v>0</v>
      </c>
      <c r="J209" s="236">
        <v>0</v>
      </c>
      <c r="K209" s="236">
        <v>0</v>
      </c>
      <c r="L209" s="236">
        <v>0</v>
      </c>
      <c r="M209" s="236">
        <v>0</v>
      </c>
      <c r="N209" s="236">
        <v>5.9980000000000002</v>
      </c>
      <c r="O209" s="236">
        <v>3.6110000000000002</v>
      </c>
      <c r="P209" s="236">
        <v>0</v>
      </c>
      <c r="Q209" s="236">
        <v>4.593</v>
      </c>
      <c r="R209" s="236">
        <v>0.31099999999999994</v>
      </c>
      <c r="S209" s="83">
        <v>40.739000000000004</v>
      </c>
      <c r="T209" s="83">
        <v>45.642000000000003</v>
      </c>
      <c r="U209" s="83">
        <v>0</v>
      </c>
      <c r="V209" s="83">
        <v>0</v>
      </c>
      <c r="W209" s="83">
        <v>0</v>
      </c>
      <c r="X209" s="83">
        <v>0</v>
      </c>
      <c r="Y209" s="83">
        <v>0</v>
      </c>
      <c r="Z209" s="83">
        <v>0.92500000000000004</v>
      </c>
      <c r="AA209" s="83">
        <v>16.259999999999998</v>
      </c>
      <c r="AB209" s="83">
        <v>16.172000000000001</v>
      </c>
      <c r="AC209" s="83">
        <v>14.426500000000001</v>
      </c>
      <c r="AD209" s="83">
        <v>0.35949999999999999</v>
      </c>
      <c r="AE209" s="83">
        <v>16.49025</v>
      </c>
      <c r="AF209" s="83">
        <v>1.8592</v>
      </c>
      <c r="AG209" s="83">
        <v>13.538069999999999</v>
      </c>
      <c r="AH209" s="83">
        <v>3.0129000000000001</v>
      </c>
      <c r="AI209" s="83">
        <v>5.4127000000000001</v>
      </c>
      <c r="AJ209" s="83">
        <v>0</v>
      </c>
      <c r="AK209" s="83">
        <v>0</v>
      </c>
      <c r="AL209" s="83">
        <v>0</v>
      </c>
      <c r="AM209" s="83">
        <v>-45.961446630000005</v>
      </c>
      <c r="AN209" s="83">
        <v>0</v>
      </c>
      <c r="AO209" s="83">
        <v>0</v>
      </c>
      <c r="AP209" s="83">
        <v>-20.431224530000001</v>
      </c>
      <c r="AQ209" s="83">
        <v>-2.3727173000000006</v>
      </c>
    </row>
    <row r="210" spans="1:43">
      <c r="A210" s="57" t="s">
        <v>53</v>
      </c>
      <c r="B210" s="236">
        <v>0</v>
      </c>
      <c r="C210" s="236">
        <v>0</v>
      </c>
      <c r="D210" s="236">
        <v>0</v>
      </c>
      <c r="E210" s="236">
        <v>37.072000000000003</v>
      </c>
      <c r="F210" s="236">
        <v>0</v>
      </c>
      <c r="G210" s="236">
        <v>0</v>
      </c>
      <c r="H210" s="236">
        <v>0</v>
      </c>
      <c r="I210" s="236">
        <v>0</v>
      </c>
      <c r="J210" s="236">
        <v>0</v>
      </c>
      <c r="K210" s="236">
        <v>0</v>
      </c>
      <c r="L210" s="236">
        <v>0</v>
      </c>
      <c r="M210" s="236">
        <v>0</v>
      </c>
      <c r="N210" s="236">
        <v>0</v>
      </c>
      <c r="O210" s="236">
        <v>0</v>
      </c>
      <c r="P210" s="236">
        <v>0</v>
      </c>
      <c r="Q210" s="236">
        <v>0</v>
      </c>
      <c r="R210" s="236">
        <v>-36.274999999999999</v>
      </c>
      <c r="S210" s="83">
        <v>36.94</v>
      </c>
      <c r="T210" s="83">
        <v>-1.643</v>
      </c>
      <c r="U210" s="83">
        <v>0</v>
      </c>
      <c r="V210" s="83">
        <v>-3.806</v>
      </c>
      <c r="W210" s="83">
        <v>-1E-3</v>
      </c>
      <c r="X210" s="83">
        <v>1.3303199999999999E-3</v>
      </c>
      <c r="Y210" s="83">
        <v>0</v>
      </c>
      <c r="Z210" s="83">
        <v>1.3186E-4</v>
      </c>
      <c r="AA210" s="83">
        <v>-1.3186E-4</v>
      </c>
      <c r="AB210" s="83">
        <v>1.8503899999996066E-3</v>
      </c>
      <c r="AC210" s="83">
        <v>9.7688000000016465E-4</v>
      </c>
      <c r="AD210" s="83">
        <v>-3.049206000000413E-2</v>
      </c>
      <c r="AE210" s="83">
        <v>-3.3999999868683516E-7</v>
      </c>
      <c r="AF210" s="83">
        <v>-1.4699999999999999E-6</v>
      </c>
      <c r="AG210" s="83"/>
      <c r="AH210" s="83">
        <v>-7.6000000000000003E-7</v>
      </c>
      <c r="AI210" s="83">
        <v>-2.2999999999999999E-7</v>
      </c>
      <c r="AJ210" s="83">
        <v>-8.0000001192092895E-7</v>
      </c>
      <c r="AK210" s="83">
        <v>0</v>
      </c>
      <c r="AL210" s="83">
        <v>4.0000000000000003E-7</v>
      </c>
      <c r="AM210" s="83">
        <v>0</v>
      </c>
      <c r="AN210" s="83">
        <v>9.9999999999999539E-9</v>
      </c>
      <c r="AO210" s="83">
        <v>-17.062999999999999</v>
      </c>
      <c r="AP210" s="83">
        <v>17.06320255</v>
      </c>
      <c r="AQ210" s="83">
        <v>1.0000000000000008E-8</v>
      </c>
    </row>
    <row r="211" spans="1:43">
      <c r="A211" s="57" t="s">
        <v>194</v>
      </c>
      <c r="B211" s="236">
        <v>0</v>
      </c>
      <c r="C211" s="236">
        <v>0</v>
      </c>
      <c r="D211" s="236">
        <v>0</v>
      </c>
      <c r="E211" s="236">
        <v>0</v>
      </c>
      <c r="F211" s="236">
        <v>0</v>
      </c>
      <c r="G211" s="236">
        <v>0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-82.5</v>
      </c>
      <c r="N211" s="236">
        <v>0</v>
      </c>
      <c r="O211" s="236">
        <v>0</v>
      </c>
      <c r="P211" s="236">
        <v>-32.615000000000002</v>
      </c>
      <c r="Q211" s="236">
        <v>0</v>
      </c>
      <c r="R211" s="236">
        <v>0</v>
      </c>
      <c r="S211" s="83">
        <v>0</v>
      </c>
      <c r="T211" s="83">
        <v>0</v>
      </c>
      <c r="U211" s="83">
        <v>0</v>
      </c>
      <c r="V211" s="83">
        <v>0</v>
      </c>
      <c r="W211" s="83">
        <v>0</v>
      </c>
      <c r="X211" s="83">
        <v>0</v>
      </c>
      <c r="Y211" s="83">
        <v>0</v>
      </c>
      <c r="Z211" s="83">
        <v>0</v>
      </c>
      <c r="AA211" s="83">
        <v>0</v>
      </c>
      <c r="AB211" s="83">
        <v>0</v>
      </c>
      <c r="AC211" s="83">
        <v>0</v>
      </c>
      <c r="AD211" s="83"/>
      <c r="AE211" s="83"/>
      <c r="AF211" s="83">
        <v>-833.30557503</v>
      </c>
      <c r="AG211" s="83"/>
      <c r="AH211" s="83">
        <v>0</v>
      </c>
      <c r="AI211" s="83">
        <v>0</v>
      </c>
      <c r="AJ211" s="83">
        <v>-256.00592946</v>
      </c>
      <c r="AK211" s="83">
        <v>-1599.2370765000001</v>
      </c>
      <c r="AL211" s="83">
        <v>-463.97285996000005</v>
      </c>
      <c r="AM211" s="83">
        <v>-4.0859564099998478</v>
      </c>
      <c r="AN211" s="83">
        <v>0</v>
      </c>
      <c r="AO211" s="83" t="s">
        <v>400</v>
      </c>
      <c r="AP211" s="83">
        <v>0</v>
      </c>
      <c r="AQ211" s="83">
        <v>0</v>
      </c>
    </row>
    <row r="212" spans="1:43">
      <c r="A212" s="57" t="s">
        <v>363</v>
      </c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83"/>
      <c r="T212" s="83"/>
      <c r="U212" s="83"/>
      <c r="V212" s="83"/>
      <c r="W212" s="83"/>
      <c r="X212" s="83"/>
      <c r="Y212" s="83"/>
      <c r="Z212" s="83">
        <v>28.763999999999999</v>
      </c>
      <c r="AA212" s="83"/>
      <c r="AB212" s="83"/>
      <c r="AC212" s="83"/>
      <c r="AD212" s="83">
        <v>20.375150440000002</v>
      </c>
      <c r="AE212" s="83"/>
      <c r="AF212" s="83"/>
      <c r="AG212" s="83"/>
      <c r="AH212" s="83">
        <v>4.1632803200000001</v>
      </c>
      <c r="AI212" s="83">
        <v>0</v>
      </c>
      <c r="AJ212" s="83">
        <v>0</v>
      </c>
      <c r="AK212" s="83">
        <v>0</v>
      </c>
      <c r="AL212" s="83">
        <v>1.191684</v>
      </c>
      <c r="AM212" s="83">
        <v>0</v>
      </c>
      <c r="AN212" s="83">
        <v>0</v>
      </c>
      <c r="AO212" s="83" t="s">
        <v>400</v>
      </c>
      <c r="AP212" s="83">
        <v>0</v>
      </c>
      <c r="AQ212" s="83">
        <v>0</v>
      </c>
    </row>
    <row r="213" spans="1:43">
      <c r="A213" s="57" t="s">
        <v>420</v>
      </c>
      <c r="B213" s="236">
        <v>0</v>
      </c>
      <c r="C213" s="236">
        <v>-192.964</v>
      </c>
      <c r="D213" s="236">
        <v>0</v>
      </c>
      <c r="E213" s="236">
        <v>-0.13100000000000001</v>
      </c>
      <c r="F213" s="236">
        <v>0</v>
      </c>
      <c r="G213" s="236">
        <v>-192.661</v>
      </c>
      <c r="H213" s="236">
        <v>0</v>
      </c>
      <c r="I213" s="236">
        <v>0</v>
      </c>
      <c r="J213" s="236">
        <v>0</v>
      </c>
      <c r="K213" s="236">
        <v>-412.86199999999997</v>
      </c>
      <c r="L213" s="236">
        <v>-152.30099999999999</v>
      </c>
      <c r="M213" s="236">
        <v>189.66899999999995</v>
      </c>
      <c r="N213" s="236">
        <v>0</v>
      </c>
      <c r="O213" s="236">
        <v>-289.03699999999998</v>
      </c>
      <c r="P213" s="236">
        <v>-135.417</v>
      </c>
      <c r="Q213" s="236">
        <v>0</v>
      </c>
      <c r="R213" s="236">
        <v>-96.944999999999993</v>
      </c>
      <c r="S213" s="83">
        <v>93.75</v>
      </c>
      <c r="T213" s="83">
        <v>-753.88</v>
      </c>
      <c r="U213" s="83">
        <v>0</v>
      </c>
      <c r="V213" s="83">
        <v>-255.68799999999999</v>
      </c>
      <c r="W213" s="83">
        <v>-148.54400000000001</v>
      </c>
      <c r="X213" s="83">
        <v>-246.13702419000001</v>
      </c>
      <c r="Y213" s="83">
        <v>-760.4</v>
      </c>
      <c r="Z213" s="83">
        <v>-482.755</v>
      </c>
      <c r="AA213" s="83">
        <v>0</v>
      </c>
      <c r="AB213" s="83">
        <v>-656.82349694000015</v>
      </c>
      <c r="AC213" s="83">
        <v>-153.19750274999998</v>
      </c>
      <c r="AD213" s="83">
        <v>-686.43171562999999</v>
      </c>
      <c r="AE213" s="83"/>
      <c r="AF213" s="83">
        <v>-399.73410719000003</v>
      </c>
      <c r="AG213" s="83">
        <v>-36.291341299999999</v>
      </c>
      <c r="AH213" s="83">
        <v>-718.03001532000008</v>
      </c>
      <c r="AI213" s="83">
        <v>-150.91500313999992</v>
      </c>
      <c r="AJ213" s="83">
        <v>-140.02014774000014</v>
      </c>
      <c r="AK213" s="83">
        <v>-2.2292584500000001</v>
      </c>
      <c r="AL213" s="83">
        <v>-632.22135616999992</v>
      </c>
      <c r="AM213" s="83">
        <v>-152.86697000000012</v>
      </c>
      <c r="AN213" s="83">
        <v>-157.85309267000008</v>
      </c>
      <c r="AO213" s="83">
        <v>-1.2130000000000001</v>
      </c>
      <c r="AP213" s="83">
        <v>-748.87481983000009</v>
      </c>
      <c r="AQ213" s="83">
        <v>0</v>
      </c>
    </row>
    <row r="214" spans="1:43">
      <c r="A214" s="57" t="s">
        <v>720</v>
      </c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>
        <v>75</v>
      </c>
      <c r="AP214" s="83">
        <v>0</v>
      </c>
      <c r="AQ214" s="83">
        <v>0</v>
      </c>
    </row>
    <row r="215" spans="1:43">
      <c r="A215" s="57" t="s">
        <v>721</v>
      </c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>
        <v>65.477999999999994</v>
      </c>
      <c r="AP215" s="83">
        <v>0</v>
      </c>
      <c r="AQ215" s="83">
        <v>0</v>
      </c>
    </row>
    <row r="216" spans="1:43">
      <c r="A216" s="57" t="s">
        <v>195</v>
      </c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>
        <v>-27.053000000000001</v>
      </c>
      <c r="R216" s="236">
        <v>-210.90100000000001</v>
      </c>
      <c r="S216" s="83">
        <v>-84.309000000000012</v>
      </c>
      <c r="T216" s="83">
        <v>-5.9000000000000057</v>
      </c>
      <c r="U216" s="83">
        <v>0</v>
      </c>
      <c r="V216" s="83">
        <v>0</v>
      </c>
      <c r="W216" s="83">
        <v>0</v>
      </c>
      <c r="X216" s="83">
        <v>0</v>
      </c>
      <c r="Y216" s="83">
        <v>0</v>
      </c>
      <c r="Z216" s="83">
        <v>0</v>
      </c>
      <c r="AA216" s="83">
        <v>0</v>
      </c>
      <c r="AB216" s="83">
        <v>-53.271999999999998</v>
      </c>
      <c r="AC216" s="83">
        <v>0</v>
      </c>
      <c r="AD216" s="83">
        <v>0</v>
      </c>
      <c r="AE216" s="83"/>
      <c r="AF216" s="83"/>
      <c r="AG216" s="83">
        <v>8.1879654700002611</v>
      </c>
      <c r="AH216" s="83">
        <v>-2.4380000000000002</v>
      </c>
      <c r="AI216" s="83">
        <v>9.7929999999999993</v>
      </c>
      <c r="AJ216" s="83">
        <v>8.5555334699999985</v>
      </c>
      <c r="AK216" s="83">
        <v>-6.2489999999999997</v>
      </c>
      <c r="AL216" s="83">
        <v>-4.452</v>
      </c>
      <c r="AM216" s="83">
        <v>5.8182650000000002</v>
      </c>
      <c r="AN216" s="83">
        <v>6.4253200000000001</v>
      </c>
      <c r="AO216" s="83" t="s">
        <v>400</v>
      </c>
      <c r="AP216" s="83">
        <v>0</v>
      </c>
      <c r="AQ216" s="83">
        <v>0</v>
      </c>
    </row>
    <row r="217" spans="1:43">
      <c r="A217" s="35" t="s">
        <v>196</v>
      </c>
      <c r="B217" s="86">
        <v>80.745000000000005</v>
      </c>
      <c r="C217" s="86">
        <v>481.50500000000005</v>
      </c>
      <c r="D217" s="86">
        <v>627.77099999999984</v>
      </c>
      <c r="E217" s="86">
        <v>-205.68300000000002</v>
      </c>
      <c r="F217" s="86">
        <v>1013.519</v>
      </c>
      <c r="G217" s="86">
        <v>38.229000000000013</v>
      </c>
      <c r="H217" s="86">
        <v>-163.352</v>
      </c>
      <c r="I217" s="86">
        <v>468.76999999999981</v>
      </c>
      <c r="J217" s="86">
        <v>270.58</v>
      </c>
      <c r="K217" s="86">
        <v>39.965000000000089</v>
      </c>
      <c r="L217" s="86">
        <v>3088.1490000000003</v>
      </c>
      <c r="M217" s="86">
        <v>-73.564999999999856</v>
      </c>
      <c r="N217" s="86">
        <v>-111.81399999999998</v>
      </c>
      <c r="O217" s="86">
        <v>-445.11099999999999</v>
      </c>
      <c r="P217" s="86">
        <v>-270.83399999999995</v>
      </c>
      <c r="Q217" s="86">
        <v>-252.11999999999998</v>
      </c>
      <c r="R217" s="86">
        <v>-156.60099999999977</v>
      </c>
      <c r="S217" s="86">
        <v>-281.93999999999994</v>
      </c>
      <c r="T217" s="86">
        <v>-460.68200000000024</v>
      </c>
      <c r="U217" s="86">
        <v>85.452936210000047</v>
      </c>
      <c r="V217" s="86">
        <v>-421.51366107999996</v>
      </c>
      <c r="W217" s="86">
        <v>-581.05095417999996</v>
      </c>
      <c r="X217" s="86">
        <v>510.02380369000002</v>
      </c>
      <c r="Y217" s="86">
        <v>-909.23199999999997</v>
      </c>
      <c r="Z217" s="86">
        <v>-897.26400896999985</v>
      </c>
      <c r="AA217" s="86">
        <v>35.233008970000135</v>
      </c>
      <c r="AB217" s="86">
        <v>-712.65003277000005</v>
      </c>
      <c r="AC217" s="86">
        <v>-619.94209382999998</v>
      </c>
      <c r="AD217" s="86">
        <v>-1002.2614366399999</v>
      </c>
      <c r="AE217" s="86">
        <v>-326.03195600999999</v>
      </c>
      <c r="AF217" s="86">
        <v>-901.10126762999994</v>
      </c>
      <c r="AG217" s="86">
        <v>-742.74599999999998</v>
      </c>
      <c r="AH217" s="86">
        <v>-990.72621206000008</v>
      </c>
      <c r="AI217" s="86">
        <v>-759.56443605999993</v>
      </c>
      <c r="AJ217" s="86">
        <v>-654.28820806000022</v>
      </c>
      <c r="AK217" s="86">
        <v>284.95076948999997</v>
      </c>
      <c r="AL217" s="86">
        <v>-1264.78856606</v>
      </c>
      <c r="AM217" s="86">
        <v>-601.25269115000003</v>
      </c>
      <c r="AN217" s="86">
        <v>1432.8497154699994</v>
      </c>
      <c r="AO217" s="86">
        <v>-2147.0839999999998</v>
      </c>
      <c r="AP217" s="418">
        <v>1146.5180990999997</v>
      </c>
      <c r="AQ217" s="418">
        <v>-11.202113130000274</v>
      </c>
    </row>
    <row r="218" spans="1:43">
      <c r="A218" s="35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418"/>
      <c r="AQ218" s="418"/>
    </row>
    <row r="219" spans="1:43">
      <c r="A219" s="47" t="s">
        <v>127</v>
      </c>
      <c r="B219" s="86"/>
      <c r="C219" s="86"/>
      <c r="D219" s="86"/>
      <c r="E219" s="86"/>
      <c r="F219" s="86"/>
      <c r="G219" s="86"/>
      <c r="H219" s="86"/>
      <c r="I219" s="240"/>
      <c r="J219" s="241"/>
      <c r="K219" s="241"/>
      <c r="L219" s="241"/>
      <c r="M219" s="241"/>
      <c r="N219" s="241"/>
      <c r="O219" s="241"/>
      <c r="P219" s="241"/>
      <c r="Q219" s="241"/>
      <c r="R219" s="241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26"/>
      <c r="AQ219" s="426"/>
    </row>
    <row r="220" spans="1:43">
      <c r="A220" s="56" t="s">
        <v>197</v>
      </c>
      <c r="B220" s="86">
        <v>1078.366</v>
      </c>
      <c r="C220" s="86">
        <v>1054.914</v>
      </c>
      <c r="D220" s="86">
        <v>988.36699999999996</v>
      </c>
      <c r="E220" s="86">
        <v>1136.8820000000001</v>
      </c>
      <c r="F220" s="86">
        <v>1254.07</v>
      </c>
      <c r="G220" s="86">
        <v>1278.1579999999999</v>
      </c>
      <c r="H220" s="86">
        <v>1471.6849999999999</v>
      </c>
      <c r="I220" s="86">
        <v>1194.8889999999999</v>
      </c>
      <c r="J220" s="86">
        <v>1616.1690000000001</v>
      </c>
      <c r="K220" s="86">
        <v>1407.201</v>
      </c>
      <c r="L220" s="86">
        <v>1892.1610000000001</v>
      </c>
      <c r="M220" s="86">
        <v>2324.5940000000001</v>
      </c>
      <c r="N220" s="86">
        <v>1538.7529999999999</v>
      </c>
      <c r="O220" s="86">
        <v>1490.634</v>
      </c>
      <c r="P220" s="86">
        <v>1202.229</v>
      </c>
      <c r="Q220" s="86">
        <v>1474.5530000000003</v>
      </c>
      <c r="R220" s="86">
        <v>1472.4800000000002</v>
      </c>
      <c r="S220" s="86">
        <v>1321.3950000000002</v>
      </c>
      <c r="T220" s="86">
        <v>1707.4849999999999</v>
      </c>
      <c r="U220" s="86">
        <v>1540.192</v>
      </c>
      <c r="V220" s="86">
        <v>1861.5920000000001</v>
      </c>
      <c r="W220" s="86">
        <v>2020.616</v>
      </c>
      <c r="X220" s="86">
        <v>1865</v>
      </c>
      <c r="Y220" s="86">
        <v>3129.5299803000003</v>
      </c>
      <c r="Z220" s="86">
        <v>2660.2510000000002</v>
      </c>
      <c r="AA220" s="86">
        <v>2259.3530000000001</v>
      </c>
      <c r="AB220" s="86">
        <v>2991.078</v>
      </c>
      <c r="AC220" s="86">
        <v>3990.9299993700001</v>
      </c>
      <c r="AD220" s="86">
        <v>3724.5461915199999</v>
      </c>
      <c r="AE220" s="86">
        <v>3415.1150396600001</v>
      </c>
      <c r="AF220" s="86">
        <v>3720.4948589899996</v>
      </c>
      <c r="AG220" s="86">
        <v>3150.3282341700001</v>
      </c>
      <c r="AH220" s="86">
        <v>3963.9081554499999</v>
      </c>
      <c r="AI220" s="86">
        <v>3144.3539174399998</v>
      </c>
      <c r="AJ220" s="86">
        <v>3139.1422223600002</v>
      </c>
      <c r="AK220" s="86">
        <v>2696.9471629999998</v>
      </c>
      <c r="AL220" s="86">
        <v>3487.72280404</v>
      </c>
      <c r="AM220" s="86">
        <v>3246.3714930100004</v>
      </c>
      <c r="AN220" s="86">
        <v>3572.9080389800001</v>
      </c>
      <c r="AO220" s="86">
        <v>6076.6440000000002</v>
      </c>
      <c r="AP220" s="86">
        <v>3339.4430000000002</v>
      </c>
      <c r="AQ220" s="86">
        <v>4729.9020411899992</v>
      </c>
    </row>
    <row r="221" spans="1:43" ht="30">
      <c r="A221" s="57" t="s">
        <v>129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>
        <v>0</v>
      </c>
      <c r="R221" s="86">
        <v>0</v>
      </c>
      <c r="S221" s="86">
        <v>0</v>
      </c>
      <c r="T221" s="86">
        <v>1.4810000000000001</v>
      </c>
      <c r="U221" s="86">
        <v>28.483000000000001</v>
      </c>
      <c r="V221" s="86">
        <v>0.26200000000000045</v>
      </c>
      <c r="W221" s="86">
        <v>26.738</v>
      </c>
      <c r="X221" s="86">
        <v>-2.1098614100000002</v>
      </c>
      <c r="Y221" s="86">
        <v>-20.164999999999999</v>
      </c>
      <c r="Z221" s="86">
        <v>-15.13382165</v>
      </c>
      <c r="AA221" s="86">
        <v>-6.0631783500000012</v>
      </c>
      <c r="AB221" s="86">
        <v>8.5829999999999984</v>
      </c>
      <c r="AC221" s="86">
        <v>-9.7041409600000001</v>
      </c>
      <c r="AD221" s="86">
        <v>15.80930919</v>
      </c>
      <c r="AE221" s="86">
        <v>-9.8717267300000007</v>
      </c>
      <c r="AF221" s="86">
        <v>14.508603240000001</v>
      </c>
      <c r="AG221" s="86">
        <v>3.4498103599999999</v>
      </c>
      <c r="AH221" s="86">
        <v>80.143677879999984</v>
      </c>
      <c r="AI221" s="86">
        <v>21.658647219999999</v>
      </c>
      <c r="AJ221" s="86">
        <v>-17.102424439999997</v>
      </c>
      <c r="AK221" s="86">
        <v>7.396016369999999</v>
      </c>
      <c r="AL221" s="86">
        <v>-20.279041339999999</v>
      </c>
      <c r="AM221" s="86">
        <v>67.503599460000004</v>
      </c>
      <c r="AN221" s="86">
        <v>-20.855113800000005</v>
      </c>
      <c r="AO221" s="86">
        <v>247.39</v>
      </c>
      <c r="AP221" s="86">
        <v>66.59165296999997</v>
      </c>
      <c r="AQ221" s="86">
        <v>44.024861250000001</v>
      </c>
    </row>
    <row r="222" spans="1:43">
      <c r="A222" s="56" t="s">
        <v>198</v>
      </c>
      <c r="B222" s="86">
        <v>1054.914</v>
      </c>
      <c r="C222" s="86">
        <v>988.36699999999996</v>
      </c>
      <c r="D222" s="86">
        <v>1136.8820000000001</v>
      </c>
      <c r="E222" s="86">
        <v>1254.07</v>
      </c>
      <c r="F222" s="86">
        <v>1278.1579999999999</v>
      </c>
      <c r="G222" s="86">
        <v>1471.6849999999999</v>
      </c>
      <c r="H222" s="86">
        <v>1194.8889999999999</v>
      </c>
      <c r="I222" s="86">
        <v>1616.1690000000001</v>
      </c>
      <c r="J222" s="86">
        <v>1407.201</v>
      </c>
      <c r="K222" s="86">
        <v>1892.1610000000001</v>
      </c>
      <c r="L222" s="86">
        <v>2324.5940000000001</v>
      </c>
      <c r="M222" s="86">
        <v>2487.86</v>
      </c>
      <c r="N222" s="86">
        <v>1490.634</v>
      </c>
      <c r="O222" s="86">
        <v>1202.229</v>
      </c>
      <c r="P222" s="86">
        <v>1474.5530000000001</v>
      </c>
      <c r="Q222" s="86">
        <v>1472.4800000000002</v>
      </c>
      <c r="R222" s="86">
        <v>1321.3950000000002</v>
      </c>
      <c r="S222" s="86">
        <v>1306.4960000000001</v>
      </c>
      <c r="T222" s="86">
        <v>1540.192</v>
      </c>
      <c r="U222" s="86">
        <v>1861.5920000000001</v>
      </c>
      <c r="V222" s="86">
        <v>2020.616</v>
      </c>
      <c r="W222" s="86">
        <v>1865</v>
      </c>
      <c r="X222" s="86">
        <v>3129.5299803000003</v>
      </c>
      <c r="Y222" s="86">
        <v>2660.2510000000002</v>
      </c>
      <c r="Z222" s="86">
        <v>2259.3530000000001</v>
      </c>
      <c r="AA222" s="86">
        <v>2991.078</v>
      </c>
      <c r="AB222" s="86">
        <v>3990.929592349999</v>
      </c>
      <c r="AC222" s="86">
        <v>3724.5461915199999</v>
      </c>
      <c r="AD222" s="86">
        <v>3415.1150396600001</v>
      </c>
      <c r="AE222" s="86">
        <v>3720.4948589899996</v>
      </c>
      <c r="AF222" s="86">
        <v>3150.3282341700001</v>
      </c>
      <c r="AG222" s="86">
        <v>3963.9081554499999</v>
      </c>
      <c r="AH222" s="86">
        <v>3144.3539174399998</v>
      </c>
      <c r="AI222" s="86">
        <v>3139.1422223600002</v>
      </c>
      <c r="AJ222" s="86">
        <v>2696.9471629999998</v>
      </c>
      <c r="AK222" s="86">
        <v>3487.72280404</v>
      </c>
      <c r="AL222" s="86">
        <v>3246.3714930100004</v>
      </c>
      <c r="AM222" s="86">
        <v>3572.9080389800001</v>
      </c>
      <c r="AN222" s="86">
        <v>6076.6440809900005</v>
      </c>
      <c r="AO222" s="86">
        <v>3339.4430000000002</v>
      </c>
      <c r="AP222" s="86">
        <v>4729.9020411899992</v>
      </c>
      <c r="AQ222" s="86">
        <v>4845.1491269300004</v>
      </c>
    </row>
    <row r="223" spans="1:43" ht="30">
      <c r="A223" s="56" t="s">
        <v>131</v>
      </c>
      <c r="B223" s="86">
        <v>-23.452000000000002</v>
      </c>
      <c r="C223" s="86">
        <v>-66.546999999999997</v>
      </c>
      <c r="D223" s="86">
        <v>148.51499999999999</v>
      </c>
      <c r="E223" s="86">
        <v>117.188</v>
      </c>
      <c r="F223" s="86">
        <v>24.088000000000001</v>
      </c>
      <c r="G223" s="86">
        <v>193.52699999999999</v>
      </c>
      <c r="H223" s="86">
        <v>-276.79599999999999</v>
      </c>
      <c r="I223" s="86">
        <v>421.28000000000281</v>
      </c>
      <c r="J223" s="86">
        <v>-208.96799999999968</v>
      </c>
      <c r="K223" s="86">
        <v>484.96000000000004</v>
      </c>
      <c r="L223" s="86">
        <v>432.43299999999954</v>
      </c>
      <c r="M223" s="86">
        <v>163.26600000000025</v>
      </c>
      <c r="N223" s="86">
        <v>-48.119</v>
      </c>
      <c r="O223" s="86">
        <v>-288.40499999999997</v>
      </c>
      <c r="P223" s="86">
        <v>272.32400000000001</v>
      </c>
      <c r="Q223" s="86">
        <v>-2.0730000000000075</v>
      </c>
      <c r="R223" s="86">
        <v>-151.08499999999981</v>
      </c>
      <c r="S223" s="86">
        <v>-14.898999999999774</v>
      </c>
      <c r="T223" s="86">
        <v>-168.77400000000048</v>
      </c>
      <c r="U223" s="86">
        <v>292.91699999999997</v>
      </c>
      <c r="V223" s="86">
        <v>158.76199999999994</v>
      </c>
      <c r="W223" s="86">
        <v>-182.35400000000001</v>
      </c>
      <c r="X223" s="86">
        <v>1266.6389328299999</v>
      </c>
      <c r="Y223" s="86">
        <v>-449.113</v>
      </c>
      <c r="Z223" s="86">
        <v>-385.76417835000029</v>
      </c>
      <c r="AA223" s="86">
        <v>737.78817835000041</v>
      </c>
      <c r="AB223" s="86">
        <v>991.26859234999893</v>
      </c>
      <c r="AC223" s="86">
        <v>-256.67961412999989</v>
      </c>
      <c r="AD223" s="86">
        <v>-325.24046104999979</v>
      </c>
      <c r="AE223" s="86">
        <v>315.25154605999933</v>
      </c>
      <c r="AF223" s="86">
        <v>-584.67522805999943</v>
      </c>
      <c r="AG223" s="86">
        <v>810.13011091999999</v>
      </c>
      <c r="AH223" s="86">
        <v>-899.69791588999988</v>
      </c>
      <c r="AI223" s="86">
        <v>-26.87034229999972</v>
      </c>
      <c r="AJ223" s="86">
        <v>-425.09263492000002</v>
      </c>
      <c r="AK223" s="86">
        <v>783.37962467000034</v>
      </c>
      <c r="AL223" s="86">
        <v>-221.07226968999976</v>
      </c>
      <c r="AM223" s="86">
        <v>259.03294650999987</v>
      </c>
      <c r="AN223" s="86">
        <v>2524.5911558100006</v>
      </c>
      <c r="AO223" s="86">
        <v>-2984.5920000000001</v>
      </c>
      <c r="AP223" s="86">
        <v>1323.8673882199992</v>
      </c>
      <c r="AQ223" s="86">
        <v>71.222224490001281</v>
      </c>
    </row>
    <row r="224" spans="1:43">
      <c r="U224" s="72"/>
      <c r="V224" s="72"/>
      <c r="W224" s="72"/>
      <c r="X224" s="72"/>
      <c r="Y224" s="72"/>
      <c r="Z224" s="72"/>
      <c r="AA224" s="72"/>
      <c r="AB224" s="72"/>
    </row>
    <row r="225" spans="1:59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72"/>
      <c r="W225" s="60"/>
      <c r="Y225" s="311"/>
      <c r="Z225" s="311"/>
      <c r="AA225" s="311"/>
      <c r="AB225" s="311"/>
      <c r="AC225" s="311"/>
    </row>
    <row r="226" spans="1:59">
      <c r="A226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W226" s="60"/>
      <c r="X226" s="60"/>
      <c r="Y226" s="60"/>
      <c r="Z226" s="60"/>
      <c r="AB226" s="60"/>
      <c r="AC226" s="60"/>
    </row>
    <row r="227" spans="1:59" s="60" customFormat="1">
      <c r="A227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s="60" customFormat="1">
      <c r="A22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s="60" customForma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s="60" customForma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s="60" customForma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s="60" customForma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s="60" customForma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W233" s="5"/>
      <c r="Z233" s="5"/>
      <c r="AB233" s="5"/>
      <c r="AC233" s="5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s="60" customForma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W234" s="5"/>
      <c r="X234" s="5"/>
      <c r="Y234" s="5"/>
      <c r="Z234" s="5"/>
      <c r="AB234" s="5"/>
      <c r="AC234" s="5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</sheetData>
  <pageMargins left="0.25" right="0.25" top="0.75" bottom="0.75" header="0.3" footer="0.3"/>
  <pageSetup paperSize="9" orientation="landscape" horizontalDpi="2" verticalDpi="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2:CWS293"/>
  <sheetViews>
    <sheetView showGridLines="0" zoomScale="90" zoomScaleNormal="90" workbookViewId="0">
      <pane xSplit="1" ySplit="8" topLeftCell="AG282" activePane="bottomRight" state="frozen"/>
      <selection activeCell="AW19" sqref="AW19"/>
      <selection pane="topRight" activeCell="AW19" sqref="AW19"/>
      <selection pane="bottomLeft" activeCell="AW19" sqref="AW19"/>
      <selection pane="bottomRight" activeCell="AH289" sqref="AH289"/>
    </sheetView>
  </sheetViews>
  <sheetFormatPr defaultColWidth="9.140625" defaultRowHeight="15" outlineLevelCol="1"/>
  <cols>
    <col min="1" max="1" width="70.28515625" style="5" customWidth="1"/>
    <col min="2" max="20" width="10.28515625" style="5" customWidth="1" outlineLevel="1"/>
    <col min="21" max="21" width="10" style="6" customWidth="1" outlineLevel="1"/>
    <col min="22" max="22" width="9.7109375" style="6" customWidth="1" outlineLevel="1"/>
    <col min="23" max="23" width="10.5703125" style="6" customWidth="1" outlineLevel="1"/>
    <col min="24" max="24" width="11.5703125" style="6" customWidth="1" outlineLevel="1"/>
    <col min="25" max="25" width="10.42578125" style="6" bestFit="1" customWidth="1"/>
    <col min="26" max="26" width="10.140625" style="6" customWidth="1"/>
    <col min="27" max="28" width="10.42578125" style="6" bestFit="1" customWidth="1"/>
    <col min="29" max="29" width="10.7109375" bestFit="1" customWidth="1"/>
    <col min="30" max="32" width="10.42578125" bestFit="1" customWidth="1"/>
    <col min="33" max="33" width="10.7109375" bestFit="1" customWidth="1"/>
    <col min="34" max="43" width="10.42578125" bestFit="1" customWidth="1"/>
    <col min="44" max="45" width="11.140625" bestFit="1" customWidth="1"/>
    <col min="46" max="46" width="15" bestFit="1" customWidth="1"/>
    <col min="47" max="2645" width="9.140625" style="6"/>
    <col min="2646" max="16384" width="9.140625" style="5"/>
  </cols>
  <sheetData>
    <row r="2" spans="1:2645">
      <c r="X2" s="80"/>
    </row>
    <row r="3" spans="1:2645">
      <c r="X3" s="80"/>
    </row>
    <row r="4" spans="1:2645">
      <c r="X4" s="80"/>
    </row>
    <row r="5" spans="1:2645">
      <c r="U5" s="88"/>
      <c r="X5" s="80"/>
    </row>
    <row r="6" spans="1:2645" ht="1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14"/>
      <c r="X6" s="80"/>
    </row>
    <row r="7" spans="1:2645" s="12" customFormat="1">
      <c r="A7" s="9" t="s">
        <v>199</v>
      </c>
      <c r="B7" s="366" t="s">
        <v>377</v>
      </c>
      <c r="C7" s="366" t="s">
        <v>378</v>
      </c>
      <c r="D7" s="366" t="s">
        <v>379</v>
      </c>
      <c r="E7" s="366" t="s">
        <v>380</v>
      </c>
      <c r="F7" s="366" t="s">
        <v>381</v>
      </c>
      <c r="G7" s="366" t="s">
        <v>382</v>
      </c>
      <c r="H7" s="366" t="s">
        <v>383</v>
      </c>
      <c r="I7" s="366" t="s">
        <v>384</v>
      </c>
      <c r="J7" s="366" t="s">
        <v>385</v>
      </c>
      <c r="K7" s="366" t="s">
        <v>386</v>
      </c>
      <c r="L7" s="366" t="s">
        <v>387</v>
      </c>
      <c r="M7" s="366" t="s">
        <v>388</v>
      </c>
      <c r="N7" s="366" t="s">
        <v>389</v>
      </c>
      <c r="O7" s="366" t="s">
        <v>390</v>
      </c>
      <c r="P7" s="366" t="s">
        <v>391</v>
      </c>
      <c r="Q7" s="366" t="s">
        <v>2</v>
      </c>
      <c r="R7" s="366" t="s">
        <v>3</v>
      </c>
      <c r="S7" s="366" t="s">
        <v>4</v>
      </c>
      <c r="T7" s="366" t="s">
        <v>5</v>
      </c>
      <c r="U7" s="366" t="s">
        <v>6</v>
      </c>
      <c r="V7" s="366" t="s">
        <v>7</v>
      </c>
      <c r="W7" s="366" t="s">
        <v>8</v>
      </c>
      <c r="X7" s="366" t="s">
        <v>9</v>
      </c>
      <c r="Y7" s="366" t="s">
        <v>354</v>
      </c>
      <c r="Z7" s="366" t="s">
        <v>359</v>
      </c>
      <c r="AA7" s="366" t="s">
        <v>366</v>
      </c>
      <c r="AB7" s="366" t="s">
        <v>403</v>
      </c>
      <c r="AC7" s="366" t="s">
        <v>406</v>
      </c>
      <c r="AD7" s="366" t="s">
        <v>418</v>
      </c>
      <c r="AE7" s="366" t="s">
        <v>423</v>
      </c>
      <c r="AF7" s="366" t="s">
        <v>429</v>
      </c>
      <c r="AG7" s="366" t="s">
        <v>432</v>
      </c>
      <c r="AH7" s="366" t="s">
        <v>435</v>
      </c>
      <c r="AI7" s="366" t="s">
        <v>517</v>
      </c>
      <c r="AJ7" s="366" t="s">
        <v>633</v>
      </c>
      <c r="AK7" s="366" t="s">
        <v>637</v>
      </c>
      <c r="AL7" s="366" t="s">
        <v>648</v>
      </c>
      <c r="AM7" s="366" t="s">
        <v>700</v>
      </c>
      <c r="AN7" s="366" t="s">
        <v>714</v>
      </c>
      <c r="AO7" s="366" t="s">
        <v>717</v>
      </c>
      <c r="AP7" s="366" t="s">
        <v>727</v>
      </c>
      <c r="AQ7" s="366" t="s">
        <v>728</v>
      </c>
      <c r="AR7"/>
      <c r="AS7"/>
      <c r="AT7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</row>
    <row r="8" spans="1:2645" s="12" customFormat="1" ht="15.75" customHeight="1">
      <c r="A8" s="9" t="s">
        <v>10</v>
      </c>
      <c r="B8" s="231" t="s">
        <v>12</v>
      </c>
      <c r="C8" s="231" t="s">
        <v>13</v>
      </c>
      <c r="D8" s="231" t="s">
        <v>14</v>
      </c>
      <c r="E8" s="231" t="s">
        <v>11</v>
      </c>
      <c r="F8" s="231" t="s">
        <v>12</v>
      </c>
      <c r="G8" s="231" t="s">
        <v>13</v>
      </c>
      <c r="H8" s="231" t="s">
        <v>14</v>
      </c>
      <c r="I8" s="231" t="s">
        <v>11</v>
      </c>
      <c r="J8" s="231" t="s">
        <v>12</v>
      </c>
      <c r="K8" s="231" t="s">
        <v>13</v>
      </c>
      <c r="L8" s="231" t="s">
        <v>14</v>
      </c>
      <c r="M8" s="231" t="s">
        <v>11</v>
      </c>
      <c r="N8" s="231" t="s">
        <v>12</v>
      </c>
      <c r="O8" s="231" t="s">
        <v>13</v>
      </c>
      <c r="P8" s="231" t="s">
        <v>14</v>
      </c>
      <c r="Q8" s="231" t="s">
        <v>11</v>
      </c>
      <c r="R8" s="231" t="s">
        <v>12</v>
      </c>
      <c r="S8" s="231" t="s">
        <v>13</v>
      </c>
      <c r="T8" s="231" t="s">
        <v>14</v>
      </c>
      <c r="U8" s="231" t="s">
        <v>11</v>
      </c>
      <c r="V8" s="231" t="s">
        <v>12</v>
      </c>
      <c r="W8" s="231" t="s">
        <v>13</v>
      </c>
      <c r="X8" s="231" t="s">
        <v>14</v>
      </c>
      <c r="Y8" s="231" t="s">
        <v>11</v>
      </c>
      <c r="Z8" s="231" t="s">
        <v>12</v>
      </c>
      <c r="AA8" s="231" t="s">
        <v>13</v>
      </c>
      <c r="AB8" s="231" t="s">
        <v>14</v>
      </c>
      <c r="AC8" s="231" t="s">
        <v>11</v>
      </c>
      <c r="AD8" s="231" t="s">
        <v>12</v>
      </c>
      <c r="AE8" s="231" t="s">
        <v>13</v>
      </c>
      <c r="AF8" s="231" t="s">
        <v>14</v>
      </c>
      <c r="AG8" s="231" t="s">
        <v>11</v>
      </c>
      <c r="AH8" s="231" t="s">
        <v>12</v>
      </c>
      <c r="AI8" s="231" t="s">
        <v>13</v>
      </c>
      <c r="AJ8" s="231" t="s">
        <v>14</v>
      </c>
      <c r="AK8" s="231" t="s">
        <v>11</v>
      </c>
      <c r="AL8" s="231" t="s">
        <v>12</v>
      </c>
      <c r="AM8" s="231" t="s">
        <v>13</v>
      </c>
      <c r="AN8" s="231" t="s">
        <v>14</v>
      </c>
      <c r="AO8" s="231" t="s">
        <v>11</v>
      </c>
      <c r="AP8" s="231" t="s">
        <v>12</v>
      </c>
      <c r="AQ8" s="231" t="s">
        <v>13</v>
      </c>
      <c r="AR8"/>
      <c r="AS8"/>
      <c r="AT8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</row>
    <row r="9" spans="1:2645" s="15" customFormat="1" ht="15" customHeight="1">
      <c r="A9" s="13" t="s">
        <v>15</v>
      </c>
      <c r="B9" s="384">
        <v>3999.6219999999998</v>
      </c>
      <c r="C9" s="384">
        <v>4716.0870000000004</v>
      </c>
      <c r="D9" s="384">
        <v>4738.433</v>
      </c>
      <c r="E9" s="384">
        <v>4609.3379999999997</v>
      </c>
      <c r="F9" s="384">
        <v>5187.9799999999996</v>
      </c>
      <c r="G9" s="384">
        <v>6804.2830000000004</v>
      </c>
      <c r="H9" s="384">
        <v>6310.6819999999998</v>
      </c>
      <c r="I9" s="384">
        <v>5594.6982008880159</v>
      </c>
      <c r="J9" s="384">
        <v>6125.6175358118089</v>
      </c>
      <c r="K9" s="384">
        <v>7032.2525856505536</v>
      </c>
      <c r="L9" s="384">
        <v>8397.0963930610014</v>
      </c>
      <c r="M9" s="384">
        <v>8461.5210701699998</v>
      </c>
      <c r="N9" s="384">
        <v>8611.6995304399989</v>
      </c>
      <c r="O9" s="384">
        <v>9723.813312290009</v>
      </c>
      <c r="P9" s="384">
        <v>9502.9181386700111</v>
      </c>
      <c r="Q9" s="384">
        <v>9321.9627267000014</v>
      </c>
      <c r="R9" s="384">
        <v>9370.0691618899964</v>
      </c>
      <c r="S9" s="384">
        <v>9994.9151399700077</v>
      </c>
      <c r="T9" s="384">
        <v>10238.770882619981</v>
      </c>
      <c r="U9" s="384">
        <v>9924.5141405499999</v>
      </c>
      <c r="V9" s="384">
        <v>10192.2201504399</v>
      </c>
      <c r="W9" s="384">
        <v>11504.602311969995</v>
      </c>
      <c r="X9" s="384">
        <v>12219.576250050002</v>
      </c>
      <c r="Y9" s="384">
        <v>11814.793696629995</v>
      </c>
      <c r="Z9" s="384">
        <v>11420.108882850005</v>
      </c>
      <c r="AA9" s="384">
        <v>11719.920904510007</v>
      </c>
      <c r="AB9" s="384">
        <v>12052.644030590005</v>
      </c>
      <c r="AC9" s="384">
        <v>11603.171812839999</v>
      </c>
      <c r="AD9" s="384">
        <v>11636.101988849998</v>
      </c>
      <c r="AE9" s="384">
        <v>12920.366652229994</v>
      </c>
      <c r="AF9" s="384">
        <v>13208.28944902</v>
      </c>
      <c r="AG9" s="384">
        <v>13581.544732570002</v>
      </c>
      <c r="AH9" s="384">
        <v>13473.745090749988</v>
      </c>
      <c r="AI9" s="384">
        <v>15418.889535010005</v>
      </c>
      <c r="AJ9" s="384">
        <v>17200.105100930021</v>
      </c>
      <c r="AK9" s="384">
        <v>17057.301100000001</v>
      </c>
      <c r="AL9" s="384">
        <v>17650.482749230017</v>
      </c>
      <c r="AM9" s="384">
        <v>18861.040780410003</v>
      </c>
      <c r="AN9" s="384">
        <v>19410.839672870014</v>
      </c>
      <c r="AO9" s="384">
        <v>18284.671834179982</v>
      </c>
      <c r="AP9" s="384">
        <v>11803.512956829998</v>
      </c>
      <c r="AQ9" s="384">
        <v>17550.816490480007</v>
      </c>
      <c r="AR9" s="414"/>
      <c r="AS9" s="414"/>
      <c r="AT9"/>
    </row>
    <row r="10" spans="1:2645" s="89" customFormat="1" ht="15" customHeight="1">
      <c r="A10" s="16" t="s">
        <v>16</v>
      </c>
      <c r="B10" s="80">
        <v>-3522.681</v>
      </c>
      <c r="C10" s="80">
        <v>-3995.2089999999998</v>
      </c>
      <c r="D10" s="80">
        <v>-4159.9520000000002</v>
      </c>
      <c r="E10" s="80">
        <v>-3472.2370000000001</v>
      </c>
      <c r="F10" s="80">
        <v>-4599.9989999999998</v>
      </c>
      <c r="G10" s="80">
        <v>-6042.3630000000003</v>
      </c>
      <c r="H10" s="80">
        <v>-5670.8530000000001</v>
      </c>
      <c r="I10" s="80">
        <v>-4970.3397084887338</v>
      </c>
      <c r="J10" s="80">
        <v>-5651.1969448899999</v>
      </c>
      <c r="K10" s="80">
        <v>-6260.4107944915258</v>
      </c>
      <c r="L10" s="80">
        <v>-7339.9150356890332</v>
      </c>
      <c r="M10" s="80">
        <v>-7432.7429267200023</v>
      </c>
      <c r="N10" s="80">
        <v>-7595.217214679994</v>
      </c>
      <c r="O10" s="80">
        <v>-8319.2216199999948</v>
      </c>
      <c r="P10" s="80">
        <v>-8346.370429239998</v>
      </c>
      <c r="Q10" s="80">
        <v>-8213.6947574582482</v>
      </c>
      <c r="R10" s="80">
        <v>-8296.8556331642212</v>
      </c>
      <c r="S10" s="80">
        <v>-8877.2560872735958</v>
      </c>
      <c r="T10" s="80">
        <v>-9132.2384240381198</v>
      </c>
      <c r="U10" s="80">
        <v>-8805.2066324040607</v>
      </c>
      <c r="V10" s="80">
        <v>-9138.1308063500092</v>
      </c>
      <c r="W10" s="80">
        <v>-10302.493704029994</v>
      </c>
      <c r="X10" s="80">
        <v>-10578.827533759997</v>
      </c>
      <c r="Y10" s="80">
        <v>-10085.318371010004</v>
      </c>
      <c r="Z10" s="80">
        <v>-9919.8588413899997</v>
      </c>
      <c r="AA10" s="80">
        <v>-10177.93823424</v>
      </c>
      <c r="AB10" s="80">
        <v>-10437.452928240011</v>
      </c>
      <c r="AC10" s="80">
        <v>-10229.044163180004</v>
      </c>
      <c r="AD10" s="80">
        <v>-10599.181741669998</v>
      </c>
      <c r="AE10" s="80">
        <v>-11156.555506949991</v>
      </c>
      <c r="AF10" s="80">
        <v>-11678.814579620001</v>
      </c>
      <c r="AG10" s="80">
        <v>-12176.43368256</v>
      </c>
      <c r="AH10" s="80">
        <v>-12329.230352190007</v>
      </c>
      <c r="AI10" s="80">
        <v>-14111.852463509989</v>
      </c>
      <c r="AJ10" s="80">
        <v>-15669.692704610006</v>
      </c>
      <c r="AK10" s="80">
        <v>-15422.9182</v>
      </c>
      <c r="AL10" s="80">
        <v>-15898.494477600003</v>
      </c>
      <c r="AM10" s="80">
        <v>-16926.724784779988</v>
      </c>
      <c r="AN10" s="80">
        <v>-17299.024071159994</v>
      </c>
      <c r="AO10" s="80">
        <v>-16333.430565749997</v>
      </c>
      <c r="AP10" s="80">
        <v>-10791.597798540004</v>
      </c>
      <c r="AQ10" s="80">
        <v>-15437.450812580029</v>
      </c>
      <c r="AR10" s="414"/>
      <c r="AS10" s="414"/>
      <c r="AT10" s="179"/>
    </row>
    <row r="11" spans="1:2645" s="15" customFormat="1" ht="15" customHeight="1">
      <c r="A11" s="13" t="s">
        <v>17</v>
      </c>
      <c r="B11" s="14">
        <v>476.94099999999997</v>
      </c>
      <c r="C11" s="14">
        <v>720.87800000000004</v>
      </c>
      <c r="D11" s="14">
        <v>578.48099999999999</v>
      </c>
      <c r="E11" s="14">
        <v>1137.1010000000001</v>
      </c>
      <c r="F11" s="14">
        <v>587.98099999999999</v>
      </c>
      <c r="G11" s="14">
        <v>761.92</v>
      </c>
      <c r="H11" s="14">
        <v>639.82899999999995</v>
      </c>
      <c r="I11" s="14">
        <v>624.3584923992828</v>
      </c>
      <c r="J11" s="14">
        <v>474.42059092180898</v>
      </c>
      <c r="K11" s="14">
        <v>771.84179115902816</v>
      </c>
      <c r="L11" s="14">
        <v>1057.1813573719674</v>
      </c>
      <c r="M11" s="14">
        <v>1028.77814345</v>
      </c>
      <c r="N11" s="14">
        <v>1016.482315759999</v>
      </c>
      <c r="O11" s="14">
        <v>1404.5916922900071</v>
      </c>
      <c r="P11" s="14">
        <v>1156.5477094300138</v>
      </c>
      <c r="Q11" s="14">
        <v>1108.2679692417569</v>
      </c>
      <c r="R11" s="14">
        <v>1073.2135287257731</v>
      </c>
      <c r="S11" s="14">
        <v>1117.6590526964155</v>
      </c>
      <c r="T11" s="14">
        <v>1106.5324585818721</v>
      </c>
      <c r="U11" s="14">
        <v>1119.3075081459374</v>
      </c>
      <c r="V11" s="14">
        <v>1054.0895412948414</v>
      </c>
      <c r="W11" s="14">
        <v>1202.108607939995</v>
      </c>
      <c r="X11" s="14">
        <v>1640.7487162899981</v>
      </c>
      <c r="Y11" s="14">
        <v>1729.475325619997</v>
      </c>
      <c r="Z11" s="14">
        <v>1500.250041460002</v>
      </c>
      <c r="AA11" s="14">
        <v>1541.98267027</v>
      </c>
      <c r="AB11" s="14">
        <v>1615.1911023499999</v>
      </c>
      <c r="AC11" s="14">
        <v>1374.1276496599951</v>
      </c>
      <c r="AD11" s="14">
        <v>1036.9202471800099</v>
      </c>
      <c r="AE11" s="14">
        <v>1763.811145279999</v>
      </c>
      <c r="AF11" s="14">
        <v>1529.4748693999879</v>
      </c>
      <c r="AG11" s="14">
        <v>1405.1110500099969</v>
      </c>
      <c r="AH11" s="14">
        <v>1144.514738559991</v>
      </c>
      <c r="AI11" s="14">
        <v>1307.0370714999881</v>
      </c>
      <c r="AJ11" s="14">
        <v>1530.41239631999</v>
      </c>
      <c r="AK11" s="14">
        <v>1634.3829000000001</v>
      </c>
      <c r="AL11" s="14">
        <v>1751.9882716299901</v>
      </c>
      <c r="AM11" s="14">
        <v>1934.3159956300151</v>
      </c>
      <c r="AN11" s="14">
        <v>2111.8156017100191</v>
      </c>
      <c r="AO11" s="14">
        <v>1951.2412684299852</v>
      </c>
      <c r="AP11" s="14">
        <v>1011.915158289994</v>
      </c>
      <c r="AQ11" s="14">
        <v>2113.3656778999775</v>
      </c>
      <c r="AR11" s="414"/>
      <c r="AS11" s="414"/>
      <c r="AT11"/>
    </row>
    <row r="12" spans="1:2645" s="15" customFormat="1" ht="15" customHeight="1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414"/>
      <c r="AS12" s="414"/>
      <c r="AT12"/>
    </row>
    <row r="13" spans="1:2645" s="15" customFormat="1" ht="15" customHeight="1">
      <c r="A13" s="13" t="s">
        <v>18</v>
      </c>
      <c r="B13" s="14">
        <v>-339.03699999999998</v>
      </c>
      <c r="C13" s="14">
        <v>-442.55700000000002</v>
      </c>
      <c r="D13" s="14">
        <v>-407.947</v>
      </c>
      <c r="E13" s="14">
        <v>-411.28899999999999</v>
      </c>
      <c r="F13" s="14">
        <v>2925.9180000000001</v>
      </c>
      <c r="G13" s="14">
        <v>-468.34399999999999</v>
      </c>
      <c r="H13" s="14">
        <v>-399.84500000000003</v>
      </c>
      <c r="I13" s="14">
        <v>-473.95543197103655</v>
      </c>
      <c r="J13" s="14">
        <v>-311.76171133548814</v>
      </c>
      <c r="K13" s="14">
        <v>-434.56070219463476</v>
      </c>
      <c r="L13" s="14">
        <v>-501.49992287178225</v>
      </c>
      <c r="M13" s="14">
        <v>-562.61664651000001</v>
      </c>
      <c r="N13" s="14">
        <v>-589.98003296999991</v>
      </c>
      <c r="O13" s="14">
        <v>-685.30774747999999</v>
      </c>
      <c r="P13" s="14">
        <v>-570.83649344000003</v>
      </c>
      <c r="Q13" s="14">
        <v>-604.95278690999999</v>
      </c>
      <c r="R13" s="14">
        <v>-755.25649135000003</v>
      </c>
      <c r="S13" s="14">
        <v>-664.72245281999994</v>
      </c>
      <c r="T13" s="14">
        <v>-633.08488103000093</v>
      </c>
      <c r="U13" s="14">
        <v>-769.1357385</v>
      </c>
      <c r="V13" s="14">
        <v>-629.66034563999995</v>
      </c>
      <c r="W13" s="14">
        <v>-699.41640217000008</v>
      </c>
      <c r="X13" s="14">
        <v>-415.66288135999991</v>
      </c>
      <c r="Y13" s="14">
        <v>-742.66167881000001</v>
      </c>
      <c r="Z13" s="14">
        <v>-731.29162096999994</v>
      </c>
      <c r="AA13" s="14">
        <v>-599.05537049000009</v>
      </c>
      <c r="AB13" s="14">
        <v>-757.20070070999986</v>
      </c>
      <c r="AC13" s="14">
        <v>-838.22866632</v>
      </c>
      <c r="AD13" s="14">
        <v>-710.86263024000004</v>
      </c>
      <c r="AE13" s="14">
        <v>-848.66979550999997</v>
      </c>
      <c r="AF13" s="14">
        <v>132.20838866000008</v>
      </c>
      <c r="AG13" s="14">
        <v>-683.14308113000004</v>
      </c>
      <c r="AH13" s="14">
        <v>-729.0540193899991</v>
      </c>
      <c r="AI13" s="14">
        <v>-838.9186304399999</v>
      </c>
      <c r="AJ13" s="14">
        <v>220.86061841999992</v>
      </c>
      <c r="AK13" s="14">
        <v>-749.48710000000005</v>
      </c>
      <c r="AL13" s="14">
        <v>-878.12510251000003</v>
      </c>
      <c r="AM13" s="14">
        <v>-353.83180421000043</v>
      </c>
      <c r="AN13" s="14">
        <v>-642.3866802600005</v>
      </c>
      <c r="AO13" s="14">
        <v>-821.70581746999994</v>
      </c>
      <c r="AP13" s="14">
        <v>-964.70291981000003</v>
      </c>
      <c r="AQ13" s="14">
        <v>-995.30681539999966</v>
      </c>
      <c r="AR13" s="414"/>
      <c r="AS13" s="414"/>
      <c r="AT13"/>
    </row>
    <row r="14" spans="1:2645" s="89" customFormat="1" ht="15" customHeight="1">
      <c r="A14" s="18" t="s">
        <v>19</v>
      </c>
      <c r="B14" s="80">
        <v>-216.096</v>
      </c>
      <c r="C14" s="80">
        <v>-265.51100000000002</v>
      </c>
      <c r="D14" s="80">
        <v>-271.85300000000001</v>
      </c>
      <c r="E14" s="80">
        <v>-272.54000000000002</v>
      </c>
      <c r="F14" s="80">
        <v>-261.20299999999997</v>
      </c>
      <c r="G14" s="80">
        <v>-295.26600000000002</v>
      </c>
      <c r="H14" s="80">
        <v>-281.96499999999997</v>
      </c>
      <c r="I14" s="80">
        <v>-284.11890743166555</v>
      </c>
      <c r="J14" s="80">
        <v>-212.413147075837</v>
      </c>
      <c r="K14" s="80">
        <v>-254.77315675626514</v>
      </c>
      <c r="L14" s="80">
        <v>-395.38896021416133</v>
      </c>
      <c r="M14" s="80">
        <v>-429.73880183</v>
      </c>
      <c r="N14" s="80">
        <v>-358.40789911000002</v>
      </c>
      <c r="O14" s="80">
        <v>-466.42226468000001</v>
      </c>
      <c r="P14" s="80">
        <v>-420.24050366</v>
      </c>
      <c r="Q14" s="80">
        <v>-429.95178707999997</v>
      </c>
      <c r="R14" s="80">
        <v>-433.91809122000001</v>
      </c>
      <c r="S14" s="80">
        <v>-452.61155276</v>
      </c>
      <c r="T14" s="80">
        <v>-429.814018360001</v>
      </c>
      <c r="U14" s="80">
        <v>-451.82906241000001</v>
      </c>
      <c r="V14" s="80">
        <v>-405.62299186000001</v>
      </c>
      <c r="W14" s="80">
        <v>-478.22435414</v>
      </c>
      <c r="X14" s="80">
        <v>-486.22368924</v>
      </c>
      <c r="Y14" s="80">
        <v>-511.30724887999997</v>
      </c>
      <c r="Z14" s="80">
        <v>-495.27034464999997</v>
      </c>
      <c r="AA14" s="80">
        <v>-516.78542109</v>
      </c>
      <c r="AB14" s="80">
        <v>-527.53907902999993</v>
      </c>
      <c r="AC14" s="80">
        <v>-484.42927487999998</v>
      </c>
      <c r="AD14" s="80">
        <v>-521.34664438000004</v>
      </c>
      <c r="AE14" s="80">
        <v>-565.66676851</v>
      </c>
      <c r="AF14" s="80">
        <v>-542.87671117999992</v>
      </c>
      <c r="AG14" s="80">
        <v>-491.33953793000001</v>
      </c>
      <c r="AH14" s="80">
        <v>-507.51331452999904</v>
      </c>
      <c r="AI14" s="80">
        <v>-540.41148780999993</v>
      </c>
      <c r="AJ14" s="80">
        <v>-604.3775521</v>
      </c>
      <c r="AK14" s="80">
        <v>-632.10029999999995</v>
      </c>
      <c r="AL14" s="80">
        <v>-637.44257377999998</v>
      </c>
      <c r="AM14" s="80">
        <v>-675.63546254000016</v>
      </c>
      <c r="AN14" s="80">
        <v>-704.28286324000021</v>
      </c>
      <c r="AO14" s="80">
        <v>-663.62890578000008</v>
      </c>
      <c r="AP14" s="80">
        <v>-636.5527678000002</v>
      </c>
      <c r="AQ14" s="80">
        <v>-599.77693074000024</v>
      </c>
      <c r="AR14" s="414"/>
      <c r="AS14" s="414"/>
      <c r="AT14" s="179"/>
    </row>
    <row r="15" spans="1:2645" s="6" customFormat="1" ht="15" customHeight="1">
      <c r="A15" s="18" t="s">
        <v>20</v>
      </c>
      <c r="B15" s="80">
        <v>-120.61199999999999</v>
      </c>
      <c r="C15" s="80">
        <v>-137.91499999999999</v>
      </c>
      <c r="D15" s="80">
        <v>-132.447</v>
      </c>
      <c r="E15" s="80">
        <v>-150.02799999999999</v>
      </c>
      <c r="F15" s="80">
        <v>-150.02000000000001</v>
      </c>
      <c r="G15" s="80">
        <v>-158.154</v>
      </c>
      <c r="H15" s="80">
        <v>-147.48099999999999</v>
      </c>
      <c r="I15" s="80">
        <v>-171.08796186437098</v>
      </c>
      <c r="J15" s="80">
        <v>-157.67263384965119</v>
      </c>
      <c r="K15" s="80">
        <v>-175.72704454987363</v>
      </c>
      <c r="L15" s="80">
        <v>-241.45490233762095</v>
      </c>
      <c r="M15" s="80">
        <v>-251.68933018999999</v>
      </c>
      <c r="N15" s="80">
        <v>-256.48117733999999</v>
      </c>
      <c r="O15" s="80">
        <v>-269.43562163999997</v>
      </c>
      <c r="P15" s="80">
        <v>-286.89512679000001</v>
      </c>
      <c r="Q15" s="80">
        <v>-239.51743130999998</v>
      </c>
      <c r="R15" s="80">
        <v>-232.99411485000002</v>
      </c>
      <c r="S15" s="80">
        <v>-241.42406169999998</v>
      </c>
      <c r="T15" s="80">
        <v>-254.00882442</v>
      </c>
      <c r="U15" s="80">
        <v>-254.13199836999999</v>
      </c>
      <c r="V15" s="80">
        <v>-244.81248385999999</v>
      </c>
      <c r="W15" s="80">
        <v>-250.06090477000001</v>
      </c>
      <c r="X15" s="80">
        <v>-272.80839357999997</v>
      </c>
      <c r="Y15" s="80">
        <v>-266.32702691999998</v>
      </c>
      <c r="Z15" s="80">
        <v>-260.03558705</v>
      </c>
      <c r="AA15" s="80">
        <v>-256.46536888999998</v>
      </c>
      <c r="AB15" s="80">
        <v>-295.21832057</v>
      </c>
      <c r="AC15" s="80">
        <v>-274.41818568999997</v>
      </c>
      <c r="AD15" s="80">
        <v>-252.66691175999998</v>
      </c>
      <c r="AE15" s="80">
        <v>-290.94632901</v>
      </c>
      <c r="AF15" s="80">
        <v>-316.30177587999998</v>
      </c>
      <c r="AG15" s="80">
        <v>-281.13052572000004</v>
      </c>
      <c r="AH15" s="80">
        <v>-286.52076516000005</v>
      </c>
      <c r="AI15" s="80">
        <v>-296.90357462999998</v>
      </c>
      <c r="AJ15" s="80">
        <v>-356.67798750999998</v>
      </c>
      <c r="AK15" s="80">
        <v>-301.76229999999998</v>
      </c>
      <c r="AL15" s="80">
        <v>-326.24627392000002</v>
      </c>
      <c r="AM15" s="80">
        <v>-388.4572440500001</v>
      </c>
      <c r="AN15" s="80">
        <v>-396.18965437000014</v>
      </c>
      <c r="AO15" s="80">
        <v>-325.60889619999966</v>
      </c>
      <c r="AP15" s="80">
        <v>-361.17721872999982</v>
      </c>
      <c r="AQ15" s="80">
        <v>-447.34300038999947</v>
      </c>
      <c r="AR15" s="414"/>
      <c r="AS15" s="414"/>
      <c r="AT15" s="179"/>
    </row>
    <row r="16" spans="1:2645" s="6" customFormat="1" ht="15" customHeight="1">
      <c r="A16" s="18" t="s">
        <v>21</v>
      </c>
      <c r="B16" s="80">
        <v>-2.3290000000000002</v>
      </c>
      <c r="C16" s="80">
        <v>-39.131</v>
      </c>
      <c r="D16" s="80">
        <v>-3.6469999999999998</v>
      </c>
      <c r="E16" s="80">
        <v>11.279</v>
      </c>
      <c r="F16" s="80">
        <v>22.021999999999998</v>
      </c>
      <c r="G16" s="80">
        <v>3.2360000000000002</v>
      </c>
      <c r="H16" s="80">
        <v>29.600999999999999</v>
      </c>
      <c r="I16" s="80">
        <v>81.57843732500001</v>
      </c>
      <c r="J16" s="80">
        <v>58.324069590000001</v>
      </c>
      <c r="K16" s="80">
        <v>-4.060500888495997</v>
      </c>
      <c r="L16" s="80">
        <v>135.34393968000003</v>
      </c>
      <c r="M16" s="80">
        <v>118.81148551000001</v>
      </c>
      <c r="N16" s="80">
        <v>24.909043480000001</v>
      </c>
      <c r="O16" s="80">
        <v>50.550138840000002</v>
      </c>
      <c r="P16" s="80">
        <v>136.29913700999998</v>
      </c>
      <c r="Q16" s="80">
        <v>64.516431479999994</v>
      </c>
      <c r="R16" s="80">
        <v>-88.344285279999994</v>
      </c>
      <c r="S16" s="80">
        <v>29.313161640000008</v>
      </c>
      <c r="T16" s="80">
        <v>50.737961749999997</v>
      </c>
      <c r="U16" s="80">
        <v>-63.174677720000005</v>
      </c>
      <c r="V16" s="80">
        <v>20.775130080000004</v>
      </c>
      <c r="W16" s="80">
        <v>28.868856740000002</v>
      </c>
      <c r="X16" s="80">
        <v>343.36920146</v>
      </c>
      <c r="Y16" s="80">
        <v>34.97259699</v>
      </c>
      <c r="Z16" s="80">
        <v>24.014310730000002</v>
      </c>
      <c r="AA16" s="80">
        <v>174.19541949000001</v>
      </c>
      <c r="AB16" s="80">
        <v>65.556698890000007</v>
      </c>
      <c r="AC16" s="80">
        <v>-79.381205750000007</v>
      </c>
      <c r="AD16" s="80">
        <v>63.150925899999997</v>
      </c>
      <c r="AE16" s="80">
        <v>7.94330201</v>
      </c>
      <c r="AF16" s="80">
        <v>991.38687572000003</v>
      </c>
      <c r="AG16" s="80">
        <v>89.326982520000001</v>
      </c>
      <c r="AH16" s="80">
        <v>64.980060299999991</v>
      </c>
      <c r="AI16" s="80">
        <v>-1.6035680000000001</v>
      </c>
      <c r="AJ16" s="80">
        <v>1181.9161580299999</v>
      </c>
      <c r="AK16" s="80">
        <v>184.37549999999999</v>
      </c>
      <c r="AL16" s="80">
        <v>85.563745189999992</v>
      </c>
      <c r="AM16" s="80">
        <v>710.26090237999983</v>
      </c>
      <c r="AN16" s="80">
        <v>458.08583734999985</v>
      </c>
      <c r="AO16" s="80">
        <v>167.53198450999977</v>
      </c>
      <c r="AP16" s="80">
        <v>33.027066720000015</v>
      </c>
      <c r="AQ16" s="80">
        <v>51.813115730000007</v>
      </c>
      <c r="AR16" s="414"/>
      <c r="AS16" s="414"/>
      <c r="AT16" s="179"/>
    </row>
    <row r="17" spans="1:58" s="6" customFormat="1" ht="15" customHeight="1">
      <c r="A17" s="18" t="s">
        <v>22</v>
      </c>
      <c r="B17" s="80">
        <v>0</v>
      </c>
      <c r="C17" s="80">
        <v>0</v>
      </c>
      <c r="D17" s="80">
        <v>0</v>
      </c>
      <c r="E17" s="80">
        <v>0</v>
      </c>
      <c r="F17" s="80">
        <v>3315.1190000000001</v>
      </c>
      <c r="G17" s="80">
        <v>-18.16</v>
      </c>
      <c r="H17" s="80">
        <v>0</v>
      </c>
      <c r="I17" s="80">
        <v>-100.327</v>
      </c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414"/>
      <c r="AS17" s="414"/>
      <c r="AT17"/>
    </row>
    <row r="18" spans="1:58" s="6" customFormat="1" ht="15" customHeight="1">
      <c r="A18" s="18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414"/>
      <c r="AS18" s="414"/>
      <c r="AT18"/>
    </row>
    <row r="19" spans="1:58" s="6" customFormat="1" ht="30.75" customHeight="1">
      <c r="A19" s="19" t="s">
        <v>23</v>
      </c>
      <c r="B19" s="14">
        <v>137.904</v>
      </c>
      <c r="C19" s="14">
        <v>278.32100000000003</v>
      </c>
      <c r="D19" s="14">
        <v>170.53399999999999</v>
      </c>
      <c r="E19" s="14">
        <v>725.81200000000001</v>
      </c>
      <c r="F19" s="14">
        <v>3513.8989999999999</v>
      </c>
      <c r="G19" s="14">
        <v>293.57600000000002</v>
      </c>
      <c r="H19" s="14">
        <v>239.98400000000001</v>
      </c>
      <c r="I19" s="14">
        <v>150.40306042824625</v>
      </c>
      <c r="J19" s="14">
        <v>162.65887958632084</v>
      </c>
      <c r="K19" s="14">
        <v>337.2810889643934</v>
      </c>
      <c r="L19" s="14">
        <v>555.68143450018511</v>
      </c>
      <c r="M19" s="14">
        <v>466.16149694000001</v>
      </c>
      <c r="N19" s="14">
        <v>426.50228278999907</v>
      </c>
      <c r="O19" s="14">
        <v>719.28394481000714</v>
      </c>
      <c r="P19" s="14">
        <v>585.71121599001378</v>
      </c>
      <c r="Q19" s="14">
        <v>503.3151824217569</v>
      </c>
      <c r="R19" s="14">
        <v>317.95704215577189</v>
      </c>
      <c r="S19" s="14">
        <v>452.93654038641239</v>
      </c>
      <c r="T19" s="14">
        <v>473.44757770182724</v>
      </c>
      <c r="U19" s="14">
        <v>350.1717696359384</v>
      </c>
      <c r="V19" s="14">
        <v>424.42919566482124</v>
      </c>
      <c r="W19" s="14">
        <v>502.69221971998996</v>
      </c>
      <c r="X19" s="14">
        <v>1225.085834909954</v>
      </c>
      <c r="Y19" s="14">
        <v>986.81364680999297</v>
      </c>
      <c r="Z19" s="14">
        <v>768.958420490055</v>
      </c>
      <c r="AA19" s="14">
        <v>942.92729977991405</v>
      </c>
      <c r="AB19" s="14">
        <v>857.99040168002603</v>
      </c>
      <c r="AC19" s="14">
        <v>535.89898324998296</v>
      </c>
      <c r="AD19" s="14">
        <v>326.05761738000297</v>
      </c>
      <c r="AE19" s="14">
        <v>915.14134941996508</v>
      </c>
      <c r="AF19" s="14">
        <v>1661.6829583800541</v>
      </c>
      <c r="AG19" s="14">
        <v>721.96796887998494</v>
      </c>
      <c r="AH19" s="14">
        <v>415.46071916996505</v>
      </c>
      <c r="AI19" s="14">
        <v>468.11844105995999</v>
      </c>
      <c r="AJ19" s="14">
        <v>1751.2730144999139</v>
      </c>
      <c r="AK19" s="14">
        <v>884.89580000000001</v>
      </c>
      <c r="AL19" s="14">
        <v>873.86316912003895</v>
      </c>
      <c r="AM19" s="14">
        <v>1580.4841914200147</v>
      </c>
      <c r="AN19" s="14">
        <v>1469.4289214500186</v>
      </c>
      <c r="AO19" s="14">
        <v>1129.5354509599852</v>
      </c>
      <c r="AP19" s="14">
        <v>47.212238479993971</v>
      </c>
      <c r="AQ19" s="14">
        <v>1118.0588624999777</v>
      </c>
      <c r="AR19" s="414"/>
      <c r="AS19" s="414"/>
      <c r="AT19"/>
    </row>
    <row r="20" spans="1:58" s="6" customFormat="1" ht="1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414"/>
      <c r="AS20" s="414"/>
      <c r="AT20"/>
    </row>
    <row r="21" spans="1:58" s="15" customFormat="1" ht="15" customHeight="1">
      <c r="A21" s="13" t="s">
        <v>24</v>
      </c>
      <c r="B21" s="14">
        <v>-124.74499999999999</v>
      </c>
      <c r="C21" s="14">
        <v>88.765000000000001</v>
      </c>
      <c r="D21" s="14">
        <v>-81.537000000000006</v>
      </c>
      <c r="E21" s="14">
        <v>-3.984</v>
      </c>
      <c r="F21" s="14">
        <v>13.172000000000001</v>
      </c>
      <c r="G21" s="14">
        <v>-394.89800000000002</v>
      </c>
      <c r="H21" s="14">
        <v>-69.445000000000007</v>
      </c>
      <c r="I21" s="14">
        <v>10.289996905216181</v>
      </c>
      <c r="J21" s="14">
        <v>-306.48299406306307</v>
      </c>
      <c r="K21" s="14">
        <v>55.761152033936384</v>
      </c>
      <c r="L21" s="14">
        <v>-121.53731210311977</v>
      </c>
      <c r="M21" s="14">
        <v>-176.25299414999998</v>
      </c>
      <c r="N21" s="14">
        <v>-506.05460558999994</v>
      </c>
      <c r="O21" s="14">
        <v>-181.22928144999995</v>
      </c>
      <c r="P21" s="14">
        <v>-389.8803888600001</v>
      </c>
      <c r="Q21" s="14">
        <v>-96.633884499999979</v>
      </c>
      <c r="R21" s="14">
        <v>-193.88114893000002</v>
      </c>
      <c r="S21" s="14">
        <v>-447.10831547000009</v>
      </c>
      <c r="T21" s="14">
        <v>-515.70553444000097</v>
      </c>
      <c r="U21" s="14">
        <v>-403.51067278000016</v>
      </c>
      <c r="V21" s="14">
        <v>-277.87506740999902</v>
      </c>
      <c r="W21" s="14">
        <v>-485.56205753999996</v>
      </c>
      <c r="X21" s="14">
        <v>-374.73483177000105</v>
      </c>
      <c r="Y21" s="14">
        <v>-434.71239400999997</v>
      </c>
      <c r="Z21" s="14">
        <v>-238.83917263999999</v>
      </c>
      <c r="AA21" s="14">
        <v>-339.90710996000001</v>
      </c>
      <c r="AB21" s="14">
        <v>-363.58353305999901</v>
      </c>
      <c r="AC21" s="14">
        <v>-171.71904713999999</v>
      </c>
      <c r="AD21" s="14">
        <v>-349.45064697999896</v>
      </c>
      <c r="AE21" s="14">
        <v>-8.0716957699999998</v>
      </c>
      <c r="AF21" s="14">
        <v>-564.10350944999993</v>
      </c>
      <c r="AG21" s="14">
        <v>-167.30306672999998</v>
      </c>
      <c r="AH21" s="14">
        <v>-533.960634429999</v>
      </c>
      <c r="AI21" s="14">
        <v>-403.04446978999999</v>
      </c>
      <c r="AJ21" s="14">
        <v>443.92611766999897</v>
      </c>
      <c r="AK21" s="14">
        <v>-280.17140000000001</v>
      </c>
      <c r="AL21" s="14">
        <v>-163.71219014000002</v>
      </c>
      <c r="AM21" s="14">
        <v>-309.20443188000149</v>
      </c>
      <c r="AN21" s="14">
        <v>-334.85781368999983</v>
      </c>
      <c r="AO21" s="14">
        <v>-900.22551681999948</v>
      </c>
      <c r="AP21" s="14">
        <v>-277.90652371000039</v>
      </c>
      <c r="AQ21" s="14">
        <v>-629.85767929000042</v>
      </c>
      <c r="AR21" s="414"/>
      <c r="AS21" s="414"/>
      <c r="AT21"/>
    </row>
    <row r="22" spans="1:58" s="6" customFormat="1" ht="15" customHeight="1">
      <c r="A22" s="18" t="s">
        <v>25</v>
      </c>
      <c r="B22" s="80">
        <v>5.758</v>
      </c>
      <c r="C22" s="80">
        <v>2.3580000000000001</v>
      </c>
      <c r="D22" s="80">
        <v>7.8380000000000001</v>
      </c>
      <c r="E22" s="80">
        <v>9.2330000000000005</v>
      </c>
      <c r="F22" s="80">
        <v>1.9610000000000001</v>
      </c>
      <c r="G22" s="80">
        <v>-1.3029999999999999</v>
      </c>
      <c r="H22" s="80">
        <v>1.0999999999999999E-2</v>
      </c>
      <c r="I22" s="80">
        <v>32.597996905216199</v>
      </c>
      <c r="J22" s="80">
        <v>7.6270059369369703</v>
      </c>
      <c r="K22" s="80">
        <v>54.150152033936372</v>
      </c>
      <c r="L22" s="80">
        <v>3.1916878968802047</v>
      </c>
      <c r="M22" s="80">
        <v>-6.1046085300000001</v>
      </c>
      <c r="N22" s="80">
        <v>3.4625878700000001</v>
      </c>
      <c r="O22" s="80">
        <v>-12.04501205</v>
      </c>
      <c r="P22" s="80">
        <v>4.4609344100000001</v>
      </c>
      <c r="Q22" s="80">
        <v>-16.001245369999999</v>
      </c>
      <c r="R22" s="80">
        <v>1.1578958400000001</v>
      </c>
      <c r="S22" s="80">
        <v>-8.32016797</v>
      </c>
      <c r="T22" s="80">
        <v>-6.2440055200010001</v>
      </c>
      <c r="U22" s="80">
        <v>-4.4303412899999994</v>
      </c>
      <c r="V22" s="80">
        <v>-3.4734126600000002</v>
      </c>
      <c r="W22" s="80">
        <v>0.49063056999999993</v>
      </c>
      <c r="X22" s="80">
        <v>-11.730840269999</v>
      </c>
      <c r="Y22" s="80">
        <v>-17.191740059999997</v>
      </c>
      <c r="Z22" s="80">
        <v>-12.24485026</v>
      </c>
      <c r="AA22" s="80">
        <v>4.2394253700000002</v>
      </c>
      <c r="AB22" s="80">
        <v>-17.257524309998999</v>
      </c>
      <c r="AC22" s="80">
        <v>-18.154476389999999</v>
      </c>
      <c r="AD22" s="80">
        <v>-7.8850968400000001</v>
      </c>
      <c r="AE22" s="80">
        <v>0.95335991000000009</v>
      </c>
      <c r="AF22" s="80">
        <v>9.9543347600000001</v>
      </c>
      <c r="AG22" s="80">
        <v>-8.555909230000001</v>
      </c>
      <c r="AH22" s="80">
        <v>12.407508640000001</v>
      </c>
      <c r="AI22" s="80">
        <v>-7.2009550899999999</v>
      </c>
      <c r="AJ22" s="80">
        <v>48.614485280000004</v>
      </c>
      <c r="AK22" s="80">
        <v>-32.017600000000002</v>
      </c>
      <c r="AL22" s="80">
        <v>-5.9623799499999999</v>
      </c>
      <c r="AM22" s="80">
        <v>-1.6220328000002933</v>
      </c>
      <c r="AN22" s="80">
        <v>-1.446038499999976</v>
      </c>
      <c r="AO22" s="80">
        <v>-0.61450117999956189</v>
      </c>
      <c r="AP22" s="80">
        <v>-38.193136980000119</v>
      </c>
      <c r="AQ22" s="80">
        <v>-0.12969275999997248</v>
      </c>
      <c r="AR22" s="414"/>
      <c r="AS22" s="414"/>
      <c r="AT22" s="179"/>
    </row>
    <row r="23" spans="1:58" s="6" customFormat="1" ht="1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80"/>
      <c r="V23" s="80"/>
      <c r="W23" s="80"/>
      <c r="X23" s="80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414"/>
      <c r="AS23" s="414"/>
      <c r="AT23"/>
      <c r="AU23"/>
      <c r="AV23"/>
    </row>
    <row r="24" spans="1:58" s="6" customFormat="1" ht="15" customHeight="1">
      <c r="A24" s="18" t="s">
        <v>716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225">
        <v>-639.67847565770262</v>
      </c>
      <c r="V24" s="225">
        <v>-276.33550552468182</v>
      </c>
      <c r="W24" s="225">
        <v>-427.23080583502201</v>
      </c>
      <c r="X24" s="225">
        <v>-347.21274696500006</v>
      </c>
      <c r="Y24" s="225">
        <v>-655.94475358</v>
      </c>
      <c r="Z24" s="225">
        <v>-562.25020038999992</v>
      </c>
      <c r="AA24" s="225">
        <v>-442.46516742999904</v>
      </c>
      <c r="AB24" s="225">
        <v>119.35762051000006</v>
      </c>
      <c r="AC24" s="225">
        <v>-561.15703124999993</v>
      </c>
      <c r="AD24" s="225">
        <v>-310.51566227500001</v>
      </c>
      <c r="AE24" s="225">
        <v>-272.41799665999997</v>
      </c>
      <c r="AF24" s="225">
        <v>-284.27856353499993</v>
      </c>
      <c r="AG24" s="225">
        <v>-241.01458989000002</v>
      </c>
      <c r="AH24" s="225">
        <v>-446.30295963000003</v>
      </c>
      <c r="AI24" s="225">
        <v>-328.14054908999998</v>
      </c>
      <c r="AJ24" s="225">
        <v>-180.17313144500005</v>
      </c>
      <c r="AK24" s="225">
        <v>-349.98094656000001</v>
      </c>
      <c r="AL24" s="225">
        <v>-236.83995871903491</v>
      </c>
      <c r="AM24" s="225">
        <v>-232.38752572984407</v>
      </c>
      <c r="AN24" s="225">
        <v>-262.95842211988833</v>
      </c>
      <c r="AO24" s="225">
        <v>-256</v>
      </c>
      <c r="AP24" s="429">
        <v>-171.98640074604725</v>
      </c>
      <c r="AQ24" s="429">
        <v>-213.29062691500002</v>
      </c>
      <c r="AR24" s="435"/>
      <c r="AS24" s="435"/>
      <c r="AT24" s="434"/>
      <c r="AU24" s="225"/>
      <c r="AV24" s="225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</row>
    <row r="25" spans="1:58" s="6" customFormat="1" ht="15" customHeight="1">
      <c r="A25" s="18" t="s">
        <v>412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225"/>
      <c r="V25" s="225"/>
      <c r="W25" s="225"/>
      <c r="X25" s="225"/>
      <c r="Y25" s="93">
        <v>134.20576561999999</v>
      </c>
      <c r="Z25" s="93">
        <v>140.23865103999998</v>
      </c>
      <c r="AA25" s="93">
        <v>-51.49539583</v>
      </c>
      <c r="AB25" s="93">
        <v>-542.01400763000004</v>
      </c>
      <c r="AC25" s="93">
        <v>3.1873746600000015</v>
      </c>
      <c r="AD25" s="93">
        <v>-78.768934659999985</v>
      </c>
      <c r="AE25" s="93">
        <v>33.518179850000003</v>
      </c>
      <c r="AF25" s="93">
        <v>-80.451436600000008</v>
      </c>
      <c r="AG25" s="93">
        <v>-32.801279129999998</v>
      </c>
      <c r="AH25" s="93">
        <v>-217.12428233000003</v>
      </c>
      <c r="AI25" s="93">
        <v>-88.533047530000005</v>
      </c>
      <c r="AJ25" s="93">
        <v>57.21263703999999</v>
      </c>
      <c r="AK25" s="93">
        <v>-54.514081169999997</v>
      </c>
      <c r="AL25" s="93">
        <v>15.502955219999992</v>
      </c>
      <c r="AM25" s="93">
        <v>-145.58168205000001</v>
      </c>
      <c r="AN25" s="93">
        <v>8.7690364599999899</v>
      </c>
      <c r="AO25" s="93">
        <v>-442.8</v>
      </c>
      <c r="AP25" s="429">
        <v>-141.75532770999999</v>
      </c>
      <c r="AQ25" s="429">
        <v>-127.19925131000001</v>
      </c>
      <c r="AR25" s="414"/>
      <c r="AS25" s="414"/>
      <c r="AT25" s="225"/>
      <c r="AU25" s="225"/>
      <c r="AV25" s="225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</row>
    <row r="26" spans="1:58" s="6" customFormat="1" ht="15" customHeight="1">
      <c r="A26" s="18" t="s">
        <v>372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225">
        <v>83.665776018155995</v>
      </c>
      <c r="V26" s="225">
        <v>87.472747827973322</v>
      </c>
      <c r="W26" s="225">
        <v>114.16384256321044</v>
      </c>
      <c r="X26" s="225">
        <v>121.45537921499999</v>
      </c>
      <c r="Y26" s="225">
        <v>138.74482992</v>
      </c>
      <c r="Z26" s="225">
        <v>127.99055082000001</v>
      </c>
      <c r="AA26" s="225">
        <v>129.49832501</v>
      </c>
      <c r="AB26" s="225">
        <v>137.31361383000001</v>
      </c>
      <c r="AC26" s="225">
        <v>159.7344512</v>
      </c>
      <c r="AD26" s="225">
        <v>136.79151362500002</v>
      </c>
      <c r="AE26" s="225">
        <v>111.97000355999999</v>
      </c>
      <c r="AF26" s="225">
        <v>86.636379505000008</v>
      </c>
      <c r="AG26" s="225">
        <v>81.913755810000012</v>
      </c>
      <c r="AH26" s="225">
        <v>79.822633849999988</v>
      </c>
      <c r="AI26" s="225">
        <v>73.508612799999995</v>
      </c>
      <c r="AJ26" s="225">
        <v>76.088758059999989</v>
      </c>
      <c r="AK26" s="225">
        <v>88.80495166</v>
      </c>
      <c r="AL26" s="225">
        <v>80.654567315000008</v>
      </c>
      <c r="AM26" s="225">
        <v>102.11503898500001</v>
      </c>
      <c r="AN26" s="225">
        <v>56.273589239999978</v>
      </c>
      <c r="AO26" s="225">
        <v>76.900000000000006</v>
      </c>
      <c r="AP26" s="429">
        <v>70.583612424999998</v>
      </c>
      <c r="AQ26" s="429">
        <v>15.404715759999998</v>
      </c>
      <c r="AR26" s="414"/>
      <c r="AS26" s="414"/>
      <c r="AT26" s="225"/>
      <c r="AU26" s="225"/>
      <c r="AV26" s="225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</row>
    <row r="27" spans="1:58" s="6" customFormat="1" ht="15" customHeight="1">
      <c r="A27" s="224" t="s">
        <v>373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6">
        <v>-556.01269963954655</v>
      </c>
      <c r="V27" s="226">
        <v>-188.86275769670851</v>
      </c>
      <c r="W27" s="226">
        <v>-313.06696327181157</v>
      </c>
      <c r="X27" s="226">
        <v>-225.7573677500001</v>
      </c>
      <c r="Y27" s="226">
        <v>-382.99415804</v>
      </c>
      <c r="Z27" s="226">
        <v>-294.02099853000004</v>
      </c>
      <c r="AA27" s="226">
        <v>-364.46223824999902</v>
      </c>
      <c r="AB27" s="226">
        <v>-285.34277328999997</v>
      </c>
      <c r="AC27" s="226">
        <v>-398.23520538999998</v>
      </c>
      <c r="AD27" s="226">
        <v>-252.49308330999997</v>
      </c>
      <c r="AE27" s="226">
        <v>-126.92981324999998</v>
      </c>
      <c r="AF27" s="226">
        <v>-278.09362062999998</v>
      </c>
      <c r="AG27" s="226">
        <v>-191.90211321000001</v>
      </c>
      <c r="AH27" s="226">
        <v>-583.60460811000007</v>
      </c>
      <c r="AI27" s="226">
        <v>-343.16498381999997</v>
      </c>
      <c r="AJ27" s="226">
        <v>-46.871736345000073</v>
      </c>
      <c r="AK27" s="226">
        <v>-315.69007606999998</v>
      </c>
      <c r="AL27" s="226">
        <v>-140.68243618403491</v>
      </c>
      <c r="AM27" s="226">
        <v>-275.85416879484404</v>
      </c>
      <c r="AN27" s="226">
        <v>-197.91579641988835</v>
      </c>
      <c r="AO27" s="226">
        <v>-621.9</v>
      </c>
      <c r="AP27" s="226">
        <v>-243.1581160310472</v>
      </c>
      <c r="AQ27" s="226">
        <v>-325.08516246500005</v>
      </c>
      <c r="AR27" s="414"/>
      <c r="AS27" s="414"/>
      <c r="AT27" s="226"/>
      <c r="AU27" s="226"/>
      <c r="AV27" s="226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</row>
    <row r="28" spans="1:58" s="6" customFormat="1" ht="15" customHeight="1">
      <c r="A28" s="18" t="s">
        <v>374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25">
        <v>169.80164043471979</v>
      </c>
      <c r="V28" s="225">
        <v>-69.314710045777147</v>
      </c>
      <c r="W28" s="225">
        <v>-160.00867972046046</v>
      </c>
      <c r="X28" s="225">
        <v>-121.18208430999994</v>
      </c>
      <c r="Y28" s="225">
        <v>-22.698556229999951</v>
      </c>
      <c r="Z28" s="225">
        <v>79.682577995000045</v>
      </c>
      <c r="AA28" s="225">
        <v>33.45335040499905</v>
      </c>
      <c r="AB28" s="225">
        <v>25.578152010000125</v>
      </c>
      <c r="AC28" s="225">
        <v>259.46835853499988</v>
      </c>
      <c r="AD28" s="225">
        <v>-118.00578826500002</v>
      </c>
      <c r="AE28" s="225">
        <v>134.43599775000001</v>
      </c>
      <c r="AF28" s="225">
        <v>-48.286630850000037</v>
      </c>
      <c r="AG28" s="225">
        <v>44.734268014999977</v>
      </c>
      <c r="AH28" s="225">
        <v>116.89668767000009</v>
      </c>
      <c r="AI28" s="225">
        <v>6.5526927549999678</v>
      </c>
      <c r="AJ28" s="225">
        <v>373.92385036999974</v>
      </c>
      <c r="AK28" s="225">
        <v>104.37130266999999</v>
      </c>
      <c r="AL28" s="225">
        <v>-5.3062828959649782</v>
      </c>
      <c r="AM28" s="225">
        <v>-28.70150199587858</v>
      </c>
      <c r="AN28" s="225">
        <v>-73.098110480111728</v>
      </c>
      <c r="AO28" s="225">
        <v>-246.7</v>
      </c>
      <c r="AP28" s="225">
        <v>18.332980951046672</v>
      </c>
      <c r="AQ28" s="225">
        <v>-287.28726987000005</v>
      </c>
      <c r="AR28" s="414"/>
      <c r="AS28" s="414"/>
      <c r="AT28" s="225"/>
      <c r="AU28" s="225"/>
      <c r="AV28" s="225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</row>
    <row r="29" spans="1:58" s="6" customFormat="1" ht="15" customHeight="1">
      <c r="A29" s="18" t="s">
        <v>375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225">
        <v>-12.869124151955003</v>
      </c>
      <c r="V29" s="225">
        <v>-16.223713086265743</v>
      </c>
      <c r="W29" s="225">
        <v>-12.97818083238208</v>
      </c>
      <c r="X29" s="225">
        <v>-16.064086014999997</v>
      </c>
      <c r="Y29" s="225">
        <v>-11.828960969999999</v>
      </c>
      <c r="Z29" s="225">
        <v>-12.256753965</v>
      </c>
      <c r="AA29" s="225">
        <v>-13.136876470000001</v>
      </c>
      <c r="AB29" s="225">
        <v>-86.561388254999997</v>
      </c>
      <c r="AC29" s="225">
        <v>-14.797168459999998</v>
      </c>
      <c r="AD29" s="225">
        <v>28.933545599999995</v>
      </c>
      <c r="AE29" s="225">
        <v>-16.530653489999999</v>
      </c>
      <c r="AF29" s="225">
        <v>-247.67898241999998</v>
      </c>
      <c r="AG29" s="225">
        <v>-11.579914834999999</v>
      </c>
      <c r="AH29" s="225">
        <v>-79.657900255000001</v>
      </c>
      <c r="AI29" s="225">
        <v>-59.23040778</v>
      </c>
      <c r="AJ29" s="225">
        <v>68.257659985000004</v>
      </c>
      <c r="AK29" s="80">
        <v>-36.864792829999999</v>
      </c>
      <c r="AL29" s="80">
        <v>-11.77625735</v>
      </c>
      <c r="AM29" s="225">
        <v>-3.0255363799999992</v>
      </c>
      <c r="AN29" s="225">
        <v>-62.396868290000008</v>
      </c>
      <c r="AO29" s="225">
        <v>-31</v>
      </c>
      <c r="AP29" s="225">
        <v>-14.888109500000002</v>
      </c>
      <c r="AQ29" s="225">
        <v>-17.360554200000003</v>
      </c>
      <c r="AR29" s="414"/>
      <c r="AS29" s="414"/>
      <c r="AT29" s="225"/>
      <c r="AU29" s="225"/>
      <c r="AV29" s="225"/>
      <c r="AW29" s="390"/>
      <c r="AX29" s="390"/>
      <c r="AY29" s="390"/>
      <c r="AZ29" s="390"/>
      <c r="BA29" s="390"/>
      <c r="BB29" s="390"/>
      <c r="BC29" s="390"/>
      <c r="BD29" s="390"/>
      <c r="BE29" s="390"/>
      <c r="BF29" s="390"/>
    </row>
    <row r="30" spans="1:58" s="6" customFormat="1" ht="15" customHeight="1">
      <c r="A30" s="224" t="s">
        <v>376</v>
      </c>
      <c r="B30" s="14">
        <v>-130.50299999999999</v>
      </c>
      <c r="C30" s="14">
        <v>86.406999999999996</v>
      </c>
      <c r="D30" s="14">
        <v>-89.375</v>
      </c>
      <c r="E30" s="14">
        <v>-13.217000000000001</v>
      </c>
      <c r="F30" s="14">
        <v>11.211</v>
      </c>
      <c r="G30" s="14">
        <v>-393.59500000000003</v>
      </c>
      <c r="H30" s="14">
        <v>-69.456000000000003</v>
      </c>
      <c r="I30" s="14">
        <v>-22.30800000000001</v>
      </c>
      <c r="J30" s="14">
        <v>-314.11000000000007</v>
      </c>
      <c r="K30" s="14">
        <v>1.6110000000000095</v>
      </c>
      <c r="L30" s="14">
        <v>-124.72899999999998</v>
      </c>
      <c r="M30" s="14">
        <v>-170.14838561999997</v>
      </c>
      <c r="N30" s="14">
        <v>-509.51719346000004</v>
      </c>
      <c r="O30" s="14">
        <v>-169.18426939999995</v>
      </c>
      <c r="P30" s="14">
        <v>-394.34132327000009</v>
      </c>
      <c r="Q30" s="14">
        <v>-80.632639130000001</v>
      </c>
      <c r="R30" s="14">
        <v>-195.03904477</v>
      </c>
      <c r="S30" s="14">
        <v>-438.78814750000004</v>
      </c>
      <c r="T30" s="14">
        <v>-509.46152891999998</v>
      </c>
      <c r="U30" s="226">
        <v>-399.08018335678179</v>
      </c>
      <c r="V30" s="226">
        <v>-274.40118082875136</v>
      </c>
      <c r="W30" s="226">
        <v>-486.05382382465416</v>
      </c>
      <c r="X30" s="226">
        <v>-363.00353807500005</v>
      </c>
      <c r="Y30" s="226">
        <v>-417.52167523999992</v>
      </c>
      <c r="Z30" s="226">
        <v>-226.59517449999998</v>
      </c>
      <c r="AA30" s="226">
        <v>-344.14576431500001</v>
      </c>
      <c r="AB30" s="226">
        <v>-346.32600953499986</v>
      </c>
      <c r="AC30" s="226">
        <v>-153.56401531499995</v>
      </c>
      <c r="AD30" s="226">
        <v>-341.56532597500001</v>
      </c>
      <c r="AE30" s="226">
        <v>-9.0244689899999884</v>
      </c>
      <c r="AF30" s="226">
        <v>-574.05923389999998</v>
      </c>
      <c r="AG30" s="226">
        <v>-158.74776003000005</v>
      </c>
      <c r="AH30" s="226">
        <v>-546.36582069500002</v>
      </c>
      <c r="AI30" s="14">
        <v>-395.84351470000001</v>
      </c>
      <c r="AJ30" s="14">
        <v>395.30977400999973</v>
      </c>
      <c r="AK30" s="14">
        <v>-248.15384828000001</v>
      </c>
      <c r="AL30" s="14">
        <v>-157.74981019000035</v>
      </c>
      <c r="AM30" s="14">
        <v>-307.58239908000121</v>
      </c>
      <c r="AN30" s="14">
        <v>-333.41177518999984</v>
      </c>
      <c r="AO30" s="14">
        <v>-899.61101563999989</v>
      </c>
      <c r="AP30" s="14">
        <v>-239.71338673</v>
      </c>
      <c r="AQ30" s="14">
        <v>-629.72798653000041</v>
      </c>
      <c r="AR30" s="414"/>
      <c r="AS30" s="414"/>
      <c r="AT30" s="226"/>
      <c r="AU30" s="226"/>
      <c r="AV30" s="226"/>
      <c r="AW30" s="390"/>
      <c r="AX30" s="390"/>
      <c r="AY30" s="390"/>
      <c r="AZ30" s="390"/>
      <c r="BA30" s="390"/>
      <c r="BB30" s="390"/>
      <c r="BC30" s="390"/>
      <c r="BD30" s="390"/>
      <c r="BE30" s="390"/>
      <c r="BF30" s="390"/>
    </row>
    <row r="31" spans="1:58" s="6" customFormat="1" ht="1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414"/>
      <c r="AS31" s="414"/>
      <c r="AT31"/>
      <c r="AV31" s="226"/>
    </row>
    <row r="32" spans="1:58" s="15" customFormat="1" ht="15" customHeight="1">
      <c r="A32" s="13" t="s">
        <v>27</v>
      </c>
      <c r="B32" s="14">
        <v>13.159000000000001</v>
      </c>
      <c r="C32" s="14">
        <v>367.08600000000001</v>
      </c>
      <c r="D32" s="14">
        <v>88.997</v>
      </c>
      <c r="E32" s="14">
        <v>721.82799999999997</v>
      </c>
      <c r="F32" s="14">
        <v>3527.0709999999999</v>
      </c>
      <c r="G32" s="14">
        <v>-101.322</v>
      </c>
      <c r="H32" s="14">
        <v>170.53899999999999</v>
      </c>
      <c r="I32" s="14">
        <v>160.69305733346243</v>
      </c>
      <c r="J32" s="14">
        <v>-143.82411447674224</v>
      </c>
      <c r="K32" s="14">
        <v>393.04224099832982</v>
      </c>
      <c r="L32" s="14">
        <v>434.1441223970653</v>
      </c>
      <c r="M32" s="14">
        <v>289.90850279000006</v>
      </c>
      <c r="N32" s="14">
        <v>-79.552322800000866</v>
      </c>
      <c r="O32" s="14">
        <v>538.05466336000723</v>
      </c>
      <c r="P32" s="14">
        <v>195.83082713001369</v>
      </c>
      <c r="Q32" s="14">
        <v>406.68129792175699</v>
      </c>
      <c r="R32" s="14">
        <v>124.07589322577192</v>
      </c>
      <c r="S32" s="14">
        <v>5.8282249164123421</v>
      </c>
      <c r="T32" s="14">
        <v>-42.257956738173725</v>
      </c>
      <c r="U32" s="14">
        <v>-53.33890314406176</v>
      </c>
      <c r="V32" s="14">
        <v>146.55412825482222</v>
      </c>
      <c r="W32" s="14">
        <v>17.130162179990009</v>
      </c>
      <c r="X32" s="14">
        <v>850.35100313995292</v>
      </c>
      <c r="Y32" s="14">
        <v>552.10125279999306</v>
      </c>
      <c r="Z32" s="14">
        <v>530.11924785005499</v>
      </c>
      <c r="AA32" s="14">
        <v>603.02018981991409</v>
      </c>
      <c r="AB32" s="14">
        <v>494.40686862002701</v>
      </c>
      <c r="AC32" s="14">
        <v>364.17993610998298</v>
      </c>
      <c r="AD32" s="14">
        <v>-23.393029599995998</v>
      </c>
      <c r="AE32" s="14">
        <v>907.06965364996506</v>
      </c>
      <c r="AF32" s="14">
        <v>1097.5794489300542</v>
      </c>
      <c r="AG32" s="14">
        <v>554.66490214998498</v>
      </c>
      <c r="AH32" s="14">
        <v>-118.49991526003396</v>
      </c>
      <c r="AI32" s="14">
        <v>65.073971269959998</v>
      </c>
      <c r="AJ32" s="14">
        <v>2195.1991321699129</v>
      </c>
      <c r="AK32" s="14">
        <v>604.72439999999995</v>
      </c>
      <c r="AL32" s="14">
        <v>710.15097898003887</v>
      </c>
      <c r="AM32" s="14">
        <v>1271.2797595400132</v>
      </c>
      <c r="AN32" s="14">
        <v>1134.5711077600188</v>
      </c>
      <c r="AO32" s="14">
        <v>229.30993413998567</v>
      </c>
      <c r="AP32" s="14">
        <v>-230.69428523000641</v>
      </c>
      <c r="AQ32" s="14">
        <v>488.20118320997733</v>
      </c>
      <c r="AR32" s="414"/>
      <c r="AS32" s="414"/>
      <c r="AT32" s="225"/>
      <c r="AU32" s="225"/>
      <c r="AV32" s="225"/>
    </row>
    <row r="33" spans="1:2645" s="15" customFormat="1" ht="15" customHeight="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414"/>
      <c r="AS33" s="414"/>
      <c r="AT33" s="225"/>
      <c r="AU33" s="225"/>
      <c r="AV33" s="225"/>
    </row>
    <row r="34" spans="1:2645" s="6" customFormat="1" ht="15" customHeight="1">
      <c r="A34" s="13" t="s">
        <v>28</v>
      </c>
      <c r="B34" s="14">
        <v>-11</v>
      </c>
      <c r="C34" s="14">
        <v>-126.249</v>
      </c>
      <c r="D34" s="14">
        <v>-42.27</v>
      </c>
      <c r="E34" s="14">
        <v>-234.989</v>
      </c>
      <c r="F34" s="14">
        <v>-1224.6400000000001</v>
      </c>
      <c r="G34" s="14">
        <v>188.19399999999999</v>
      </c>
      <c r="H34" s="14">
        <v>-63.808</v>
      </c>
      <c r="I34" s="14">
        <v>-10.547594739641092</v>
      </c>
      <c r="J34" s="14">
        <v>133.0279817582618</v>
      </c>
      <c r="K34" s="14">
        <v>-89.750055814111192</v>
      </c>
      <c r="L34" s="14">
        <v>-126.53185369408163</v>
      </c>
      <c r="M34" s="14">
        <v>-172.42676011</v>
      </c>
      <c r="N34" s="14">
        <v>-61.02999397</v>
      </c>
      <c r="O34" s="14">
        <v>-220.45869084</v>
      </c>
      <c r="P34" s="14">
        <v>158.768348</v>
      </c>
      <c r="Q34" s="14">
        <v>-138.796266466997</v>
      </c>
      <c r="R34" s="14">
        <v>-5.2228492709634944</v>
      </c>
      <c r="S34" s="14">
        <v>15.544722955219779</v>
      </c>
      <c r="T34" s="14">
        <v>8.971942575962073</v>
      </c>
      <c r="U34" s="14">
        <v>30.521662740000025</v>
      </c>
      <c r="V34" s="14">
        <v>-55.129158640000007</v>
      </c>
      <c r="W34" s="14">
        <v>28.868310659999999</v>
      </c>
      <c r="X34" s="14">
        <v>-164.98843353999999</v>
      </c>
      <c r="Y34" s="14">
        <v>-230.72280483</v>
      </c>
      <c r="Z34" s="14">
        <v>-134.40995691000001</v>
      </c>
      <c r="AA34" s="14">
        <v>-203.80628130000002</v>
      </c>
      <c r="AB34" s="14">
        <v>-157.25399674000002</v>
      </c>
      <c r="AC34" s="14">
        <v>-120.82750435</v>
      </c>
      <c r="AD34" s="14">
        <v>1.5378441999999999</v>
      </c>
      <c r="AE34" s="14">
        <v>-329.6760726</v>
      </c>
      <c r="AF34" s="14">
        <v>-356.12995966000005</v>
      </c>
      <c r="AG34" s="14">
        <v>-162.39344112000001</v>
      </c>
      <c r="AH34" s="14">
        <v>82.579105599999991</v>
      </c>
      <c r="AI34" s="14">
        <v>29.992750300000001</v>
      </c>
      <c r="AJ34" s="14">
        <v>-688.47690654999997</v>
      </c>
      <c r="AK34" s="14">
        <v>-159.10159999999999</v>
      </c>
      <c r="AL34" s="14">
        <v>-246.05370074000001</v>
      </c>
      <c r="AM34" s="14">
        <v>-426.19118216000004</v>
      </c>
      <c r="AN34" s="14">
        <v>-359.05373595999998</v>
      </c>
      <c r="AO34" s="14">
        <v>-94.534143799999995</v>
      </c>
      <c r="AP34" s="14">
        <v>55.01494758000004</v>
      </c>
      <c r="AQ34" s="14">
        <v>-142.12430255000001</v>
      </c>
      <c r="AR34" s="414"/>
      <c r="AS34" s="414"/>
      <c r="AT34" s="226"/>
      <c r="AU34" s="226"/>
      <c r="AV34" s="226"/>
    </row>
    <row r="35" spans="1:2645" s="6" customFormat="1" ht="15" customHeight="1">
      <c r="A35" s="18" t="s">
        <v>29</v>
      </c>
      <c r="B35" s="80">
        <v>-11.706</v>
      </c>
      <c r="C35" s="80">
        <v>-21.829000000000001</v>
      </c>
      <c r="D35" s="80">
        <v>-25.861999999999998</v>
      </c>
      <c r="E35" s="80">
        <v>-26.04</v>
      </c>
      <c r="F35" s="80">
        <v>-26.867999999999999</v>
      </c>
      <c r="G35" s="80">
        <v>-89.524000000000001</v>
      </c>
      <c r="H35" s="80">
        <v>5.9180000000000001</v>
      </c>
      <c r="I35" s="80">
        <v>-36.980476785610996</v>
      </c>
      <c r="J35" s="80">
        <v>-33.240057983894005</v>
      </c>
      <c r="K35" s="80">
        <v>-64.981196352727281</v>
      </c>
      <c r="L35" s="80">
        <v>-110.53217302727273</v>
      </c>
      <c r="M35" s="80">
        <v>-85.885068579999995</v>
      </c>
      <c r="N35" s="80">
        <v>-70.661398820000002</v>
      </c>
      <c r="O35" s="80">
        <v>-151.33002142999999</v>
      </c>
      <c r="P35" s="80">
        <v>-50.376572320000001</v>
      </c>
      <c r="Q35" s="80">
        <v>-68.708825796997004</v>
      </c>
      <c r="R35" s="80">
        <v>-64.653412100963507</v>
      </c>
      <c r="S35" s="80">
        <v>-102.63387982478024</v>
      </c>
      <c r="T35" s="80">
        <v>-50.406493774037934</v>
      </c>
      <c r="U35" s="80">
        <v>-68.044455099999979</v>
      </c>
      <c r="V35" s="80">
        <v>-180.47123503</v>
      </c>
      <c r="W35" s="80">
        <v>-12.57584876</v>
      </c>
      <c r="X35" s="80">
        <v>-137.88679493000001</v>
      </c>
      <c r="Y35" s="80">
        <v>-227.12316644999999</v>
      </c>
      <c r="Z35" s="80">
        <v>-96.43269518000001</v>
      </c>
      <c r="AA35" s="80">
        <v>-116.83153548999999</v>
      </c>
      <c r="AB35" s="80">
        <v>-147.47480869</v>
      </c>
      <c r="AC35" s="80">
        <v>-113.00139226</v>
      </c>
      <c r="AD35" s="80">
        <v>-161.16069562999999</v>
      </c>
      <c r="AE35" s="80">
        <v>-208.54957497000001</v>
      </c>
      <c r="AF35" s="80">
        <v>-71.224732689999996</v>
      </c>
      <c r="AG35" s="80">
        <v>-108.19727134999999</v>
      </c>
      <c r="AH35" s="80">
        <v>26.00675854</v>
      </c>
      <c r="AI35" s="80">
        <v>-141.66882011000001</v>
      </c>
      <c r="AJ35" s="80">
        <v>-473.03343032999999</v>
      </c>
      <c r="AK35" s="80">
        <v>-270.40940000000001</v>
      </c>
      <c r="AL35" s="80">
        <v>-357.92084893999998</v>
      </c>
      <c r="AM35" s="80">
        <v>-449.98548672000004</v>
      </c>
      <c r="AN35" s="80">
        <v>-431.59532955999998</v>
      </c>
      <c r="AO35" s="80">
        <v>-263.08470548000003</v>
      </c>
      <c r="AP35" s="80">
        <v>-171.13811882999991</v>
      </c>
      <c r="AQ35" s="80">
        <v>-353.69324375000014</v>
      </c>
      <c r="AR35" s="414"/>
      <c r="AS35" s="414"/>
      <c r="AT35" s="225"/>
      <c r="AU35" s="225"/>
      <c r="AV35" s="225"/>
    </row>
    <row r="36" spans="1:2645" s="6" customFormat="1" ht="15" customHeight="1">
      <c r="A36" s="18" t="s">
        <v>30</v>
      </c>
      <c r="B36" s="80">
        <v>0.70599999999999996</v>
      </c>
      <c r="C36" s="80">
        <v>-104.42</v>
      </c>
      <c r="D36" s="80">
        <v>-16.408000000000001</v>
      </c>
      <c r="E36" s="80">
        <v>-208.94900000000001</v>
      </c>
      <c r="F36" s="80">
        <v>-1197.7719999999999</v>
      </c>
      <c r="G36" s="80">
        <v>277.71800000000002</v>
      </c>
      <c r="H36" s="80">
        <v>-69.725999999999999</v>
      </c>
      <c r="I36" s="80">
        <v>26.432882045969905</v>
      </c>
      <c r="J36" s="80">
        <v>166.26803974215582</v>
      </c>
      <c r="K36" s="80">
        <v>-24.768859461383926</v>
      </c>
      <c r="L36" s="80">
        <v>-15.999680666808898</v>
      </c>
      <c r="M36" s="80">
        <v>-86.541731587685049</v>
      </c>
      <c r="N36" s="80">
        <v>9.6307549891952728</v>
      </c>
      <c r="O36" s="80">
        <v>-69.127669412337681</v>
      </c>
      <c r="P36" s="80">
        <v>209.14338964000001</v>
      </c>
      <c r="Q36" s="80">
        <v>-70.087440670000007</v>
      </c>
      <c r="R36" s="80">
        <v>59.43056283</v>
      </c>
      <c r="S36" s="80">
        <v>118.17860277999999</v>
      </c>
      <c r="T36" s="80">
        <v>59.378436350000001</v>
      </c>
      <c r="U36" s="80">
        <v>98.566117840000018</v>
      </c>
      <c r="V36" s="80">
        <v>125.34207639</v>
      </c>
      <c r="W36" s="80">
        <v>41.444159420000005</v>
      </c>
      <c r="X36" s="80">
        <v>-27.101638610000037</v>
      </c>
      <c r="Y36" s="80">
        <v>-3.5996383800000018</v>
      </c>
      <c r="Z36" s="80">
        <v>-37.977261730000002</v>
      </c>
      <c r="AA36" s="80">
        <v>-86.974745810000002</v>
      </c>
      <c r="AB36" s="80">
        <v>-9.7791880500000161</v>
      </c>
      <c r="AC36" s="80">
        <v>-7.8261120900000023</v>
      </c>
      <c r="AD36" s="80">
        <v>162.69853982999999</v>
      </c>
      <c r="AE36" s="80">
        <v>-121.12649762999999</v>
      </c>
      <c r="AF36" s="80">
        <v>-284.90522697</v>
      </c>
      <c r="AG36" s="80">
        <v>-54.196169770000004</v>
      </c>
      <c r="AH36" s="80">
        <v>56.572347059999998</v>
      </c>
      <c r="AI36" s="80">
        <v>171.66157041</v>
      </c>
      <c r="AJ36" s="80">
        <v>-215.44347622000001</v>
      </c>
      <c r="AK36" s="80">
        <v>111.30780000000001</v>
      </c>
      <c r="AL36" s="80">
        <v>111.86714819999997</v>
      </c>
      <c r="AM36" s="80">
        <v>23.794304560000011</v>
      </c>
      <c r="AN36" s="80">
        <v>72.541593600000027</v>
      </c>
      <c r="AO36" s="80">
        <v>168.55056168000002</v>
      </c>
      <c r="AP36" s="80">
        <v>226.15306640999989</v>
      </c>
      <c r="AQ36" s="80">
        <v>211.56894120000004</v>
      </c>
      <c r="AR36" s="414"/>
      <c r="AS36" s="414"/>
      <c r="AT36" s="225"/>
      <c r="AU36" s="225"/>
      <c r="AV36" s="225"/>
    </row>
    <row r="37" spans="1:2645" s="6" customFormat="1" ht="15" customHeight="1">
      <c r="A37" s="1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414"/>
      <c r="AS37" s="414"/>
      <c r="AT37" s="226"/>
      <c r="AU37" s="226"/>
      <c r="AV37" s="226"/>
    </row>
    <row r="38" spans="1:2645" s="15" customFormat="1" ht="15" customHeight="1">
      <c r="A38" s="13" t="s">
        <v>31</v>
      </c>
      <c r="B38" s="14">
        <v>-1.7450000000000001</v>
      </c>
      <c r="C38" s="14">
        <v>10.7</v>
      </c>
      <c r="D38" s="14">
        <v>-8.032</v>
      </c>
      <c r="E38" s="14">
        <v>-5.92</v>
      </c>
      <c r="F38" s="14">
        <v>-3.1080000000000001</v>
      </c>
      <c r="G38" s="14">
        <v>-23.672999999999998</v>
      </c>
      <c r="H38" s="14">
        <v>-12.974</v>
      </c>
      <c r="I38" s="14">
        <v>0.79888608848582365</v>
      </c>
      <c r="J38" s="14">
        <v>-8.498002944937884</v>
      </c>
      <c r="K38" s="14">
        <v>-28.838567264577886</v>
      </c>
      <c r="L38" s="14">
        <v>-105.78613828825922</v>
      </c>
      <c r="M38" s="14">
        <v>-86.9704567</v>
      </c>
      <c r="N38" s="14">
        <v>-60.93136792</v>
      </c>
      <c r="O38" s="14">
        <v>-111.71991369</v>
      </c>
      <c r="P38" s="14">
        <v>-124.81146437000001</v>
      </c>
      <c r="Q38" s="14">
        <v>-55.702796360000001</v>
      </c>
      <c r="R38" s="14">
        <v>-109.24736861</v>
      </c>
      <c r="S38" s="14">
        <v>-83.52609609000001</v>
      </c>
      <c r="T38" s="14">
        <v>-96.321974540000014</v>
      </c>
      <c r="U38" s="14">
        <v>-34.096500950000006</v>
      </c>
      <c r="V38" s="14">
        <v>-94.397000489999996</v>
      </c>
      <c r="W38" s="14">
        <v>-76.049776249999994</v>
      </c>
      <c r="X38" s="14">
        <v>-116.20890374</v>
      </c>
      <c r="Y38" s="14">
        <v>-89.300848360000003</v>
      </c>
      <c r="Z38" s="14">
        <v>-141.39422205000002</v>
      </c>
      <c r="AA38" s="14">
        <v>-91.688721139999998</v>
      </c>
      <c r="AB38" s="14">
        <v>-59.725774869999995</v>
      </c>
      <c r="AC38" s="14">
        <v>-38.036546299999998</v>
      </c>
      <c r="AD38" s="14">
        <v>-54.187814420000002</v>
      </c>
      <c r="AE38" s="14">
        <v>-77.700808730000006</v>
      </c>
      <c r="AF38" s="14">
        <v>-55.089423090000004</v>
      </c>
      <c r="AG38" s="14">
        <v>-39.609384609999999</v>
      </c>
      <c r="AH38" s="14">
        <v>-21.481616940000002</v>
      </c>
      <c r="AI38" s="14">
        <v>-43.850418729999994</v>
      </c>
      <c r="AJ38" s="14">
        <v>-172.64869009</v>
      </c>
      <c r="AK38" s="14">
        <v>-44.105600000000003</v>
      </c>
      <c r="AL38" s="14">
        <v>-41.063238390000002</v>
      </c>
      <c r="AM38" s="14">
        <v>-22.297580359999994</v>
      </c>
      <c r="AN38" s="14">
        <v>-14.727090249999993</v>
      </c>
      <c r="AO38" s="14">
        <v>-32.526114640000003</v>
      </c>
      <c r="AP38" s="14">
        <v>1.2946042600000025</v>
      </c>
      <c r="AQ38" s="14">
        <v>-42.238121160000006</v>
      </c>
      <c r="AR38" s="414"/>
      <c r="AS38" s="414"/>
      <c r="AT38"/>
      <c r="AU38"/>
      <c r="AV38"/>
    </row>
    <row r="39" spans="1:2645" s="15" customFormat="1" ht="15" customHeight="1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414"/>
      <c r="AS39" s="414"/>
      <c r="AT39" s="150"/>
      <c r="AU39" s="150"/>
      <c r="AV39" s="150"/>
    </row>
    <row r="40" spans="1:2645" s="15" customFormat="1" ht="15" customHeight="1">
      <c r="A40" s="13" t="s">
        <v>32</v>
      </c>
      <c r="B40" s="14">
        <v>0.41399999999999998</v>
      </c>
      <c r="C40" s="14">
        <v>251.53700000000001</v>
      </c>
      <c r="D40" s="14">
        <v>38.695</v>
      </c>
      <c r="E40" s="14">
        <v>480.91899999999998</v>
      </c>
      <c r="F40" s="14">
        <v>2299.3229999999999</v>
      </c>
      <c r="G40" s="14">
        <v>63.2</v>
      </c>
      <c r="H40" s="14">
        <v>93.757000000000005</v>
      </c>
      <c r="I40" s="14">
        <v>150.94434868230718</v>
      </c>
      <c r="J40" s="14">
        <v>-19.294135663418317</v>
      </c>
      <c r="K40" s="14">
        <v>274.45361791964075</v>
      </c>
      <c r="L40" s="14">
        <v>201.82613041472445</v>
      </c>
      <c r="M40" s="14">
        <v>30.511285980000025</v>
      </c>
      <c r="N40" s="14">
        <v>-201.51368469000087</v>
      </c>
      <c r="O40" s="14">
        <v>205.8760588300072</v>
      </c>
      <c r="P40" s="14">
        <v>229.78771076001368</v>
      </c>
      <c r="Q40" s="14">
        <v>212.18223509475993</v>
      </c>
      <c r="R40" s="14">
        <v>9.605675344808418</v>
      </c>
      <c r="S40" s="14">
        <v>-62.153148218367889</v>
      </c>
      <c r="T40" s="14">
        <v>-129.60798870221168</v>
      </c>
      <c r="U40" s="14">
        <v>-56.913741354061742</v>
      </c>
      <c r="V40" s="14">
        <v>-2.9720308751777793</v>
      </c>
      <c r="W40" s="14">
        <v>-30.051303410009986</v>
      </c>
      <c r="X40" s="14">
        <v>569.15366585995298</v>
      </c>
      <c r="Y40" s="14">
        <v>232.07759960999306</v>
      </c>
      <c r="Z40" s="14">
        <v>254.31506889005493</v>
      </c>
      <c r="AA40" s="14">
        <v>307.52518737991409</v>
      </c>
      <c r="AB40" s="14">
        <v>277.42709701002701</v>
      </c>
      <c r="AC40" s="14">
        <v>205.31588545998298</v>
      </c>
      <c r="AD40" s="14">
        <v>-76.042999819995998</v>
      </c>
      <c r="AE40" s="14">
        <v>499.69277231996506</v>
      </c>
      <c r="AF40" s="14">
        <v>686.36006618005422</v>
      </c>
      <c r="AG40" s="14">
        <v>352.66207641998494</v>
      </c>
      <c r="AH40" s="14">
        <v>-57.402426600033969</v>
      </c>
      <c r="AI40" s="14">
        <v>51.216302839960008</v>
      </c>
      <c r="AJ40" s="14">
        <v>1334.073535529913</v>
      </c>
      <c r="AK40" s="14">
        <v>401.51710000000003</v>
      </c>
      <c r="AL40" s="14">
        <v>423.03403985003888</v>
      </c>
      <c r="AM40" s="14">
        <v>822.79099702001315</v>
      </c>
      <c r="AN40" s="14">
        <v>760.79028155001879</v>
      </c>
      <c r="AO40" s="14">
        <v>102.24967569998569</v>
      </c>
      <c r="AP40" s="14">
        <v>-174.38473339000637</v>
      </c>
      <c r="AQ40" s="14">
        <v>303.8387594999773</v>
      </c>
      <c r="AR40" s="414"/>
      <c r="AS40" s="414"/>
      <c r="AT40" s="150"/>
      <c r="AU40" s="150"/>
      <c r="AV40" s="150"/>
    </row>
    <row r="41" spans="1:2645">
      <c r="A41" s="20" t="s">
        <v>33</v>
      </c>
      <c r="B41" s="80">
        <v>0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-3.4080667899998516</v>
      </c>
      <c r="J41" s="80">
        <v>-0.92954361660000084</v>
      </c>
      <c r="K41" s="80">
        <v>5.7673391034000012</v>
      </c>
      <c r="L41" s="80">
        <v>137.44900000000001</v>
      </c>
      <c r="M41" s="80">
        <v>-3.36897914</v>
      </c>
      <c r="N41" s="80">
        <v>0</v>
      </c>
      <c r="O41" s="80">
        <v>0</v>
      </c>
      <c r="P41" s="80">
        <v>0</v>
      </c>
      <c r="Q41" s="80">
        <v>44.230667519999997</v>
      </c>
      <c r="R41" s="80">
        <v>86.332816170000001</v>
      </c>
      <c r="S41" s="80">
        <v>66.171180939999999</v>
      </c>
      <c r="T41" s="80">
        <v>53.333254569999994</v>
      </c>
      <c r="U41" s="80">
        <v>25.332216980000002</v>
      </c>
      <c r="V41" s="80">
        <v>19.371517859999997</v>
      </c>
      <c r="W41" s="80">
        <v>12.856772870000002</v>
      </c>
      <c r="X41" s="80">
        <v>43.306176880000002</v>
      </c>
      <c r="Y41" s="80">
        <v>14.95318634</v>
      </c>
      <c r="Z41" s="80">
        <v>25.595306910000001</v>
      </c>
      <c r="AA41" s="80">
        <v>18.311984760000001</v>
      </c>
      <c r="AB41" s="80">
        <v>-94.122011900000004</v>
      </c>
      <c r="AC41" s="80">
        <v>0</v>
      </c>
      <c r="AD41" s="80">
        <v>0</v>
      </c>
      <c r="AE41" s="80">
        <v>0</v>
      </c>
      <c r="AF41" s="80">
        <v>0</v>
      </c>
      <c r="AG41" s="80">
        <v>-6.9460427699999991</v>
      </c>
      <c r="AH41" s="80">
        <v>-6.9424921299999998</v>
      </c>
      <c r="AI41" s="80">
        <v>-7.2735486900000001</v>
      </c>
      <c r="AJ41" s="80">
        <v>-7.0678420800000001</v>
      </c>
      <c r="AK41" s="80">
        <v>-5.8071999999999999</v>
      </c>
      <c r="AL41" s="80">
        <v>-4.76853383</v>
      </c>
      <c r="AM41" s="80">
        <v>-3.9055219599999988</v>
      </c>
      <c r="AN41" s="80">
        <v>31.754956439999997</v>
      </c>
      <c r="AO41" s="80">
        <v>0</v>
      </c>
      <c r="AP41" s="80">
        <v>0</v>
      </c>
      <c r="AQ41" s="80">
        <v>0</v>
      </c>
      <c r="AR41" s="414"/>
      <c r="AS41" s="414"/>
      <c r="AT41" s="385"/>
      <c r="AU41" s="385"/>
      <c r="AV41" s="385"/>
    </row>
    <row r="42" spans="1:2645">
      <c r="A42" s="20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414"/>
      <c r="AS42" s="414"/>
      <c r="AT42" s="150"/>
      <c r="AU42" s="150"/>
      <c r="AV42" s="150"/>
    </row>
    <row r="43" spans="1:2645" s="22" customFormat="1" ht="15" customHeight="1">
      <c r="A43" s="21" t="s">
        <v>34</v>
      </c>
      <c r="B43" s="14">
        <v>0.41399999999999998</v>
      </c>
      <c r="C43" s="14">
        <v>251.53700000000001</v>
      </c>
      <c r="D43" s="14">
        <v>38.695</v>
      </c>
      <c r="E43" s="14">
        <v>480.91899999999998</v>
      </c>
      <c r="F43" s="14">
        <v>2299.3229999999999</v>
      </c>
      <c r="G43" s="14">
        <v>63.2</v>
      </c>
      <c r="H43" s="14">
        <v>93.757000000000005</v>
      </c>
      <c r="I43" s="14">
        <v>147.53628189230733</v>
      </c>
      <c r="J43" s="14">
        <v>-20.223679280018317</v>
      </c>
      <c r="K43" s="14">
        <v>280.22095702304074</v>
      </c>
      <c r="L43" s="14">
        <v>339.27513041472446</v>
      </c>
      <c r="M43" s="14">
        <v>27.142306840000025</v>
      </c>
      <c r="N43" s="14">
        <v>-201.51368469000087</v>
      </c>
      <c r="O43" s="14">
        <v>205.8760588300072</v>
      </c>
      <c r="P43" s="14">
        <v>229.78771076001368</v>
      </c>
      <c r="Q43" s="14">
        <v>256.41290261475996</v>
      </c>
      <c r="R43" s="14">
        <v>95.938491514808419</v>
      </c>
      <c r="S43" s="14">
        <v>4.0180327216321103</v>
      </c>
      <c r="T43" s="14">
        <v>-76.274734132211677</v>
      </c>
      <c r="U43" s="14">
        <v>-31.58152437406174</v>
      </c>
      <c r="V43" s="14">
        <v>16.399486984822218</v>
      </c>
      <c r="W43" s="14">
        <v>-17.194530540009985</v>
      </c>
      <c r="X43" s="14">
        <v>612.45984273995293</v>
      </c>
      <c r="Y43" s="14">
        <v>247.03078594999306</v>
      </c>
      <c r="Z43" s="14">
        <v>279.91037580005491</v>
      </c>
      <c r="AA43" s="14">
        <v>325.83717213991406</v>
      </c>
      <c r="AB43" s="14">
        <v>183.30508511002699</v>
      </c>
      <c r="AC43" s="14">
        <v>205.31588545998298</v>
      </c>
      <c r="AD43" s="14">
        <v>-76.042999819995998</v>
      </c>
      <c r="AE43" s="14">
        <v>499.69277231996506</v>
      </c>
      <c r="AF43" s="14">
        <v>686.36006618005422</v>
      </c>
      <c r="AG43" s="14">
        <v>345.71603364998492</v>
      </c>
      <c r="AH43" s="14">
        <v>-64.344918730033967</v>
      </c>
      <c r="AI43" s="14">
        <v>43.94275414996001</v>
      </c>
      <c r="AJ43" s="14">
        <v>1327.005693449913</v>
      </c>
      <c r="AK43" s="14">
        <v>395.7099</v>
      </c>
      <c r="AL43" s="14">
        <v>418.26550602003886</v>
      </c>
      <c r="AM43" s="14">
        <v>818.88547312000537</v>
      </c>
      <c r="AN43" s="14">
        <v>792.54523799001356</v>
      </c>
      <c r="AO43" s="14">
        <v>102.24967569999194</v>
      </c>
      <c r="AP43" s="14">
        <v>-174.38473360000518</v>
      </c>
      <c r="AQ43" s="14">
        <v>303.83875968999973</v>
      </c>
      <c r="AR43" s="414"/>
      <c r="AS43" s="414"/>
      <c r="AT43" s="150"/>
      <c r="AU43" s="150"/>
      <c r="AV43" s="150"/>
    </row>
    <row r="44" spans="1:2645">
      <c r="A44" s="9" t="s">
        <v>35</v>
      </c>
      <c r="B44" s="365" t="s">
        <v>377</v>
      </c>
      <c r="C44" s="365" t="s">
        <v>378</v>
      </c>
      <c r="D44" s="365" t="s">
        <v>379</v>
      </c>
      <c r="E44" s="365" t="s">
        <v>380</v>
      </c>
      <c r="F44" s="365" t="s">
        <v>381</v>
      </c>
      <c r="G44" s="365" t="s">
        <v>382</v>
      </c>
      <c r="H44" s="365" t="s">
        <v>383</v>
      </c>
      <c r="I44" s="365" t="s">
        <v>384</v>
      </c>
      <c r="J44" s="365" t="s">
        <v>385</v>
      </c>
      <c r="K44" s="365" t="s">
        <v>386</v>
      </c>
      <c r="L44" s="365" t="s">
        <v>387</v>
      </c>
      <c r="M44" s="365" t="s">
        <v>388</v>
      </c>
      <c r="N44" s="365" t="s">
        <v>389</v>
      </c>
      <c r="O44" s="365" t="s">
        <v>390</v>
      </c>
      <c r="P44" s="365" t="s">
        <v>391</v>
      </c>
      <c r="Q44" s="365" t="s">
        <v>2</v>
      </c>
      <c r="R44" s="365" t="s">
        <v>3</v>
      </c>
      <c r="S44" s="365" t="s">
        <v>4</v>
      </c>
      <c r="T44" s="365" t="s">
        <v>5</v>
      </c>
      <c r="U44" s="365" t="s">
        <v>6</v>
      </c>
      <c r="V44" s="365" t="s">
        <v>7</v>
      </c>
      <c r="W44" s="365" t="s">
        <v>8</v>
      </c>
      <c r="X44" s="365" t="s">
        <v>9</v>
      </c>
      <c r="Y44" s="365" t="s">
        <v>354</v>
      </c>
      <c r="Z44" s="365" t="s">
        <v>359</v>
      </c>
      <c r="AA44" s="365" t="s">
        <v>366</v>
      </c>
      <c r="AB44" s="365" t="s">
        <v>403</v>
      </c>
      <c r="AC44" s="365" t="s">
        <v>406</v>
      </c>
      <c r="AD44" s="365" t="s">
        <v>418</v>
      </c>
      <c r="AE44" s="365" t="s">
        <v>423</v>
      </c>
      <c r="AF44" s="365" t="s">
        <v>429</v>
      </c>
      <c r="AG44" s="365" t="s">
        <v>432</v>
      </c>
      <c r="AH44" s="365" t="s">
        <v>435</v>
      </c>
      <c r="AI44" s="365" t="s">
        <v>517</v>
      </c>
      <c r="AJ44" s="365" t="s">
        <v>633</v>
      </c>
      <c r="AK44" s="365" t="s">
        <v>637</v>
      </c>
      <c r="AL44" s="365" t="s">
        <v>648</v>
      </c>
      <c r="AM44" s="365" t="s">
        <v>700</v>
      </c>
      <c r="AN44" s="365" t="s">
        <v>714</v>
      </c>
      <c r="AO44" s="365" t="s">
        <v>717</v>
      </c>
      <c r="AP44" s="365" t="s">
        <v>727</v>
      </c>
      <c r="AQ44" s="365" t="s">
        <v>728</v>
      </c>
      <c r="AR44" s="150"/>
      <c r="AS44" s="150"/>
      <c r="AT44" s="150"/>
      <c r="AU44" s="150"/>
      <c r="AV44" s="150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</row>
    <row r="45" spans="1:2645" ht="15" customHeight="1">
      <c r="A45" s="23" t="s">
        <v>10</v>
      </c>
      <c r="B45" s="364" t="s">
        <v>12</v>
      </c>
      <c r="C45" s="364" t="s">
        <v>13</v>
      </c>
      <c r="D45" s="364" t="s">
        <v>14</v>
      </c>
      <c r="E45" s="364" t="s">
        <v>11</v>
      </c>
      <c r="F45" s="364" t="s">
        <v>12</v>
      </c>
      <c r="G45" s="364" t="s">
        <v>13</v>
      </c>
      <c r="H45" s="364" t="s">
        <v>14</v>
      </c>
      <c r="I45" s="364" t="s">
        <v>11</v>
      </c>
      <c r="J45" s="364" t="s">
        <v>12</v>
      </c>
      <c r="K45" s="364" t="s">
        <v>13</v>
      </c>
      <c r="L45" s="364" t="s">
        <v>14</v>
      </c>
      <c r="M45" s="364" t="s">
        <v>11</v>
      </c>
      <c r="N45" s="364" t="s">
        <v>12</v>
      </c>
      <c r="O45" s="364" t="s">
        <v>13</v>
      </c>
      <c r="P45" s="364" t="s">
        <v>14</v>
      </c>
      <c r="Q45" s="364" t="s">
        <v>11</v>
      </c>
      <c r="R45" s="364" t="s">
        <v>12</v>
      </c>
      <c r="S45" s="364" t="s">
        <v>13</v>
      </c>
      <c r="T45" s="364" t="s">
        <v>14</v>
      </c>
      <c r="U45" s="364" t="s">
        <v>11</v>
      </c>
      <c r="V45" s="364" t="s">
        <v>12</v>
      </c>
      <c r="W45" s="364" t="s">
        <v>13</v>
      </c>
      <c r="X45" s="364" t="s">
        <v>14</v>
      </c>
      <c r="Y45" s="364" t="s">
        <v>11</v>
      </c>
      <c r="Z45" s="364" t="s">
        <v>12</v>
      </c>
      <c r="AA45" s="364" t="s">
        <v>13</v>
      </c>
      <c r="AB45" s="364" t="s">
        <v>14</v>
      </c>
      <c r="AC45" s="364" t="s">
        <v>11</v>
      </c>
      <c r="AD45" s="364" t="s">
        <v>12</v>
      </c>
      <c r="AE45" s="364" t="s">
        <v>13</v>
      </c>
      <c r="AF45" s="364" t="s">
        <v>14</v>
      </c>
      <c r="AG45" s="364" t="s">
        <v>11</v>
      </c>
      <c r="AH45" s="364" t="s">
        <v>12</v>
      </c>
      <c r="AI45" s="364" t="s">
        <v>13</v>
      </c>
      <c r="AJ45" s="364" t="s">
        <v>14</v>
      </c>
      <c r="AK45" s="364" t="s">
        <v>11</v>
      </c>
      <c r="AL45" s="364" t="s">
        <v>12</v>
      </c>
      <c r="AM45" s="364" t="s">
        <v>13</v>
      </c>
      <c r="AN45" s="364" t="s">
        <v>14</v>
      </c>
      <c r="AO45" s="364" t="s">
        <v>11</v>
      </c>
      <c r="AP45" s="364" t="s">
        <v>12</v>
      </c>
      <c r="AQ45" s="364" t="s">
        <v>13</v>
      </c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</row>
    <row r="46" spans="1:2645" s="25" customFormat="1">
      <c r="A46" s="24" t="s">
        <v>36</v>
      </c>
      <c r="B46" s="14">
        <v>0.41399999999999998</v>
      </c>
      <c r="C46" s="14">
        <v>251.53700000000001</v>
      </c>
      <c r="D46" s="14">
        <v>38.695</v>
      </c>
      <c r="E46" s="14">
        <v>480.91899999999998</v>
      </c>
      <c r="F46" s="14">
        <v>2299.3229999999999</v>
      </c>
      <c r="G46" s="14">
        <v>63.2</v>
      </c>
      <c r="H46" s="14">
        <v>93.757000000000005</v>
      </c>
      <c r="I46" s="14">
        <v>147.53628189230733</v>
      </c>
      <c r="J46" s="14">
        <v>-20.223679280018317</v>
      </c>
      <c r="K46" s="14">
        <v>280.22095702304074</v>
      </c>
      <c r="L46" s="14">
        <v>339.27513041472446</v>
      </c>
      <c r="M46" s="14">
        <v>27.142306840000025</v>
      </c>
      <c r="N46" s="14">
        <v>-201.51368469000087</v>
      </c>
      <c r="O46" s="14">
        <v>205.8760588300072</v>
      </c>
      <c r="P46" s="14">
        <v>229.78771076001368</v>
      </c>
      <c r="Q46" s="14">
        <v>256.41290261476087</v>
      </c>
      <c r="R46" s="14">
        <v>95.938491514810494</v>
      </c>
      <c r="S46" s="14">
        <v>4.018032721630199</v>
      </c>
      <c r="T46" s="14">
        <v>-76.274734132133673</v>
      </c>
      <c r="U46" s="14">
        <v>-31.581524374061811</v>
      </c>
      <c r="V46" s="14">
        <v>16.399486984822207</v>
      </c>
      <c r="W46" s="14">
        <v>-17.194530540011002</v>
      </c>
      <c r="X46" s="14">
        <v>612.45984274001398</v>
      </c>
      <c r="Y46" s="14">
        <v>247.030785949994</v>
      </c>
      <c r="Z46" s="14">
        <v>279.91037580000904</v>
      </c>
      <c r="AA46" s="14">
        <v>325.83717213998597</v>
      </c>
      <c r="AB46" s="14">
        <v>183.30508510996802</v>
      </c>
      <c r="AC46" s="14">
        <v>205.31588546000199</v>
      </c>
      <c r="AD46" s="14">
        <v>-76.042999820002009</v>
      </c>
      <c r="AE46" s="14">
        <v>499.69277232002196</v>
      </c>
      <c r="AF46" s="14">
        <v>686.36006617998692</v>
      </c>
      <c r="AG46" s="14">
        <v>345.71603364998401</v>
      </c>
      <c r="AH46" s="14">
        <v>-64.344918729976996</v>
      </c>
      <c r="AI46" s="14">
        <v>43.942754150026651</v>
      </c>
      <c r="AJ46" s="14">
        <v>1327.0056934499814</v>
      </c>
      <c r="AK46" s="14">
        <v>395.70993908000702</v>
      </c>
      <c r="AL46" s="14">
        <v>418.26550601997366</v>
      </c>
      <c r="AM46" s="14">
        <v>818.88547312000537</v>
      </c>
      <c r="AN46" s="14">
        <v>792.54523799001356</v>
      </c>
      <c r="AO46" s="14">
        <v>102.24967569999194</v>
      </c>
      <c r="AP46" s="14">
        <v>-174.38473360000518</v>
      </c>
      <c r="AQ46" s="14">
        <v>303.83875968999973</v>
      </c>
      <c r="AR46"/>
      <c r="AS46"/>
      <c r="AT46"/>
    </row>
    <row r="47" spans="1:2645" s="25" customFormat="1">
      <c r="A47" s="26" t="s">
        <v>37</v>
      </c>
      <c r="B47" s="14">
        <v>-11</v>
      </c>
      <c r="C47" s="14">
        <v>-126.249</v>
      </c>
      <c r="D47" s="14">
        <v>-42.27</v>
      </c>
      <c r="E47" s="14">
        <v>-234.989</v>
      </c>
      <c r="F47" s="14">
        <v>-1224.6400000000001</v>
      </c>
      <c r="G47" s="14">
        <v>188.19399999999999</v>
      </c>
      <c r="H47" s="14">
        <v>-63.808</v>
      </c>
      <c r="I47" s="14">
        <v>-10.547594739641092</v>
      </c>
      <c r="J47" s="14">
        <v>133.0279817582618</v>
      </c>
      <c r="K47" s="14">
        <v>-89.750055814111192</v>
      </c>
      <c r="L47" s="14">
        <v>-126.53185369408163</v>
      </c>
      <c r="M47" s="14">
        <v>-172.42676011</v>
      </c>
      <c r="N47" s="14">
        <v>-61.02999397</v>
      </c>
      <c r="O47" s="14">
        <v>-220.45869084</v>
      </c>
      <c r="P47" s="14">
        <v>158.768348</v>
      </c>
      <c r="Q47" s="14">
        <v>-138.796266466997</v>
      </c>
      <c r="R47" s="14">
        <v>-5.2228492709634944</v>
      </c>
      <c r="S47" s="14">
        <v>15.544722955219779</v>
      </c>
      <c r="T47" s="14">
        <v>8.971942575962073</v>
      </c>
      <c r="U47" s="14">
        <v>30.521662740000025</v>
      </c>
      <c r="V47" s="14">
        <v>-55.129158640000007</v>
      </c>
      <c r="W47" s="14">
        <v>28.868310659999999</v>
      </c>
      <c r="X47" s="14">
        <v>-164.98843353999999</v>
      </c>
      <c r="Y47" s="14">
        <v>-230.72280483</v>
      </c>
      <c r="Z47" s="14">
        <v>-134.40995691000001</v>
      </c>
      <c r="AA47" s="14">
        <v>-203.80628130000002</v>
      </c>
      <c r="AB47" s="14">
        <v>-157.25399674000002</v>
      </c>
      <c r="AC47" s="14">
        <v>-120.82750435</v>
      </c>
      <c r="AD47" s="14">
        <v>1.5378441999999999</v>
      </c>
      <c r="AE47" s="14">
        <v>-329.6760726</v>
      </c>
      <c r="AF47" s="14">
        <v>-356.12995966000005</v>
      </c>
      <c r="AG47" s="14">
        <v>-162.39344112000001</v>
      </c>
      <c r="AH47" s="14">
        <v>82.579105599999991</v>
      </c>
      <c r="AI47" s="14">
        <v>29.992750300000001</v>
      </c>
      <c r="AJ47" s="14">
        <v>-688.47690654999997</v>
      </c>
      <c r="AK47" s="14">
        <v>-159.10159999999999</v>
      </c>
      <c r="AL47" s="14">
        <v>-246.05370074000001</v>
      </c>
      <c r="AM47" s="14">
        <v>-426.19118216000004</v>
      </c>
      <c r="AN47" s="14">
        <v>-359.05373595999998</v>
      </c>
      <c r="AO47" s="14">
        <v>-94.534143799999995</v>
      </c>
      <c r="AP47" s="14">
        <v>55.01494758000004</v>
      </c>
      <c r="AQ47" s="14">
        <v>-142.12430255000001</v>
      </c>
      <c r="AR47"/>
      <c r="AS47"/>
      <c r="AT47"/>
    </row>
    <row r="48" spans="1:2645" s="25" customFormat="1">
      <c r="A48" s="24" t="s">
        <v>38</v>
      </c>
      <c r="B48" s="77">
        <v>-130.50299999999999</v>
      </c>
      <c r="C48" s="77">
        <v>86.406999999999996</v>
      </c>
      <c r="D48" s="77">
        <v>-89.375</v>
      </c>
      <c r="E48" s="77">
        <v>-13.217000000000001</v>
      </c>
      <c r="F48" s="77">
        <v>11.211</v>
      </c>
      <c r="G48" s="77">
        <v>-393.59500000000003</v>
      </c>
      <c r="H48" s="77">
        <v>-69.456000000000003</v>
      </c>
      <c r="I48" s="77">
        <v>-22.30800000000001</v>
      </c>
      <c r="J48" s="77">
        <v>-314.11000000000007</v>
      </c>
      <c r="K48" s="77">
        <v>1.6110000000000095</v>
      </c>
      <c r="L48" s="77">
        <v>-124.72899999999998</v>
      </c>
      <c r="M48" s="77">
        <v>-170.14838561999997</v>
      </c>
      <c r="N48" s="77">
        <v>-509.51719346000004</v>
      </c>
      <c r="O48" s="77">
        <v>-169.18426939999995</v>
      </c>
      <c r="P48" s="77">
        <v>-394.34132327000009</v>
      </c>
      <c r="Q48" s="77">
        <v>-80.632639130000001</v>
      </c>
      <c r="R48" s="77">
        <v>-195.03904477</v>
      </c>
      <c r="S48" s="14">
        <v>-438.78814749999998</v>
      </c>
      <c r="T48" s="14">
        <v>-509.46152891999998</v>
      </c>
      <c r="U48" s="14">
        <v>-399.08033148999999</v>
      </c>
      <c r="V48" s="14">
        <v>-274.40165474999998</v>
      </c>
      <c r="W48" s="14">
        <v>-486.052688109999</v>
      </c>
      <c r="X48" s="14">
        <v>-363.00399150000101</v>
      </c>
      <c r="Y48" s="14">
        <v>-417.52065395</v>
      </c>
      <c r="Z48" s="14">
        <v>-226.59432237999999</v>
      </c>
      <c r="AA48" s="14">
        <v>-344.14653532999904</v>
      </c>
      <c r="AB48" s="14">
        <v>-346.32600875000202</v>
      </c>
      <c r="AC48" s="14">
        <v>-153.56457075</v>
      </c>
      <c r="AD48" s="14">
        <v>-341.56555013999997</v>
      </c>
      <c r="AE48" s="14">
        <v>-9.0250556800009996</v>
      </c>
      <c r="AF48" s="14">
        <v>-574.05784420999896</v>
      </c>
      <c r="AG48" s="14">
        <v>-158.74776003000005</v>
      </c>
      <c r="AH48" s="14">
        <v>-546.36582069500002</v>
      </c>
      <c r="AI48" s="14">
        <v>-395.84351470000001</v>
      </c>
      <c r="AJ48" s="14">
        <v>395.30977400999973</v>
      </c>
      <c r="AK48" s="14">
        <v>-248.15384828000001</v>
      </c>
      <c r="AL48" s="14">
        <v>-157.74981019000035</v>
      </c>
      <c r="AM48" s="14">
        <v>-307.58239908000121</v>
      </c>
      <c r="AN48" s="14">
        <v>-333.41177518999984</v>
      </c>
      <c r="AO48" s="14">
        <v>-899.61101563999989</v>
      </c>
      <c r="AP48" s="14">
        <v>-239.71338673000025</v>
      </c>
      <c r="AQ48" s="14">
        <v>-629.72798653000041</v>
      </c>
      <c r="AR48"/>
      <c r="AS48"/>
      <c r="AT48"/>
    </row>
    <row r="49" spans="1:2645" s="27" customFormat="1">
      <c r="A49" s="24" t="s">
        <v>39</v>
      </c>
      <c r="B49" s="232">
        <v>189.191</v>
      </c>
      <c r="C49" s="232">
        <v>286.42700000000002</v>
      </c>
      <c r="D49" s="232">
        <v>239.24100000000001</v>
      </c>
      <c r="E49" s="232">
        <v>194.547</v>
      </c>
      <c r="F49" s="232">
        <v>303.76499999999999</v>
      </c>
      <c r="G49" s="232">
        <v>365.58699999999999</v>
      </c>
      <c r="H49" s="232">
        <v>254.37899999999999</v>
      </c>
      <c r="I49" s="232">
        <v>218.548</v>
      </c>
      <c r="J49" s="232">
        <v>259.20800000000003</v>
      </c>
      <c r="K49" s="232">
        <v>377.50799999999998</v>
      </c>
      <c r="L49" s="232">
        <v>455.911</v>
      </c>
      <c r="M49" s="232">
        <v>451.46</v>
      </c>
      <c r="N49" s="232">
        <v>397.69900000000001</v>
      </c>
      <c r="O49" s="232">
        <v>495.45662019000002</v>
      </c>
      <c r="P49" s="232">
        <v>432.15125577999999</v>
      </c>
      <c r="Q49" s="77">
        <v>-452.58094749999998</v>
      </c>
      <c r="R49" s="77">
        <v>-411.06691010999998</v>
      </c>
      <c r="S49" s="77">
        <v>-482.75658360000006</v>
      </c>
      <c r="T49" s="77">
        <v>-487.02734263999997</v>
      </c>
      <c r="U49" s="17">
        <v>-521.82758152999997</v>
      </c>
      <c r="V49" s="17">
        <v>-381.74190819</v>
      </c>
      <c r="W49" s="17">
        <v>-469.46628779000002</v>
      </c>
      <c r="X49" s="17">
        <v>-506.48951325000002</v>
      </c>
      <c r="Y49" s="17">
        <v>-546.03036019000001</v>
      </c>
      <c r="Z49" s="17">
        <v>-493.21154404000004</v>
      </c>
      <c r="AA49" s="17">
        <v>-472.96161856999993</v>
      </c>
      <c r="AB49" s="17">
        <v>-511.31694648000007</v>
      </c>
      <c r="AC49" s="17">
        <v>-456.04168133999997</v>
      </c>
      <c r="AD49" s="17">
        <v>-486.03279321999992</v>
      </c>
      <c r="AE49" s="17">
        <v>-518.40403041000013</v>
      </c>
      <c r="AF49" s="17">
        <v>-519.71246353999993</v>
      </c>
      <c r="AG49" s="17">
        <v>-480.50625276999995</v>
      </c>
      <c r="AH49" s="17">
        <v>-376.50211606999994</v>
      </c>
      <c r="AI49" s="17">
        <v>-472.29836248000004</v>
      </c>
      <c r="AJ49" s="17">
        <v>-438.23843631</v>
      </c>
      <c r="AK49" s="17">
        <v>-596.40660000000003</v>
      </c>
      <c r="AL49" s="17">
        <v>-545.54954810999993</v>
      </c>
      <c r="AM49" s="17">
        <v>-609.65212821</v>
      </c>
      <c r="AN49" s="17">
        <v>-631.62020900000016</v>
      </c>
      <c r="AO49" s="17">
        <v>-852.6819161200001</v>
      </c>
      <c r="AP49" s="17">
        <v>-581.73343289000013</v>
      </c>
      <c r="AQ49" s="17">
        <v>-798.60270401000002</v>
      </c>
      <c r="AR49"/>
      <c r="AS49"/>
      <c r="AT49"/>
    </row>
    <row r="50" spans="1:2645" s="25" customFormat="1">
      <c r="A50" s="24" t="s">
        <v>40</v>
      </c>
      <c r="B50" s="77">
        <v>-1.7450000000000001</v>
      </c>
      <c r="C50" s="77">
        <v>10.7</v>
      </c>
      <c r="D50" s="77">
        <v>-8.032</v>
      </c>
      <c r="E50" s="77">
        <v>-5.92</v>
      </c>
      <c r="F50" s="77">
        <v>-3.1080000000000001</v>
      </c>
      <c r="G50" s="77">
        <v>-23.672999999999998</v>
      </c>
      <c r="H50" s="77">
        <v>-12.974</v>
      </c>
      <c r="I50" s="77">
        <v>0.79888608848582365</v>
      </c>
      <c r="J50" s="77">
        <v>-8.498002944937884</v>
      </c>
      <c r="K50" s="77">
        <v>-28.838567264577886</v>
      </c>
      <c r="L50" s="77">
        <v>-105.78613828825922</v>
      </c>
      <c r="M50" s="77">
        <v>-86.9704567</v>
      </c>
      <c r="N50" s="77">
        <v>-60.93136792</v>
      </c>
      <c r="O50" s="77">
        <v>-111.71991369</v>
      </c>
      <c r="P50" s="77">
        <v>-124.81146437000001</v>
      </c>
      <c r="Q50" s="77">
        <v>-55.702796360000001</v>
      </c>
      <c r="R50" s="77">
        <v>-109.24736861</v>
      </c>
      <c r="S50" s="14">
        <v>-83.52609609000001</v>
      </c>
      <c r="T50" s="17">
        <v>-96.321974540000014</v>
      </c>
      <c r="U50" s="17">
        <v>-34.096500950000006</v>
      </c>
      <c r="V50" s="14">
        <v>-94.397000489999996</v>
      </c>
      <c r="W50" s="14">
        <v>-76.049776249999994</v>
      </c>
      <c r="X50" s="14">
        <v>-116.20890374</v>
      </c>
      <c r="Y50" s="14">
        <v>-89.300848360000003</v>
      </c>
      <c r="Z50" s="14">
        <v>-141.39422205000002</v>
      </c>
      <c r="AA50" s="14">
        <v>-91.688721139999998</v>
      </c>
      <c r="AB50" s="14">
        <v>-59.725774869999995</v>
      </c>
      <c r="AC50" s="14">
        <v>-38.036546299999998</v>
      </c>
      <c r="AD50" s="14">
        <v>-54.187814420000002</v>
      </c>
      <c r="AE50" s="14">
        <v>-77.700808730000006</v>
      </c>
      <c r="AF50" s="14">
        <v>-55.089423090000004</v>
      </c>
      <c r="AG50" s="14">
        <v>-39.609384609999999</v>
      </c>
      <c r="AH50" s="14">
        <v>-21.481616940000002</v>
      </c>
      <c r="AI50" s="14">
        <v>-43.850418729999994</v>
      </c>
      <c r="AJ50" s="14">
        <v>-172.64869009</v>
      </c>
      <c r="AK50" s="14">
        <v>-44.105600000000003</v>
      </c>
      <c r="AL50" s="14">
        <v>-41.063238390000002</v>
      </c>
      <c r="AM50" s="14">
        <v>-22.297580359999994</v>
      </c>
      <c r="AN50" s="14">
        <v>-14.727090249999993</v>
      </c>
      <c r="AO50" s="14">
        <v>-32.526114640000003</v>
      </c>
      <c r="AP50" s="14">
        <v>1.2946042600000025</v>
      </c>
      <c r="AQ50" s="14">
        <v>-42.238121160000006</v>
      </c>
      <c r="AR50" s="14"/>
      <c r="AS50" s="14"/>
      <c r="AT50"/>
    </row>
    <row r="51" spans="1:2645" s="25" customFormat="1">
      <c r="A51" s="24" t="s">
        <v>41</v>
      </c>
      <c r="B51" s="77">
        <v>358.00900000000001</v>
      </c>
      <c r="C51" s="77">
        <v>796.71799999999996</v>
      </c>
      <c r="D51" s="77">
        <v>410.52600000000001</v>
      </c>
      <c r="E51" s="77">
        <v>475.24900000000002</v>
      </c>
      <c r="F51" s="77">
        <v>502.54700000000003</v>
      </c>
      <c r="G51" s="77">
        <v>677.32299999999998</v>
      </c>
      <c r="H51" s="77">
        <v>494.25799999999998</v>
      </c>
      <c r="I51" s="77">
        <v>469.27800000000002</v>
      </c>
      <c r="J51" s="77">
        <v>421.86700000000002</v>
      </c>
      <c r="K51" s="77">
        <v>714.78899999999999</v>
      </c>
      <c r="L51" s="77">
        <v>1011.592</v>
      </c>
      <c r="M51" s="77">
        <v>917.62099999999998</v>
      </c>
      <c r="N51" s="77">
        <v>824.21</v>
      </c>
      <c r="O51" s="77">
        <v>1219.23656514</v>
      </c>
      <c r="P51" s="77">
        <v>1012.4977145300001</v>
      </c>
      <c r="Q51" s="77">
        <v>939.89488455175888</v>
      </c>
      <c r="R51" s="77">
        <v>730.18184810577202</v>
      </c>
      <c r="S51" s="14">
        <v>927.37295601641245</v>
      </c>
      <c r="T51" s="14">
        <v>954.2309148219291</v>
      </c>
      <c r="U51" s="14">
        <v>867.56900987594327</v>
      </c>
      <c r="V51" s="14">
        <v>802.69769119484829</v>
      </c>
      <c r="W51" s="14">
        <v>972.64913808000802</v>
      </c>
      <c r="X51" s="14">
        <v>1719.8445078900781</v>
      </c>
      <c r="Y51" s="14">
        <v>1515.652266940001</v>
      </c>
      <c r="Z51" s="14">
        <v>1249.9251142700109</v>
      </c>
      <c r="AA51" s="14">
        <v>1420.12834371998</v>
      </c>
      <c r="AB51" s="14">
        <v>1352.0498238499199</v>
      </c>
      <c r="AC51" s="14">
        <v>973.78618819999303</v>
      </c>
      <c r="AD51" s="14">
        <v>804.20531376000702</v>
      </c>
      <c r="AE51" s="14">
        <v>1434.4987397400391</v>
      </c>
      <c r="AF51" s="14">
        <v>2191.3497566799588</v>
      </c>
      <c r="AG51" s="14">
        <v>1193.9183124199969</v>
      </c>
      <c r="AH51" s="14">
        <v>804.37034388003508</v>
      </c>
      <c r="AI51" s="14">
        <v>933.21584845005702</v>
      </c>
      <c r="AJ51" s="14">
        <v>2238.1259360899967</v>
      </c>
      <c r="AK51" s="14">
        <v>1449.2850000000001</v>
      </c>
      <c r="AL51" s="14">
        <v>1413.4503372799882</v>
      </c>
      <c r="AM51" s="14">
        <v>2188.5142848900073</v>
      </c>
      <c r="AN51" s="14">
        <v>2099.603091950024</v>
      </c>
      <c r="AO51" s="14">
        <v>1981.6028658999853</v>
      </c>
      <c r="AP51" s="14">
        <v>590.75253417999409</v>
      </c>
      <c r="AQ51" s="14">
        <v>1916.5318739400027</v>
      </c>
      <c r="AR51"/>
      <c r="AS51" s="150"/>
      <c r="AT51"/>
    </row>
    <row r="52" spans="1:2645">
      <c r="A52" s="28" t="s">
        <v>42</v>
      </c>
      <c r="B52" s="29">
        <v>8.9510708761978017E-2</v>
      </c>
      <c r="C52" s="29">
        <v>0.16893623887769668</v>
      </c>
      <c r="D52" s="29">
        <v>8.6637502313528542E-2</v>
      </c>
      <c r="E52" s="29">
        <v>0.10310569543826034</v>
      </c>
      <c r="F52" s="29">
        <v>9.6867566952841003E-2</v>
      </c>
      <c r="G52" s="29">
        <v>9.9543625683999326E-2</v>
      </c>
      <c r="H52" s="29">
        <v>7.8320853435492388E-2</v>
      </c>
      <c r="I52" s="29">
        <v>8.3879055339484462E-2</v>
      </c>
      <c r="J52" s="29">
        <v>6.8869301345320003E-2</v>
      </c>
      <c r="K52" s="29">
        <v>0.10164438653107266</v>
      </c>
      <c r="L52" s="29">
        <v>0.12046926135514367</v>
      </c>
      <c r="M52" s="29">
        <v>0.10844634107630534</v>
      </c>
      <c r="N52" s="29">
        <v>9.5708169692479805E-2</v>
      </c>
      <c r="O52" s="29">
        <v>0.12538666940458398</v>
      </c>
      <c r="P52" s="29">
        <v>0.10654597879885609</v>
      </c>
      <c r="Q52" s="29">
        <v>0.10082585739800357</v>
      </c>
      <c r="R52" s="29">
        <v>7.7927050002530626E-2</v>
      </c>
      <c r="S52" s="29">
        <v>9.2784475208580436E-2</v>
      </c>
      <c r="T52" s="29">
        <v>9.3197799400092901E-2</v>
      </c>
      <c r="U52" s="30">
        <v>8.7416774019313762E-2</v>
      </c>
      <c r="V52" s="30">
        <v>7.8755921609503649E-2</v>
      </c>
      <c r="W52" s="30">
        <v>8.4544351182657795E-2</v>
      </c>
      <c r="X52" s="30">
        <v>0.14074502034250497</v>
      </c>
      <c r="Y52" s="30">
        <v>0.12828427697153272</v>
      </c>
      <c r="Z52" s="30">
        <v>0.10944949186492163</v>
      </c>
      <c r="AA52" s="30">
        <v>0.12117217814784847</v>
      </c>
      <c r="AB52" s="30">
        <v>0.11217869045317967</v>
      </c>
      <c r="AC52" s="30">
        <v>8.3924137632988186E-2</v>
      </c>
      <c r="AD52" s="30">
        <v>6.9112948178919067E-2</v>
      </c>
      <c r="AE52" s="30">
        <v>0.11102616344811325</v>
      </c>
      <c r="AF52" s="30">
        <v>0.16590715740580231</v>
      </c>
      <c r="AG52" s="30">
        <v>8.7907401987702666E-2</v>
      </c>
      <c r="AH52" s="30">
        <v>5.9699091712240603E-2</v>
      </c>
      <c r="AI52" s="30">
        <v>6.0524193154838077E-2</v>
      </c>
      <c r="AJ52" s="30">
        <v>0.13012280581756328</v>
      </c>
      <c r="AK52" s="30">
        <v>8.4965669041276407E-2</v>
      </c>
      <c r="AL52" s="30">
        <v>8.0079981797758382E-2</v>
      </c>
      <c r="AM52" s="30">
        <v>0.11603359063637173</v>
      </c>
      <c r="AN52" s="30">
        <v>0.1081665258862851</v>
      </c>
      <c r="AO52" s="30">
        <v>0.10837508509153151</v>
      </c>
      <c r="AP52" s="30">
        <v>5.0048874122526413E-2</v>
      </c>
      <c r="AQ52" s="30">
        <v>0.10919901504181168</v>
      </c>
      <c r="AR52" s="150"/>
      <c r="AS52" s="150"/>
      <c r="AT52" s="412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</row>
    <row r="53" spans="1:2645">
      <c r="A53" s="9" t="s">
        <v>200</v>
      </c>
      <c r="B53" s="366" t="s">
        <v>377</v>
      </c>
      <c r="C53" s="366" t="s">
        <v>378</v>
      </c>
      <c r="D53" s="366" t="s">
        <v>379</v>
      </c>
      <c r="E53" s="366" t="s">
        <v>380</v>
      </c>
      <c r="F53" s="366" t="s">
        <v>381</v>
      </c>
      <c r="G53" s="366" t="s">
        <v>382</v>
      </c>
      <c r="H53" s="366" t="s">
        <v>383</v>
      </c>
      <c r="I53" s="366" t="s">
        <v>384</v>
      </c>
      <c r="J53" s="366" t="s">
        <v>385</v>
      </c>
      <c r="K53" s="366" t="s">
        <v>386</v>
      </c>
      <c r="L53" s="366" t="s">
        <v>387</v>
      </c>
      <c r="M53" s="366" t="s">
        <v>388</v>
      </c>
      <c r="N53" s="366" t="s">
        <v>389</v>
      </c>
      <c r="O53" s="366" t="s">
        <v>390</v>
      </c>
      <c r="P53" s="366" t="s">
        <v>391</v>
      </c>
      <c r="Q53" s="366" t="s">
        <v>2</v>
      </c>
      <c r="R53" s="366" t="s">
        <v>3</v>
      </c>
      <c r="S53" s="366" t="s">
        <v>4</v>
      </c>
      <c r="T53" s="366" t="s">
        <v>5</v>
      </c>
      <c r="U53" s="366" t="s">
        <v>6</v>
      </c>
      <c r="V53" s="366" t="s">
        <v>7</v>
      </c>
      <c r="W53" s="366" t="s">
        <v>8</v>
      </c>
      <c r="X53" s="366" t="s">
        <v>9</v>
      </c>
      <c r="Y53" s="366" t="s">
        <v>354</v>
      </c>
      <c r="Z53" s="366" t="s">
        <v>359</v>
      </c>
      <c r="AA53" s="366" t="s">
        <v>366</v>
      </c>
      <c r="AB53" s="366" t="s">
        <v>403</v>
      </c>
      <c r="AC53" s="366" t="s">
        <v>406</v>
      </c>
      <c r="AD53" s="366" t="s">
        <v>418</v>
      </c>
      <c r="AE53" s="366" t="s">
        <v>423</v>
      </c>
      <c r="AF53" s="366" t="s">
        <v>429</v>
      </c>
      <c r="AG53" s="366" t="s">
        <v>432</v>
      </c>
      <c r="AH53" s="366" t="s">
        <v>435</v>
      </c>
      <c r="AI53" s="366" t="s">
        <v>517</v>
      </c>
      <c r="AJ53" s="366" t="s">
        <v>633</v>
      </c>
      <c r="AK53" s="366" t="s">
        <v>637</v>
      </c>
      <c r="AL53" s="366" t="s">
        <v>648</v>
      </c>
      <c r="AM53" s="366" t="s">
        <v>700</v>
      </c>
      <c r="AN53" s="366" t="s">
        <v>714</v>
      </c>
      <c r="AO53" s="366" t="s">
        <v>717</v>
      </c>
      <c r="AP53" s="366" t="s">
        <v>727</v>
      </c>
      <c r="AQ53" s="366" t="s">
        <v>728</v>
      </c>
      <c r="AR53" s="150"/>
      <c r="AS53" s="150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</row>
    <row r="54" spans="1:2645" ht="21" customHeight="1">
      <c r="A54" s="23" t="s">
        <v>10</v>
      </c>
      <c r="B54" s="364" t="s">
        <v>12</v>
      </c>
      <c r="C54" s="364" t="s">
        <v>13</v>
      </c>
      <c r="D54" s="364" t="s">
        <v>14</v>
      </c>
      <c r="E54" s="364" t="s">
        <v>11</v>
      </c>
      <c r="F54" s="364" t="s">
        <v>12</v>
      </c>
      <c r="G54" s="364" t="s">
        <v>13</v>
      </c>
      <c r="H54" s="364" t="s">
        <v>14</v>
      </c>
      <c r="I54" s="364" t="s">
        <v>11</v>
      </c>
      <c r="J54" s="364" t="s">
        <v>12</v>
      </c>
      <c r="K54" s="364" t="s">
        <v>13</v>
      </c>
      <c r="L54" s="364" t="s">
        <v>14</v>
      </c>
      <c r="M54" s="364" t="s">
        <v>11</v>
      </c>
      <c r="N54" s="364" t="s">
        <v>12</v>
      </c>
      <c r="O54" s="364" t="s">
        <v>13</v>
      </c>
      <c r="P54" s="364" t="s">
        <v>14</v>
      </c>
      <c r="Q54" s="364" t="s">
        <v>11</v>
      </c>
      <c r="R54" s="364" t="s">
        <v>12</v>
      </c>
      <c r="S54" s="364" t="s">
        <v>13</v>
      </c>
      <c r="T54" s="364" t="s">
        <v>14</v>
      </c>
      <c r="U54" s="364" t="s">
        <v>11</v>
      </c>
      <c r="V54" s="364" t="s">
        <v>12</v>
      </c>
      <c r="W54" s="364" t="s">
        <v>13</v>
      </c>
      <c r="X54" s="364" t="s">
        <v>14</v>
      </c>
      <c r="Y54" s="364" t="s">
        <v>11</v>
      </c>
      <c r="Z54" s="364" t="s">
        <v>12</v>
      </c>
      <c r="AA54" s="364" t="s">
        <v>13</v>
      </c>
      <c r="AB54" s="364" t="s">
        <v>14</v>
      </c>
      <c r="AC54" s="364" t="s">
        <v>11</v>
      </c>
      <c r="AD54" s="364" t="s">
        <v>12</v>
      </c>
      <c r="AE54" s="364" t="s">
        <v>13</v>
      </c>
      <c r="AF54" s="364" t="s">
        <v>14</v>
      </c>
      <c r="AG54" s="364" t="s">
        <v>11</v>
      </c>
      <c r="AH54" s="364" t="s">
        <v>12</v>
      </c>
      <c r="AI54" s="364" t="s">
        <v>13</v>
      </c>
      <c r="AJ54" s="364" t="s">
        <v>14</v>
      </c>
      <c r="AK54" s="364" t="s">
        <v>11</v>
      </c>
      <c r="AL54" s="364" t="s">
        <v>12</v>
      </c>
      <c r="AM54" s="364" t="s">
        <v>13</v>
      </c>
      <c r="AN54" s="364" t="s">
        <v>14</v>
      </c>
      <c r="AO54" s="364" t="s">
        <v>11</v>
      </c>
      <c r="AP54" s="364" t="s">
        <v>12</v>
      </c>
      <c r="AQ54" s="364" t="s">
        <v>13</v>
      </c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</row>
    <row r="55" spans="1:2645" s="6" customFormat="1">
      <c r="A55" s="24" t="s">
        <v>201</v>
      </c>
      <c r="B55" s="242">
        <v>0</v>
      </c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0</v>
      </c>
      <c r="L55" s="242">
        <v>0</v>
      </c>
      <c r="M55" s="242">
        <v>0</v>
      </c>
      <c r="N55" s="242">
        <v>0</v>
      </c>
      <c r="O55" s="242">
        <v>0</v>
      </c>
      <c r="P55" s="242">
        <v>0</v>
      </c>
      <c r="Q55" s="90">
        <v>-35.386000000000003</v>
      </c>
      <c r="R55" s="90">
        <v>8.9</v>
      </c>
      <c r="S55" s="90">
        <v>-10.904999999999999</v>
      </c>
      <c r="T55" s="90">
        <v>-32.885999999999996</v>
      </c>
      <c r="U55" s="90">
        <v>10.586</v>
      </c>
      <c r="V55" s="90">
        <v>-6.6150000000000002</v>
      </c>
      <c r="W55" s="90">
        <v>-20.411000000000001</v>
      </c>
      <c r="X55" s="90">
        <v>-8.3471430000000009</v>
      </c>
      <c r="Y55" s="90">
        <v>5.5790000000000006</v>
      </c>
      <c r="Z55" s="90">
        <v>-64.564999999999998</v>
      </c>
      <c r="AA55" s="90">
        <v>-362.25299999999999</v>
      </c>
      <c r="AB55" s="90">
        <v>-181.303</v>
      </c>
      <c r="AC55" s="90">
        <v>56.540999999999997</v>
      </c>
      <c r="AD55" s="90">
        <v>-164.98808</v>
      </c>
      <c r="AE55" s="90">
        <v>-7.052323799999999</v>
      </c>
      <c r="AF55" s="90">
        <v>-6.0784215699999997</v>
      </c>
      <c r="AG55" s="90">
        <v>69.841999999999985</v>
      </c>
      <c r="AH55" s="90">
        <v>97.735000000000014</v>
      </c>
      <c r="AI55" s="90">
        <v>121.06399999999999</v>
      </c>
      <c r="AJ55" s="90">
        <v>-40.004000000000005</v>
      </c>
      <c r="AK55" s="90">
        <v>-68.955999999999975</v>
      </c>
      <c r="AL55" s="90">
        <v>70.430999999999997</v>
      </c>
      <c r="AM55" s="90">
        <v>-132.23930000000001</v>
      </c>
      <c r="AN55" s="90">
        <v>-933.22600000000091</v>
      </c>
      <c r="AO55" s="90">
        <v>79.055000000000007</v>
      </c>
      <c r="AP55" s="90">
        <v>51.106146769999981</v>
      </c>
      <c r="AQ55" s="90">
        <v>-5.3480000000000132</v>
      </c>
      <c r="AR55" s="150"/>
      <c r="AS55" s="150"/>
      <c r="AT55"/>
    </row>
    <row r="56" spans="1:2645" s="6" customFormat="1">
      <c r="A56" s="91" t="s">
        <v>202</v>
      </c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93">
        <v>-35.386000000000003</v>
      </c>
      <c r="R56" s="93">
        <v>-11.144</v>
      </c>
      <c r="S56" s="93">
        <v>-10.904999999999999</v>
      </c>
      <c r="T56" s="93">
        <v>-8.9860000000000007</v>
      </c>
      <c r="U56" s="92">
        <v>10.586</v>
      </c>
      <c r="V56" s="92">
        <v>-6.6150000000000002</v>
      </c>
      <c r="W56" s="92">
        <v>-20.411000000000001</v>
      </c>
      <c r="X56" s="92">
        <v>-8.3471430000000009</v>
      </c>
      <c r="Y56" s="92">
        <v>-10.420999999999999</v>
      </c>
      <c r="Z56" s="92">
        <v>-36.564999999999998</v>
      </c>
      <c r="AA56" s="93">
        <v>-1.4650000000000001</v>
      </c>
      <c r="AB56" s="93">
        <v>-5.4009999999999998</v>
      </c>
      <c r="AC56" s="93">
        <v>25.882999999999999</v>
      </c>
      <c r="AD56" s="93">
        <v>-16.834</v>
      </c>
      <c r="AE56" s="93">
        <v>-7.35</v>
      </c>
      <c r="AF56" s="93">
        <v>-10.176</v>
      </c>
      <c r="AG56" s="93">
        <v>-27.951000000000001</v>
      </c>
      <c r="AH56" s="93">
        <v>-3.2429999999999999</v>
      </c>
      <c r="AI56" s="93">
        <v>0.75</v>
      </c>
      <c r="AJ56" s="93">
        <v>-2.7959999999999998</v>
      </c>
      <c r="AK56" s="93">
        <v>-52.98</v>
      </c>
      <c r="AL56" s="93">
        <v>-32.9</v>
      </c>
      <c r="AM56" s="93">
        <v>-6.2</v>
      </c>
      <c r="AN56" s="93">
        <v>-3.802000000000886</v>
      </c>
      <c r="AO56" s="93">
        <v>-27.855</v>
      </c>
      <c r="AP56" s="93">
        <v>-4.7948532300000002</v>
      </c>
      <c r="AQ56" s="93">
        <v>-0.80200000000000005</v>
      </c>
      <c r="AR56"/>
      <c r="AS56"/>
      <c r="AT56"/>
    </row>
    <row r="57" spans="1:2645" s="6" customFormat="1">
      <c r="A57" s="91" t="s">
        <v>695</v>
      </c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>
        <v>98.192999999999998</v>
      </c>
      <c r="AH57" s="93">
        <v>133.143</v>
      </c>
      <c r="AI57" s="93">
        <v>133.488</v>
      </c>
      <c r="AJ57" s="93">
        <v>128.08000000000001</v>
      </c>
      <c r="AK57" s="93">
        <v>134.286</v>
      </c>
      <c r="AL57" s="93">
        <v>132.80000000000001</v>
      </c>
      <c r="AM57" s="93">
        <v>139.34399999999999</v>
      </c>
      <c r="AN57" s="93">
        <v>142.54400000000001</v>
      </c>
      <c r="AO57" s="93">
        <v>134.744</v>
      </c>
      <c r="AP57" s="93">
        <v>120.64399999999999</v>
      </c>
      <c r="AQ57" s="93">
        <v>128.25399999999999</v>
      </c>
      <c r="AR57"/>
      <c r="AS57"/>
      <c r="AT57"/>
    </row>
    <row r="58" spans="1:2645" s="6" customFormat="1">
      <c r="A58" s="91" t="s">
        <v>663</v>
      </c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>
        <v>-10.741</v>
      </c>
      <c r="AL58" s="93">
        <v>-7.45</v>
      </c>
      <c r="AM58" s="93">
        <v>-7.7903000000000002</v>
      </c>
      <c r="AN58" s="93">
        <v>-9.3350000000000044</v>
      </c>
      <c r="AO58" s="93">
        <v>-9.1</v>
      </c>
      <c r="AP58" s="93">
        <v>-13.900000000000007</v>
      </c>
      <c r="AQ58" s="93">
        <v>-13.099999999999996</v>
      </c>
      <c r="AR58" s="150"/>
      <c r="AS58" s="150"/>
      <c r="AT58" s="150"/>
    </row>
    <row r="59" spans="1:2645" s="6" customFormat="1">
      <c r="A59" s="91" t="s">
        <v>203</v>
      </c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25"/>
      <c r="R59" s="225">
        <v>20</v>
      </c>
      <c r="S59" s="225"/>
      <c r="T59" s="225">
        <v>-23.9</v>
      </c>
      <c r="U59" s="93"/>
      <c r="V59" s="93"/>
      <c r="W59" s="92"/>
      <c r="X59" s="92"/>
      <c r="Y59" s="92">
        <v>16</v>
      </c>
      <c r="Z59" s="92">
        <v>-28</v>
      </c>
      <c r="AA59" s="93">
        <v>-360.78800000000001</v>
      </c>
      <c r="AB59" s="93">
        <v>-175.90199999999999</v>
      </c>
      <c r="AC59" s="93">
        <v>30.658000000000001</v>
      </c>
      <c r="AD59" s="93">
        <v>-148.15407999999999</v>
      </c>
      <c r="AE59" s="93">
        <v>0.297676200000001</v>
      </c>
      <c r="AF59" s="93">
        <v>4.0975784300000004</v>
      </c>
      <c r="AG59" s="93">
        <v>-0.4</v>
      </c>
      <c r="AH59" s="93">
        <v>-32.164999999999999</v>
      </c>
      <c r="AI59" s="93">
        <v>-13.173999999999999</v>
      </c>
      <c r="AJ59" s="93">
        <v>-165.28800000000001</v>
      </c>
      <c r="AK59" s="93">
        <v>-139.52099999999999</v>
      </c>
      <c r="AL59" s="93">
        <v>-22.019000000000005</v>
      </c>
      <c r="AM59" s="93">
        <v>-257.59300000000002</v>
      </c>
      <c r="AN59" s="93">
        <v>-1062.633</v>
      </c>
      <c r="AO59" s="93">
        <v>-18.734000000000002</v>
      </c>
      <c r="AP59" s="93">
        <v>-50.843000000000004</v>
      </c>
      <c r="AQ59" s="93">
        <v>-119.7</v>
      </c>
      <c r="AR59"/>
      <c r="AS59"/>
      <c r="AT59"/>
    </row>
    <row r="60" spans="1:2645" s="6" customFormat="1">
      <c r="A60" s="24" t="s">
        <v>696</v>
      </c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25"/>
      <c r="R60" s="225"/>
      <c r="S60" s="225"/>
      <c r="T60" s="225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0"/>
      <c r="AH60" s="90"/>
      <c r="AI60" s="90"/>
      <c r="AJ60" s="90"/>
      <c r="AK60" s="90">
        <v>-43.918999999999997</v>
      </c>
      <c r="AL60" s="90">
        <v>-43.944000000000003</v>
      </c>
      <c r="AM60" s="90">
        <v>-57.161999999999999</v>
      </c>
      <c r="AN60" s="90">
        <v>-57.3</v>
      </c>
      <c r="AO60" s="90">
        <v>-62.2</v>
      </c>
      <c r="AP60" s="90">
        <v>-77.099999999999994</v>
      </c>
      <c r="AQ60" s="90">
        <v>-70.599999999999994</v>
      </c>
      <c r="AR60" s="150"/>
      <c r="AS60" s="150"/>
      <c r="AT60"/>
    </row>
    <row r="61" spans="1:2645" s="6" customFormat="1">
      <c r="A61" s="91" t="s">
        <v>663</v>
      </c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25"/>
      <c r="R61" s="225"/>
      <c r="S61" s="225"/>
      <c r="T61" s="225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>
        <v>-43.918999999999997</v>
      </c>
      <c r="AL61" s="93">
        <v>-43.944000000000003</v>
      </c>
      <c r="AM61" s="93">
        <v>-57.161999999999999</v>
      </c>
      <c r="AN61" s="93">
        <v>-57.3</v>
      </c>
      <c r="AO61" s="93">
        <v>-62.2</v>
      </c>
      <c r="AP61" s="93">
        <v>-77.099999999999994</v>
      </c>
      <c r="AQ61" s="93">
        <v>-70.599999999999994</v>
      </c>
      <c r="AR61" s="150"/>
      <c r="AS61" s="150"/>
      <c r="AT61" s="150"/>
    </row>
    <row r="62" spans="1:2645" s="6" customFormat="1">
      <c r="A62" s="24" t="s">
        <v>204</v>
      </c>
      <c r="B62" s="242">
        <v>0</v>
      </c>
      <c r="C62" s="242">
        <v>0</v>
      </c>
      <c r="D62" s="242">
        <v>0</v>
      </c>
      <c r="E62" s="242">
        <v>0</v>
      </c>
      <c r="F62" s="242">
        <v>0</v>
      </c>
      <c r="G62" s="242">
        <v>0</v>
      </c>
      <c r="H62" s="242">
        <v>0</v>
      </c>
      <c r="I62" s="242">
        <v>0</v>
      </c>
      <c r="J62" s="242">
        <v>0</v>
      </c>
      <c r="K62" s="242">
        <v>0</v>
      </c>
      <c r="L62" s="242">
        <v>0</v>
      </c>
      <c r="M62" s="242">
        <v>0</v>
      </c>
      <c r="N62" s="242">
        <v>0</v>
      </c>
      <c r="O62" s="242">
        <v>0</v>
      </c>
      <c r="P62" s="242">
        <v>0</v>
      </c>
      <c r="Q62" s="90">
        <v>-55.580318923511804</v>
      </c>
      <c r="R62" s="90">
        <v>13.472982288450032</v>
      </c>
      <c r="S62" s="90">
        <v>100.37972220717516</v>
      </c>
      <c r="T62" s="90">
        <v>126.57297397624748</v>
      </c>
      <c r="U62" s="90">
        <v>-17.964678471872702</v>
      </c>
      <c r="V62" s="90">
        <v>168.07615259030501</v>
      </c>
      <c r="W62" s="90">
        <v>242.96584740969453</v>
      </c>
      <c r="X62" s="90">
        <v>-45.593920010000033</v>
      </c>
      <c r="Y62" s="90">
        <v>-459.72514062870448</v>
      </c>
      <c r="Z62" s="90">
        <v>207.13419028702501</v>
      </c>
      <c r="AA62" s="90">
        <v>142.03370620788331</v>
      </c>
      <c r="AB62" s="90">
        <v>-32.414312283688403</v>
      </c>
      <c r="AC62" s="90">
        <v>221.40525311875228</v>
      </c>
      <c r="AD62" s="90">
        <v>621.95189852354201</v>
      </c>
      <c r="AE62" s="90">
        <v>343.44799999999998</v>
      </c>
      <c r="AF62" s="90">
        <v>35.768525539999999</v>
      </c>
      <c r="AG62" s="90">
        <v>44.499797999999998</v>
      </c>
      <c r="AH62" s="90">
        <v>48.392000000000003</v>
      </c>
      <c r="AI62" s="90">
        <v>112.27800000000001</v>
      </c>
      <c r="AJ62" s="90">
        <v>-209.84899999999999</v>
      </c>
      <c r="AK62" s="90">
        <v>36.507000000000005</v>
      </c>
      <c r="AL62" s="90">
        <v>-286.38100000000003</v>
      </c>
      <c r="AM62" s="90">
        <v>-113.42399999999998</v>
      </c>
      <c r="AN62" s="90">
        <v>-184.9411001</v>
      </c>
      <c r="AO62" s="90">
        <v>-375.54500000000002</v>
      </c>
      <c r="AP62" s="90">
        <v>-335.42500856999999</v>
      </c>
      <c r="AQ62" s="90">
        <v>-356.03409435999993</v>
      </c>
      <c r="AR62"/>
      <c r="AS62"/>
      <c r="AT62"/>
    </row>
    <row r="63" spans="1:2645" s="6" customFormat="1">
      <c r="A63" s="91" t="s">
        <v>205</v>
      </c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25">
        <v>-55.580318923511804</v>
      </c>
      <c r="R63" s="225">
        <v>13.472982288450032</v>
      </c>
      <c r="S63" s="225">
        <v>98.579722207175166</v>
      </c>
      <c r="T63" s="225">
        <v>38.772973976247492</v>
      </c>
      <c r="U63" s="93">
        <v>-119.0646784718727</v>
      </c>
      <c r="V63" s="93">
        <v>64.35115259030502</v>
      </c>
      <c r="W63" s="92">
        <v>-13.96215259030547</v>
      </c>
      <c r="X63" s="92">
        <v>-45.593920010000033</v>
      </c>
      <c r="Y63" s="92">
        <v>-355.04899999999998</v>
      </c>
      <c r="Z63" s="92">
        <v>95.81</v>
      </c>
      <c r="AA63" s="93">
        <v>2.2549999999999955</v>
      </c>
      <c r="AB63" s="93">
        <v>-328.89099999999996</v>
      </c>
      <c r="AC63" s="93">
        <v>-88.292000000000002</v>
      </c>
      <c r="AD63" s="93">
        <v>331.73200000000003</v>
      </c>
      <c r="AE63" s="93">
        <v>75.447999999999979</v>
      </c>
      <c r="AF63" s="93">
        <v>-67.106999999999999</v>
      </c>
      <c r="AG63" s="93">
        <v>27.36</v>
      </c>
      <c r="AH63" s="93">
        <v>56.690000000000005</v>
      </c>
      <c r="AI63" s="93">
        <v>162.33500000000001</v>
      </c>
      <c r="AJ63" s="93">
        <v>16.306000000000001</v>
      </c>
      <c r="AK63" s="93">
        <v>25.824999999999999</v>
      </c>
      <c r="AL63" s="93">
        <v>-86.504999999999995</v>
      </c>
      <c r="AM63" s="93">
        <v>106.053</v>
      </c>
      <c r="AN63" s="93">
        <v>9.4</v>
      </c>
      <c r="AO63" s="93">
        <v>-41.8</v>
      </c>
      <c r="AP63" s="93">
        <v>-192</v>
      </c>
      <c r="AQ63" s="93">
        <v>-77.7</v>
      </c>
      <c r="AR63"/>
      <c r="AS63"/>
      <c r="AT63"/>
    </row>
    <row r="64" spans="1:2645" s="6" customFormat="1">
      <c r="A64" s="94" t="s">
        <v>697</v>
      </c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93">
        <v>0</v>
      </c>
      <c r="R64" s="93">
        <v>0</v>
      </c>
      <c r="S64" s="93">
        <v>1.7999999999999972</v>
      </c>
      <c r="T64" s="93">
        <v>87.8</v>
      </c>
      <c r="U64" s="93">
        <v>101.1</v>
      </c>
      <c r="V64" s="93">
        <v>103.72499999999999</v>
      </c>
      <c r="W64" s="93">
        <v>256.928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110.069164</v>
      </c>
      <c r="AD64" s="93">
        <v>91.7</v>
      </c>
      <c r="AE64" s="93">
        <v>-1.3</v>
      </c>
      <c r="AF64" s="93">
        <v>0</v>
      </c>
      <c r="AG64" s="93">
        <v>0</v>
      </c>
      <c r="AH64" s="93">
        <v>0</v>
      </c>
      <c r="AI64" s="93">
        <v>0</v>
      </c>
      <c r="AJ64" s="93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/>
      <c r="AS64"/>
      <c r="AT64"/>
    </row>
    <row r="65" spans="1:2645" s="6" customFormat="1">
      <c r="A65" s="94" t="s">
        <v>422</v>
      </c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93"/>
      <c r="R65" s="93"/>
      <c r="S65" s="93"/>
      <c r="T65" s="93"/>
      <c r="U65" s="93"/>
      <c r="V65" s="93"/>
      <c r="W65" s="93"/>
      <c r="X65" s="93"/>
      <c r="Y65" s="93">
        <v>-104.67614062870449</v>
      </c>
      <c r="Z65" s="93">
        <v>111.324190287025</v>
      </c>
      <c r="AA65" s="93">
        <v>139.77870620788332</v>
      </c>
      <c r="AB65" s="93">
        <v>176.67668771631156</v>
      </c>
      <c r="AC65" s="93">
        <v>174.10208911875227</v>
      </c>
      <c r="AD65" s="93">
        <v>178.639536303542</v>
      </c>
      <c r="AE65" s="93">
        <v>296.10000000000002</v>
      </c>
      <c r="AF65" s="93">
        <v>93.789000000000001</v>
      </c>
      <c r="AG65" s="93">
        <v>71.591797999999997</v>
      </c>
      <c r="AH65" s="93">
        <v>-6.6</v>
      </c>
      <c r="AI65" s="93">
        <v>-37.799999999999997</v>
      </c>
      <c r="AJ65" s="93">
        <v>-2.976</v>
      </c>
      <c r="AK65" s="93">
        <v>11</v>
      </c>
      <c r="AL65" s="93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150"/>
      <c r="AS65" s="150"/>
      <c r="AT65"/>
    </row>
    <row r="66" spans="1:2645" s="6" customFormat="1">
      <c r="A66" s="91" t="s">
        <v>663</v>
      </c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>
        <v>3.7820000000000005</v>
      </c>
      <c r="AL66" s="93">
        <v>-186.33600000000001</v>
      </c>
      <c r="AM66" s="93">
        <v>-228.32299999999998</v>
      </c>
      <c r="AN66" s="93">
        <v>-194.483</v>
      </c>
      <c r="AO66" s="93">
        <v>-340.2</v>
      </c>
      <c r="AP66" s="93">
        <v>-194</v>
      </c>
      <c r="AQ66" s="93">
        <v>-288.29999999999995</v>
      </c>
      <c r="AR66" s="150"/>
      <c r="AS66" s="150"/>
      <c r="AT66" s="150"/>
    </row>
    <row r="67" spans="1:2645" s="6" customFormat="1">
      <c r="A67" s="91" t="s">
        <v>203</v>
      </c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>
        <v>119.8</v>
      </c>
      <c r="AC67" s="93">
        <v>25.525999999999996</v>
      </c>
      <c r="AD67" s="93">
        <v>19.880362219999999</v>
      </c>
      <c r="AE67" s="93">
        <v>-26.8</v>
      </c>
      <c r="AF67" s="93">
        <v>9.0865255400000002</v>
      </c>
      <c r="AG67" s="93">
        <v>-54.451999999999998</v>
      </c>
      <c r="AH67" s="93">
        <v>-1.698</v>
      </c>
      <c r="AI67" s="93">
        <v>-12.257</v>
      </c>
      <c r="AJ67" s="93">
        <v>-223.179</v>
      </c>
      <c r="AK67" s="93">
        <v>-4.0999999999999996</v>
      </c>
      <c r="AL67" s="93">
        <v>-13.54</v>
      </c>
      <c r="AM67" s="93">
        <v>8.8460000000000001</v>
      </c>
      <c r="AN67" s="93">
        <v>0.14189990000000038</v>
      </c>
      <c r="AO67" s="93">
        <v>6.4550000000000001</v>
      </c>
      <c r="AP67" s="93">
        <v>50.574991430000004</v>
      </c>
      <c r="AQ67" s="93">
        <v>9.9659056400000008</v>
      </c>
      <c r="AR67"/>
      <c r="AS67"/>
      <c r="AT67"/>
    </row>
    <row r="68" spans="1:2645" s="6" customFormat="1">
      <c r="A68" s="24" t="s">
        <v>718</v>
      </c>
      <c r="B68" s="242">
        <v>0</v>
      </c>
      <c r="C68" s="242">
        <v>0</v>
      </c>
      <c r="D68" s="242">
        <v>0</v>
      </c>
      <c r="E68" s="242">
        <v>0</v>
      </c>
      <c r="F68" s="242">
        <v>0</v>
      </c>
      <c r="G68" s="242">
        <v>0</v>
      </c>
      <c r="H68" s="242">
        <v>0</v>
      </c>
      <c r="I68" s="242">
        <v>0</v>
      </c>
      <c r="J68" s="242">
        <v>0</v>
      </c>
      <c r="K68" s="242">
        <v>0</v>
      </c>
      <c r="L68" s="242">
        <v>0</v>
      </c>
      <c r="M68" s="242">
        <v>0</v>
      </c>
      <c r="N68" s="242">
        <v>0</v>
      </c>
      <c r="O68" s="242">
        <v>0</v>
      </c>
      <c r="P68" s="242">
        <v>0</v>
      </c>
      <c r="Q68" s="90">
        <v>-59.209504619999997</v>
      </c>
      <c r="R68" s="90">
        <v>-80.334944330000013</v>
      </c>
      <c r="S68" s="90">
        <v>-19.77534035</v>
      </c>
      <c r="T68" s="90">
        <v>27.885513149999998</v>
      </c>
      <c r="U68" s="90">
        <v>43.44603326</v>
      </c>
      <c r="V68" s="90">
        <v>-89.033073729999998</v>
      </c>
      <c r="W68" s="90">
        <v>-6.8029787199999996</v>
      </c>
      <c r="X68" s="90">
        <v>-99.428408000000005</v>
      </c>
      <c r="Y68" s="90">
        <v>-197.22699259000001</v>
      </c>
      <c r="Z68" s="90">
        <v>-306.95106300999998</v>
      </c>
      <c r="AA68" s="90">
        <v>-46.589855010000008</v>
      </c>
      <c r="AB68" s="90">
        <v>50.57341563</v>
      </c>
      <c r="AC68" s="90">
        <v>70.857298089999972</v>
      </c>
      <c r="AD68" s="90">
        <v>93.531440260000011</v>
      </c>
      <c r="AE68" s="90">
        <v>13.663861050000037</v>
      </c>
      <c r="AF68" s="90">
        <v>41.181587749997959</v>
      </c>
      <c r="AG68" s="90">
        <v>63.004623340000002</v>
      </c>
      <c r="AH68" s="90">
        <v>159.968450300001</v>
      </c>
      <c r="AI68" s="90">
        <v>157.9840786100001</v>
      </c>
      <c r="AJ68" s="90">
        <v>-628.4</v>
      </c>
      <c r="AK68" s="90">
        <v>52.252012320000063</v>
      </c>
      <c r="AL68" s="90">
        <v>-93.965052180000157</v>
      </c>
      <c r="AM68" s="90">
        <v>-108.84254546999989</v>
      </c>
      <c r="AN68" s="90">
        <v>-125.72544687999979</v>
      </c>
      <c r="AO68" s="90">
        <v>-103.157</v>
      </c>
      <c r="AP68" s="90">
        <v>107.72199999999999</v>
      </c>
      <c r="AQ68" s="90">
        <v>0</v>
      </c>
      <c r="AR68"/>
      <c r="AS68"/>
      <c r="AT68"/>
    </row>
    <row r="69" spans="1:2645" s="6" customFormat="1">
      <c r="A69" s="91" t="s">
        <v>698</v>
      </c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25">
        <v>-59.209504619999997</v>
      </c>
      <c r="R69" s="225">
        <v>-80.334944330000013</v>
      </c>
      <c r="S69" s="225">
        <v>-19.77534035</v>
      </c>
      <c r="T69" s="225">
        <v>27.885513149999998</v>
      </c>
      <c r="U69" s="93">
        <v>43.44603326</v>
      </c>
      <c r="V69" s="93">
        <v>-89.033073729999998</v>
      </c>
      <c r="W69" s="92">
        <v>-6.8029787199999996</v>
      </c>
      <c r="X69" s="92">
        <v>-99.428408000000005</v>
      </c>
      <c r="Y69" s="93">
        <v>-197.22699259000001</v>
      </c>
      <c r="Z69" s="93">
        <v>-306.95106300999998</v>
      </c>
      <c r="AA69" s="93">
        <v>-46.589855010000008</v>
      </c>
      <c r="AB69" s="93">
        <v>50.57341563</v>
      </c>
      <c r="AC69" s="93">
        <v>70.857298089999972</v>
      </c>
      <c r="AD69" s="93">
        <v>93.531440260000011</v>
      </c>
      <c r="AE69" s="93">
        <v>13.663861050000037</v>
      </c>
      <c r="AF69" s="93">
        <v>41.181587749997959</v>
      </c>
      <c r="AG69" s="93">
        <v>63.004623340000002</v>
      </c>
      <c r="AH69" s="93">
        <v>159.968450300001</v>
      </c>
      <c r="AI69" s="93">
        <v>157.9840786100001</v>
      </c>
      <c r="AJ69" s="93">
        <v>87.6</v>
      </c>
      <c r="AK69" s="93">
        <v>52.252012320000063</v>
      </c>
      <c r="AL69" s="93">
        <v>-93.965052180000157</v>
      </c>
      <c r="AM69" s="93">
        <v>-108.84254546999989</v>
      </c>
      <c r="AN69" s="93">
        <v>-144.1254468799998</v>
      </c>
      <c r="AO69" s="93">
        <v>-103.157</v>
      </c>
      <c r="AP69" s="93">
        <v>0</v>
      </c>
      <c r="AQ69" s="93">
        <v>0</v>
      </c>
      <c r="AR69" s="222"/>
      <c r="AS69" s="222"/>
      <c r="AT69"/>
    </row>
    <row r="70" spans="1:2645" s="6" customFormat="1">
      <c r="A70" s="91" t="s">
        <v>203</v>
      </c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25"/>
      <c r="R70" s="225"/>
      <c r="S70" s="225"/>
      <c r="T70" s="225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>
        <v>-716</v>
      </c>
      <c r="AK70" s="93">
        <v>0</v>
      </c>
      <c r="AL70" s="93">
        <v>0</v>
      </c>
      <c r="AM70" s="93">
        <v>0</v>
      </c>
      <c r="AN70" s="93">
        <v>18.399999999999999</v>
      </c>
      <c r="AO70" s="93">
        <v>0</v>
      </c>
      <c r="AP70" s="93">
        <v>107.72199999999999</v>
      </c>
      <c r="AQ70" s="93">
        <v>0</v>
      </c>
      <c r="AR70"/>
      <c r="AS70"/>
      <c r="AT70"/>
    </row>
    <row r="71" spans="1:2645" s="6" customFormat="1">
      <c r="A71" s="24" t="s">
        <v>645</v>
      </c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25"/>
      <c r="R71" s="90">
        <v>114.6</v>
      </c>
      <c r="S71" s="90">
        <v>0</v>
      </c>
      <c r="T71" s="90">
        <v>0</v>
      </c>
      <c r="U71" s="90">
        <v>101.3</v>
      </c>
      <c r="V71" s="90">
        <v>0</v>
      </c>
      <c r="W71" s="90">
        <v>0</v>
      </c>
      <c r="X71" s="90">
        <v>-290.89999999999998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-1039.96557136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-326.5</v>
      </c>
      <c r="AN71" s="90">
        <v>-9.1</v>
      </c>
      <c r="AO71" s="90">
        <v>74.311000000000007</v>
      </c>
      <c r="AP71" s="90">
        <v>0</v>
      </c>
      <c r="AQ71" s="90">
        <v>0</v>
      </c>
      <c r="AR71"/>
      <c r="AS71"/>
      <c r="AT71"/>
    </row>
    <row r="72" spans="1:2645" s="6" customFormat="1">
      <c r="A72" s="91" t="s">
        <v>203</v>
      </c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25"/>
      <c r="R72" s="225">
        <v>114.6</v>
      </c>
      <c r="S72" s="225"/>
      <c r="T72" s="225"/>
      <c r="U72" s="93">
        <v>101.3</v>
      </c>
      <c r="V72" s="93"/>
      <c r="W72" s="93"/>
      <c r="X72" s="93">
        <v>-290.89999999999998</v>
      </c>
      <c r="Y72" s="93"/>
      <c r="Z72" s="93"/>
      <c r="AA72" s="93"/>
      <c r="AB72" s="93"/>
      <c r="AC72" s="93"/>
      <c r="AD72" s="93"/>
      <c r="AE72" s="93"/>
      <c r="AF72" s="93">
        <v>-1039.96557136</v>
      </c>
      <c r="AG72" s="93"/>
      <c r="AH72" s="93"/>
      <c r="AI72" s="93"/>
      <c r="AJ72" s="93"/>
      <c r="AK72" s="93"/>
      <c r="AL72" s="93"/>
      <c r="AM72" s="93">
        <v>-326.5</v>
      </c>
      <c r="AN72" s="93">
        <v>-9.1</v>
      </c>
      <c r="AO72" s="93">
        <v>74.311000000000007</v>
      </c>
      <c r="AP72" s="93">
        <v>0</v>
      </c>
      <c r="AQ72" s="93">
        <v>0</v>
      </c>
      <c r="AR72" s="222"/>
      <c r="AS72" s="222"/>
      <c r="AT72"/>
    </row>
    <row r="73" spans="1:2645" s="6" customFormat="1">
      <c r="A73" s="24" t="s">
        <v>206</v>
      </c>
      <c r="B73" s="242">
        <v>0</v>
      </c>
      <c r="C73" s="242">
        <v>0</v>
      </c>
      <c r="D73" s="242">
        <v>0</v>
      </c>
      <c r="E73" s="242">
        <v>0</v>
      </c>
      <c r="F73" s="242">
        <v>0</v>
      </c>
      <c r="G73" s="242">
        <v>0</v>
      </c>
      <c r="H73" s="242">
        <v>0</v>
      </c>
      <c r="I73" s="242">
        <v>0</v>
      </c>
      <c r="J73" s="242">
        <v>0</v>
      </c>
      <c r="K73" s="242">
        <v>0</v>
      </c>
      <c r="L73" s="242">
        <v>0</v>
      </c>
      <c r="M73" s="242">
        <v>0</v>
      </c>
      <c r="N73" s="242">
        <v>0</v>
      </c>
      <c r="O73" s="242">
        <v>0</v>
      </c>
      <c r="P73" s="242">
        <v>0</v>
      </c>
      <c r="Q73" s="90">
        <v>-104.69266408175591</v>
      </c>
      <c r="R73" s="90">
        <v>45.451546814224997</v>
      </c>
      <c r="S73" s="90">
        <v>24.962020753587581</v>
      </c>
      <c r="T73" s="90">
        <v>74.729000138123737</v>
      </c>
      <c r="U73" s="90">
        <v>141.05669402406363</v>
      </c>
      <c r="V73" s="90">
        <v>-8.3024974348474956</v>
      </c>
      <c r="W73" s="90">
        <v>104.47444498484727</v>
      </c>
      <c r="X73" s="90">
        <v>-417.29893950500002</v>
      </c>
      <c r="Y73" s="90">
        <v>-424.30006290435222</v>
      </c>
      <c r="Z73" s="90">
        <v>-235.66646786648749</v>
      </c>
      <c r="AA73" s="90">
        <v>-156.69950190605834</v>
      </c>
      <c r="AB73" s="90">
        <v>-56.285240511844194</v>
      </c>
      <c r="AC73" s="90">
        <v>209.83042464937611</v>
      </c>
      <c r="AD73" s="90">
        <v>322.01334952177103</v>
      </c>
      <c r="AE73" s="90">
        <v>181.86169915000002</v>
      </c>
      <c r="AF73" s="90">
        <v>-983.93893162500206</v>
      </c>
      <c r="AG73" s="90">
        <v>120.17552233999999</v>
      </c>
      <c r="AH73" s="90">
        <v>233.031950300001</v>
      </c>
      <c r="AI73" s="90">
        <v>274.65507861000009</v>
      </c>
      <c r="AJ73" s="90">
        <v>-753.32650000000001</v>
      </c>
      <c r="AK73" s="90">
        <v>14.068012320000079</v>
      </c>
      <c r="AL73" s="90">
        <v>-223.91205218000019</v>
      </c>
      <c r="AM73" s="90">
        <v>-586.75519546999988</v>
      </c>
      <c r="AN73" s="90">
        <v>-722.55899693000026</v>
      </c>
      <c r="AO73" s="90">
        <v>-208.191</v>
      </c>
      <c r="AP73" s="90">
        <v>-72.987430900000035</v>
      </c>
      <c r="AQ73" s="90">
        <v>-215.99104717999995</v>
      </c>
      <c r="AR73"/>
      <c r="AS73"/>
      <c r="AT73"/>
    </row>
    <row r="74" spans="1:2645" s="6" customFormat="1">
      <c r="A74" s="24" t="s">
        <v>207</v>
      </c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>
        <v>835.202220470003</v>
      </c>
      <c r="R74" s="90">
        <v>775.63339491999704</v>
      </c>
      <c r="S74" s="90">
        <v>952.33497677000003</v>
      </c>
      <c r="T74" s="90">
        <v>1028.9599149600529</v>
      </c>
      <c r="U74" s="90">
        <v>1008.6257039000069</v>
      </c>
      <c r="V74" s="90">
        <v>794.39519376000078</v>
      </c>
      <c r="W74" s="90">
        <v>1077.1235830648552</v>
      </c>
      <c r="X74" s="90">
        <v>1302.5455683850782</v>
      </c>
      <c r="Y74" s="90">
        <v>1091.3522040356488</v>
      </c>
      <c r="Z74" s="90">
        <v>1014.2586464035235</v>
      </c>
      <c r="AA74" s="90">
        <v>1263.4288418139217</v>
      </c>
      <c r="AB74" s="90">
        <v>1295.7645833380757</v>
      </c>
      <c r="AC74" s="90">
        <v>1183.6166128493692</v>
      </c>
      <c r="AD74" s="90">
        <v>1126.2186632817779</v>
      </c>
      <c r="AE74" s="90">
        <v>1616.3604388900392</v>
      </c>
      <c r="AF74" s="90">
        <v>1207.4108250549566</v>
      </c>
      <c r="AG74" s="90">
        <v>1314.093834759997</v>
      </c>
      <c r="AH74" s="90">
        <v>1037.4022941800361</v>
      </c>
      <c r="AI74" s="90">
        <v>1207.8709270600571</v>
      </c>
      <c r="AJ74" s="90">
        <v>1484.7994360899966</v>
      </c>
      <c r="AK74" s="90">
        <v>1463.3530123200001</v>
      </c>
      <c r="AL74" s="90">
        <v>1189.5382850999879</v>
      </c>
      <c r="AM74" s="90">
        <v>1601.7590894200075</v>
      </c>
      <c r="AN74" s="90">
        <v>1377.0440950200236</v>
      </c>
      <c r="AO74" s="90">
        <v>1773.4118658999853</v>
      </c>
      <c r="AP74" s="90">
        <v>517.76510327999404</v>
      </c>
      <c r="AQ74" s="90">
        <v>1700.5408267600028</v>
      </c>
      <c r="AR74" s="432"/>
      <c r="AS74"/>
      <c r="AT74" s="150"/>
    </row>
    <row r="75" spans="1:2645" s="6" customFormat="1">
      <c r="A75" s="95" t="s">
        <v>208</v>
      </c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96">
        <v>8.8358906274091431E-2</v>
      </c>
      <c r="R75" s="96">
        <v>9.1478909038226822E-2</v>
      </c>
      <c r="S75" s="96">
        <v>0.10397940525180066</v>
      </c>
      <c r="T75" s="96">
        <v>0.10832505903344075</v>
      </c>
      <c r="U75" s="96">
        <v>0.10162973115015488</v>
      </c>
      <c r="V75" s="96">
        <v>7.7941329958979982E-2</v>
      </c>
      <c r="W75" s="96">
        <v>9.3625451263461668E-2</v>
      </c>
      <c r="X75" s="96">
        <v>0.10659498674348451</v>
      </c>
      <c r="Y75" s="96">
        <v>9.2371668271020405E-2</v>
      </c>
      <c r="Z75" s="96">
        <v>8.8813395459536537E-2</v>
      </c>
      <c r="AA75" s="96">
        <v>0.10780182324675372</v>
      </c>
      <c r="AB75" s="96">
        <v>0.10750874082478357</v>
      </c>
      <c r="AC75" s="96">
        <v>0.10200802262874245</v>
      </c>
      <c r="AD75" s="96">
        <v>9.6786592654563242E-2</v>
      </c>
      <c r="AE75" s="96">
        <v>0.12510174690832501</v>
      </c>
      <c r="AF75" s="96">
        <v>9.1413110661694469E-2</v>
      </c>
      <c r="AG75" s="96">
        <v>9.6755844834693863E-2</v>
      </c>
      <c r="AH75" s="96">
        <v>7.6994353625721684E-2</v>
      </c>
      <c r="AI75" s="96">
        <v>7.8337089342100499E-2</v>
      </c>
      <c r="AJ75" s="96">
        <v>8.6325021119185635E-2</v>
      </c>
      <c r="AK75" s="96">
        <v>8.5790419231093956E-2</v>
      </c>
      <c r="AL75" s="96">
        <v>6.739409352142961E-2</v>
      </c>
      <c r="AM75" s="96">
        <v>8.4924215374353712E-2</v>
      </c>
      <c r="AN75" s="96">
        <v>7.0942015813189138E-2</v>
      </c>
      <c r="AO75" s="96">
        <v>9.6988990668397085E-2</v>
      </c>
      <c r="AP75" s="96">
        <v>4.3865339511521766E-2</v>
      </c>
      <c r="AQ75" s="96">
        <v>9.6892405415008348E-2</v>
      </c>
      <c r="AR75"/>
      <c r="AS75"/>
      <c r="AT75"/>
    </row>
    <row r="76" spans="1:2645">
      <c r="A76" s="9" t="s">
        <v>709</v>
      </c>
      <c r="B76" s="366" t="s">
        <v>377</v>
      </c>
      <c r="C76" s="366" t="s">
        <v>378</v>
      </c>
      <c r="D76" s="366" t="s">
        <v>379</v>
      </c>
      <c r="E76" s="366" t="s">
        <v>380</v>
      </c>
      <c r="F76" s="366" t="s">
        <v>381</v>
      </c>
      <c r="G76" s="366" t="s">
        <v>382</v>
      </c>
      <c r="H76" s="366" t="s">
        <v>383</v>
      </c>
      <c r="I76" s="366" t="s">
        <v>384</v>
      </c>
      <c r="J76" s="366" t="s">
        <v>385</v>
      </c>
      <c r="K76" s="366" t="s">
        <v>386</v>
      </c>
      <c r="L76" s="366" t="s">
        <v>387</v>
      </c>
      <c r="M76" s="366" t="s">
        <v>388</v>
      </c>
      <c r="N76" s="366" t="s">
        <v>389</v>
      </c>
      <c r="O76" s="366" t="s">
        <v>390</v>
      </c>
      <c r="P76" s="366" t="s">
        <v>391</v>
      </c>
      <c r="Q76" s="366" t="s">
        <v>2</v>
      </c>
      <c r="R76" s="366" t="s">
        <v>3</v>
      </c>
      <c r="S76" s="366" t="s">
        <v>4</v>
      </c>
      <c r="T76" s="366" t="s">
        <v>5</v>
      </c>
      <c r="U76" s="366" t="s">
        <v>6</v>
      </c>
      <c r="V76" s="366" t="s">
        <v>7</v>
      </c>
      <c r="W76" s="366" t="s">
        <v>8</v>
      </c>
      <c r="X76" s="366" t="s">
        <v>9</v>
      </c>
      <c r="Y76" s="366" t="s">
        <v>354</v>
      </c>
      <c r="Z76" s="366" t="s">
        <v>359</v>
      </c>
      <c r="AA76" s="366" t="s">
        <v>366</v>
      </c>
      <c r="AB76" s="366" t="s">
        <v>403</v>
      </c>
      <c r="AC76" s="366" t="s">
        <v>406</v>
      </c>
      <c r="AD76" s="366" t="s">
        <v>418</v>
      </c>
      <c r="AE76" s="366" t="s">
        <v>423</v>
      </c>
      <c r="AF76" s="366" t="s">
        <v>429</v>
      </c>
      <c r="AG76" s="366" t="s">
        <v>432</v>
      </c>
      <c r="AH76" s="366" t="s">
        <v>435</v>
      </c>
      <c r="AI76" s="366" t="s">
        <v>517</v>
      </c>
      <c r="AJ76" s="366" t="s">
        <v>633</v>
      </c>
      <c r="AK76" s="366" t="s">
        <v>637</v>
      </c>
      <c r="AL76" s="366" t="s">
        <v>648</v>
      </c>
      <c r="AM76" s="366" t="s">
        <v>700</v>
      </c>
      <c r="AN76" s="366" t="s">
        <v>714</v>
      </c>
      <c r="AO76" s="366" t="s">
        <v>717</v>
      </c>
      <c r="AP76" s="366" t="s">
        <v>727</v>
      </c>
      <c r="AQ76" s="366" t="s">
        <v>728</v>
      </c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  <c r="BDV76" s="5"/>
      <c r="BDW76" s="5"/>
      <c r="BDX76" s="5"/>
      <c r="BDY76" s="5"/>
      <c r="BDZ76" s="5"/>
      <c r="BEA76" s="5"/>
      <c r="BEB76" s="5"/>
      <c r="BEC76" s="5"/>
      <c r="BED76" s="5"/>
      <c r="BEE76" s="5"/>
      <c r="BEF76" s="5"/>
      <c r="BEG76" s="5"/>
      <c r="BEH76" s="5"/>
      <c r="BEI76" s="5"/>
      <c r="BEJ76" s="5"/>
      <c r="BEK76" s="5"/>
      <c r="BEL76" s="5"/>
      <c r="BEM76" s="5"/>
      <c r="BEN76" s="5"/>
      <c r="BEO76" s="5"/>
      <c r="BEP76" s="5"/>
      <c r="BEQ76" s="5"/>
      <c r="BER76" s="5"/>
      <c r="BES76" s="5"/>
      <c r="BET76" s="5"/>
      <c r="BEU76" s="5"/>
      <c r="BEV76" s="5"/>
      <c r="BEW76" s="5"/>
      <c r="BEX76" s="5"/>
      <c r="BEY76" s="5"/>
      <c r="BEZ76" s="5"/>
      <c r="BFA76" s="5"/>
      <c r="BFB76" s="5"/>
      <c r="BFC76" s="5"/>
      <c r="BFD76" s="5"/>
      <c r="BFE76" s="5"/>
      <c r="BFF76" s="5"/>
      <c r="BFG76" s="5"/>
      <c r="BFH76" s="5"/>
      <c r="BFI76" s="5"/>
      <c r="BFJ76" s="5"/>
      <c r="BFK76" s="5"/>
      <c r="BFL76" s="5"/>
      <c r="BFM76" s="5"/>
      <c r="BFN76" s="5"/>
      <c r="BFO76" s="5"/>
      <c r="BFP76" s="5"/>
      <c r="BFQ76" s="5"/>
      <c r="BFR76" s="5"/>
      <c r="BFS76" s="5"/>
      <c r="BFT76" s="5"/>
      <c r="BFU76" s="5"/>
      <c r="BFV76" s="5"/>
      <c r="BFW76" s="5"/>
      <c r="BFX76" s="5"/>
      <c r="BFY76" s="5"/>
      <c r="BFZ76" s="5"/>
      <c r="BGA76" s="5"/>
      <c r="BGB76" s="5"/>
      <c r="BGC76" s="5"/>
      <c r="BGD76" s="5"/>
      <c r="BGE76" s="5"/>
      <c r="BGF76" s="5"/>
      <c r="BGG76" s="5"/>
      <c r="BGH76" s="5"/>
      <c r="BGI76" s="5"/>
      <c r="BGJ76" s="5"/>
      <c r="BGK76" s="5"/>
      <c r="BGL76" s="5"/>
      <c r="BGM76" s="5"/>
      <c r="BGN76" s="5"/>
      <c r="BGO76" s="5"/>
      <c r="BGP76" s="5"/>
      <c r="BGQ76" s="5"/>
      <c r="BGR76" s="5"/>
      <c r="BGS76" s="5"/>
      <c r="BGT76" s="5"/>
      <c r="BGU76" s="5"/>
      <c r="BGV76" s="5"/>
      <c r="BGW76" s="5"/>
      <c r="BGX76" s="5"/>
      <c r="BGY76" s="5"/>
      <c r="BGZ76" s="5"/>
      <c r="BHA76" s="5"/>
      <c r="BHB76" s="5"/>
      <c r="BHC76" s="5"/>
      <c r="BHD76" s="5"/>
      <c r="BHE76" s="5"/>
      <c r="BHF76" s="5"/>
      <c r="BHG76" s="5"/>
      <c r="BHH76" s="5"/>
      <c r="BHI76" s="5"/>
      <c r="BHJ76" s="5"/>
      <c r="BHK76" s="5"/>
      <c r="BHL76" s="5"/>
      <c r="BHM76" s="5"/>
      <c r="BHN76" s="5"/>
      <c r="BHO76" s="5"/>
      <c r="BHP76" s="5"/>
      <c r="BHQ76" s="5"/>
      <c r="BHR76" s="5"/>
      <c r="BHS76" s="5"/>
      <c r="BHT76" s="5"/>
      <c r="BHU76" s="5"/>
      <c r="BHV76" s="5"/>
      <c r="BHW76" s="5"/>
      <c r="BHX76" s="5"/>
      <c r="BHY76" s="5"/>
      <c r="BHZ76" s="5"/>
      <c r="BIA76" s="5"/>
      <c r="BIB76" s="5"/>
      <c r="BIC76" s="5"/>
      <c r="BID76" s="5"/>
      <c r="BIE76" s="5"/>
      <c r="BIF76" s="5"/>
      <c r="BIG76" s="5"/>
      <c r="BIH76" s="5"/>
      <c r="BII76" s="5"/>
      <c r="BIJ76" s="5"/>
      <c r="BIK76" s="5"/>
      <c r="BIL76" s="5"/>
      <c r="BIM76" s="5"/>
      <c r="BIN76" s="5"/>
      <c r="BIO76" s="5"/>
      <c r="BIP76" s="5"/>
      <c r="BIQ76" s="5"/>
      <c r="BIR76" s="5"/>
      <c r="BIS76" s="5"/>
      <c r="BIT76" s="5"/>
      <c r="BIU76" s="5"/>
      <c r="BIV76" s="5"/>
      <c r="BIW76" s="5"/>
      <c r="BIX76" s="5"/>
      <c r="BIY76" s="5"/>
      <c r="BIZ76" s="5"/>
      <c r="BJA76" s="5"/>
      <c r="BJB76" s="5"/>
      <c r="BJC76" s="5"/>
      <c r="BJD76" s="5"/>
      <c r="BJE76" s="5"/>
      <c r="BJF76" s="5"/>
      <c r="BJG76" s="5"/>
      <c r="BJH76" s="5"/>
      <c r="BJI76" s="5"/>
      <c r="BJJ76" s="5"/>
      <c r="BJK76" s="5"/>
      <c r="BJL76" s="5"/>
      <c r="BJM76" s="5"/>
      <c r="BJN76" s="5"/>
      <c r="BJO76" s="5"/>
      <c r="BJP76" s="5"/>
      <c r="BJQ76" s="5"/>
      <c r="BJR76" s="5"/>
      <c r="BJS76" s="5"/>
      <c r="BJT76" s="5"/>
      <c r="BJU76" s="5"/>
      <c r="BJV76" s="5"/>
      <c r="BJW76" s="5"/>
      <c r="BJX76" s="5"/>
      <c r="BJY76" s="5"/>
      <c r="BJZ76" s="5"/>
      <c r="BKA76" s="5"/>
      <c r="BKB76" s="5"/>
      <c r="BKC76" s="5"/>
      <c r="BKD76" s="5"/>
      <c r="BKE76" s="5"/>
      <c r="BKF76" s="5"/>
      <c r="BKG76" s="5"/>
      <c r="BKH76" s="5"/>
      <c r="BKI76" s="5"/>
      <c r="BKJ76" s="5"/>
      <c r="BKK76" s="5"/>
      <c r="BKL76" s="5"/>
      <c r="BKM76" s="5"/>
      <c r="BKN76" s="5"/>
      <c r="BKO76" s="5"/>
      <c r="BKP76" s="5"/>
      <c r="BKQ76" s="5"/>
      <c r="BKR76" s="5"/>
      <c r="BKS76" s="5"/>
      <c r="BKT76" s="5"/>
      <c r="BKU76" s="5"/>
      <c r="BKV76" s="5"/>
      <c r="BKW76" s="5"/>
      <c r="BKX76" s="5"/>
      <c r="BKY76" s="5"/>
      <c r="BKZ76" s="5"/>
      <c r="BLA76" s="5"/>
      <c r="BLB76" s="5"/>
      <c r="BLC76" s="5"/>
      <c r="BLD76" s="5"/>
      <c r="BLE76" s="5"/>
      <c r="BLF76" s="5"/>
      <c r="BLG76" s="5"/>
      <c r="BLH76" s="5"/>
      <c r="BLI76" s="5"/>
      <c r="BLJ76" s="5"/>
      <c r="BLK76" s="5"/>
      <c r="BLL76" s="5"/>
      <c r="BLM76" s="5"/>
      <c r="BLN76" s="5"/>
      <c r="BLO76" s="5"/>
      <c r="BLP76" s="5"/>
      <c r="BLQ76" s="5"/>
      <c r="BLR76" s="5"/>
      <c r="BLS76" s="5"/>
      <c r="BLT76" s="5"/>
      <c r="BLU76" s="5"/>
      <c r="BLV76" s="5"/>
      <c r="BLW76" s="5"/>
      <c r="BLX76" s="5"/>
      <c r="BLY76" s="5"/>
      <c r="BLZ76" s="5"/>
      <c r="BMA76" s="5"/>
      <c r="BMB76" s="5"/>
      <c r="BMC76" s="5"/>
      <c r="BMD76" s="5"/>
      <c r="BME76" s="5"/>
      <c r="BMF76" s="5"/>
      <c r="BMG76" s="5"/>
      <c r="BMH76" s="5"/>
      <c r="BMI76" s="5"/>
      <c r="BMJ76" s="5"/>
      <c r="BMK76" s="5"/>
      <c r="BML76" s="5"/>
      <c r="BMM76" s="5"/>
      <c r="BMN76" s="5"/>
      <c r="BMO76" s="5"/>
      <c r="BMP76" s="5"/>
      <c r="BMQ76" s="5"/>
      <c r="BMR76" s="5"/>
      <c r="BMS76" s="5"/>
      <c r="BMT76" s="5"/>
      <c r="BMU76" s="5"/>
      <c r="BMV76" s="5"/>
      <c r="BMW76" s="5"/>
      <c r="BMX76" s="5"/>
      <c r="BMY76" s="5"/>
      <c r="BMZ76" s="5"/>
      <c r="BNA76" s="5"/>
      <c r="BNB76" s="5"/>
      <c r="BNC76" s="5"/>
      <c r="BND76" s="5"/>
      <c r="BNE76" s="5"/>
      <c r="BNF76" s="5"/>
      <c r="BNG76" s="5"/>
      <c r="BNH76" s="5"/>
      <c r="BNI76" s="5"/>
      <c r="BNJ76" s="5"/>
      <c r="BNK76" s="5"/>
      <c r="BNL76" s="5"/>
      <c r="BNM76" s="5"/>
      <c r="BNN76" s="5"/>
      <c r="BNO76" s="5"/>
      <c r="BNP76" s="5"/>
      <c r="BNQ76" s="5"/>
      <c r="BNR76" s="5"/>
      <c r="BNS76" s="5"/>
      <c r="BNT76" s="5"/>
      <c r="BNU76" s="5"/>
      <c r="BNV76" s="5"/>
      <c r="BNW76" s="5"/>
      <c r="BNX76" s="5"/>
      <c r="BNY76" s="5"/>
      <c r="BNZ76" s="5"/>
      <c r="BOA76" s="5"/>
      <c r="BOB76" s="5"/>
      <c r="BOC76" s="5"/>
      <c r="BOD76" s="5"/>
      <c r="BOE76" s="5"/>
      <c r="BOF76" s="5"/>
      <c r="BOG76" s="5"/>
      <c r="BOH76" s="5"/>
      <c r="BOI76" s="5"/>
      <c r="BOJ76" s="5"/>
      <c r="BOK76" s="5"/>
      <c r="BOL76" s="5"/>
      <c r="BOM76" s="5"/>
      <c r="BON76" s="5"/>
      <c r="BOO76" s="5"/>
      <c r="BOP76" s="5"/>
      <c r="BOQ76" s="5"/>
      <c r="BOR76" s="5"/>
      <c r="BOS76" s="5"/>
      <c r="BOT76" s="5"/>
      <c r="BOU76" s="5"/>
      <c r="BOV76" s="5"/>
      <c r="BOW76" s="5"/>
      <c r="BOX76" s="5"/>
      <c r="BOY76" s="5"/>
      <c r="BOZ76" s="5"/>
      <c r="BPA76" s="5"/>
      <c r="BPB76" s="5"/>
      <c r="BPC76" s="5"/>
      <c r="BPD76" s="5"/>
      <c r="BPE76" s="5"/>
      <c r="BPF76" s="5"/>
      <c r="BPG76" s="5"/>
      <c r="BPH76" s="5"/>
      <c r="BPI76" s="5"/>
      <c r="BPJ76" s="5"/>
      <c r="BPK76" s="5"/>
      <c r="BPL76" s="5"/>
      <c r="BPM76" s="5"/>
      <c r="BPN76" s="5"/>
      <c r="BPO76" s="5"/>
      <c r="BPP76" s="5"/>
      <c r="BPQ76" s="5"/>
      <c r="BPR76" s="5"/>
      <c r="BPS76" s="5"/>
      <c r="BPT76" s="5"/>
      <c r="BPU76" s="5"/>
      <c r="BPV76" s="5"/>
      <c r="BPW76" s="5"/>
      <c r="BPX76" s="5"/>
      <c r="BPY76" s="5"/>
      <c r="BPZ76" s="5"/>
      <c r="BQA76" s="5"/>
      <c r="BQB76" s="5"/>
      <c r="BQC76" s="5"/>
      <c r="BQD76" s="5"/>
      <c r="BQE76" s="5"/>
      <c r="BQF76" s="5"/>
      <c r="BQG76" s="5"/>
      <c r="BQH76" s="5"/>
      <c r="BQI76" s="5"/>
      <c r="BQJ76" s="5"/>
      <c r="BQK76" s="5"/>
      <c r="BQL76" s="5"/>
      <c r="BQM76" s="5"/>
      <c r="BQN76" s="5"/>
      <c r="BQO76" s="5"/>
      <c r="BQP76" s="5"/>
      <c r="BQQ76" s="5"/>
      <c r="BQR76" s="5"/>
      <c r="BQS76" s="5"/>
      <c r="BQT76" s="5"/>
      <c r="BQU76" s="5"/>
      <c r="BQV76" s="5"/>
      <c r="BQW76" s="5"/>
      <c r="BQX76" s="5"/>
      <c r="BQY76" s="5"/>
      <c r="BQZ76" s="5"/>
      <c r="BRA76" s="5"/>
      <c r="BRB76" s="5"/>
      <c r="BRC76" s="5"/>
      <c r="BRD76" s="5"/>
      <c r="BRE76" s="5"/>
      <c r="BRF76" s="5"/>
      <c r="BRG76" s="5"/>
      <c r="BRH76" s="5"/>
      <c r="BRI76" s="5"/>
      <c r="BRJ76" s="5"/>
      <c r="BRK76" s="5"/>
      <c r="BRL76" s="5"/>
      <c r="BRM76" s="5"/>
      <c r="BRN76" s="5"/>
      <c r="BRO76" s="5"/>
      <c r="BRP76" s="5"/>
      <c r="BRQ76" s="5"/>
      <c r="BRR76" s="5"/>
      <c r="BRS76" s="5"/>
      <c r="BRT76" s="5"/>
      <c r="BRU76" s="5"/>
      <c r="BRV76" s="5"/>
      <c r="BRW76" s="5"/>
      <c r="BRX76" s="5"/>
      <c r="BRY76" s="5"/>
      <c r="BRZ76" s="5"/>
      <c r="BSA76" s="5"/>
      <c r="BSB76" s="5"/>
      <c r="BSC76" s="5"/>
      <c r="BSD76" s="5"/>
      <c r="BSE76" s="5"/>
      <c r="BSF76" s="5"/>
      <c r="BSG76" s="5"/>
      <c r="BSH76" s="5"/>
      <c r="BSI76" s="5"/>
      <c r="BSJ76" s="5"/>
      <c r="BSK76" s="5"/>
      <c r="BSL76" s="5"/>
      <c r="BSM76" s="5"/>
      <c r="BSN76" s="5"/>
      <c r="BSO76" s="5"/>
      <c r="BSP76" s="5"/>
      <c r="BSQ76" s="5"/>
      <c r="BSR76" s="5"/>
      <c r="BSS76" s="5"/>
      <c r="BST76" s="5"/>
      <c r="BSU76" s="5"/>
      <c r="BSV76" s="5"/>
      <c r="BSW76" s="5"/>
      <c r="BSX76" s="5"/>
      <c r="BSY76" s="5"/>
      <c r="BSZ76" s="5"/>
      <c r="BTA76" s="5"/>
      <c r="BTB76" s="5"/>
      <c r="BTC76" s="5"/>
      <c r="BTD76" s="5"/>
      <c r="BTE76" s="5"/>
      <c r="BTF76" s="5"/>
      <c r="BTG76" s="5"/>
      <c r="BTH76" s="5"/>
      <c r="BTI76" s="5"/>
      <c r="BTJ76" s="5"/>
      <c r="BTK76" s="5"/>
      <c r="BTL76" s="5"/>
      <c r="BTM76" s="5"/>
      <c r="BTN76" s="5"/>
      <c r="BTO76" s="5"/>
      <c r="BTP76" s="5"/>
      <c r="BTQ76" s="5"/>
      <c r="BTR76" s="5"/>
      <c r="BTS76" s="5"/>
      <c r="BTT76" s="5"/>
      <c r="BTU76" s="5"/>
      <c r="BTV76" s="5"/>
      <c r="BTW76" s="5"/>
      <c r="BTX76" s="5"/>
      <c r="BTY76" s="5"/>
      <c r="BTZ76" s="5"/>
      <c r="BUA76" s="5"/>
      <c r="BUB76" s="5"/>
      <c r="BUC76" s="5"/>
      <c r="BUD76" s="5"/>
      <c r="BUE76" s="5"/>
      <c r="BUF76" s="5"/>
      <c r="BUG76" s="5"/>
      <c r="BUH76" s="5"/>
      <c r="BUI76" s="5"/>
      <c r="BUJ76" s="5"/>
      <c r="BUK76" s="5"/>
      <c r="BUL76" s="5"/>
      <c r="BUM76" s="5"/>
      <c r="BUN76" s="5"/>
      <c r="BUO76" s="5"/>
      <c r="BUP76" s="5"/>
      <c r="BUQ76" s="5"/>
      <c r="BUR76" s="5"/>
      <c r="BUS76" s="5"/>
      <c r="BUT76" s="5"/>
      <c r="BUU76" s="5"/>
      <c r="BUV76" s="5"/>
      <c r="BUW76" s="5"/>
      <c r="BUX76" s="5"/>
      <c r="BUY76" s="5"/>
      <c r="BUZ76" s="5"/>
      <c r="BVA76" s="5"/>
      <c r="BVB76" s="5"/>
      <c r="BVC76" s="5"/>
      <c r="BVD76" s="5"/>
      <c r="BVE76" s="5"/>
      <c r="BVF76" s="5"/>
      <c r="BVG76" s="5"/>
      <c r="BVH76" s="5"/>
      <c r="BVI76" s="5"/>
      <c r="BVJ76" s="5"/>
      <c r="BVK76" s="5"/>
      <c r="BVL76" s="5"/>
      <c r="BVM76" s="5"/>
      <c r="BVN76" s="5"/>
      <c r="BVO76" s="5"/>
      <c r="BVP76" s="5"/>
      <c r="BVQ76" s="5"/>
      <c r="BVR76" s="5"/>
      <c r="BVS76" s="5"/>
      <c r="BVT76" s="5"/>
      <c r="BVU76" s="5"/>
      <c r="BVV76" s="5"/>
      <c r="BVW76" s="5"/>
      <c r="BVX76" s="5"/>
      <c r="BVY76" s="5"/>
      <c r="BVZ76" s="5"/>
      <c r="BWA76" s="5"/>
      <c r="BWB76" s="5"/>
      <c r="BWC76" s="5"/>
      <c r="BWD76" s="5"/>
      <c r="BWE76" s="5"/>
      <c r="BWF76" s="5"/>
      <c r="BWG76" s="5"/>
      <c r="BWH76" s="5"/>
      <c r="BWI76" s="5"/>
      <c r="BWJ76" s="5"/>
      <c r="BWK76" s="5"/>
      <c r="BWL76" s="5"/>
      <c r="BWM76" s="5"/>
      <c r="BWN76" s="5"/>
      <c r="BWO76" s="5"/>
      <c r="BWP76" s="5"/>
      <c r="BWQ76" s="5"/>
      <c r="BWR76" s="5"/>
      <c r="BWS76" s="5"/>
      <c r="BWT76" s="5"/>
      <c r="BWU76" s="5"/>
      <c r="BWV76" s="5"/>
      <c r="BWW76" s="5"/>
      <c r="BWX76" s="5"/>
      <c r="BWY76" s="5"/>
      <c r="BWZ76" s="5"/>
      <c r="BXA76" s="5"/>
      <c r="BXB76" s="5"/>
      <c r="BXC76" s="5"/>
      <c r="BXD76" s="5"/>
      <c r="BXE76" s="5"/>
      <c r="BXF76" s="5"/>
      <c r="BXG76" s="5"/>
      <c r="BXH76" s="5"/>
      <c r="BXI76" s="5"/>
      <c r="BXJ76" s="5"/>
      <c r="BXK76" s="5"/>
      <c r="BXL76" s="5"/>
      <c r="BXM76" s="5"/>
      <c r="BXN76" s="5"/>
      <c r="BXO76" s="5"/>
      <c r="BXP76" s="5"/>
      <c r="BXQ76" s="5"/>
      <c r="BXR76" s="5"/>
      <c r="BXS76" s="5"/>
      <c r="BXT76" s="5"/>
      <c r="BXU76" s="5"/>
      <c r="BXV76" s="5"/>
      <c r="BXW76" s="5"/>
      <c r="BXX76" s="5"/>
      <c r="BXY76" s="5"/>
      <c r="BXZ76" s="5"/>
      <c r="BYA76" s="5"/>
      <c r="BYB76" s="5"/>
      <c r="BYC76" s="5"/>
      <c r="BYD76" s="5"/>
      <c r="BYE76" s="5"/>
      <c r="BYF76" s="5"/>
      <c r="BYG76" s="5"/>
      <c r="BYH76" s="5"/>
      <c r="BYI76" s="5"/>
      <c r="BYJ76" s="5"/>
      <c r="BYK76" s="5"/>
      <c r="BYL76" s="5"/>
      <c r="BYM76" s="5"/>
      <c r="BYN76" s="5"/>
      <c r="BYO76" s="5"/>
      <c r="BYP76" s="5"/>
      <c r="BYQ76" s="5"/>
      <c r="BYR76" s="5"/>
      <c r="BYS76" s="5"/>
      <c r="BYT76" s="5"/>
      <c r="BYU76" s="5"/>
      <c r="BYV76" s="5"/>
      <c r="BYW76" s="5"/>
      <c r="BYX76" s="5"/>
      <c r="BYY76" s="5"/>
      <c r="BYZ76" s="5"/>
      <c r="BZA76" s="5"/>
      <c r="BZB76" s="5"/>
      <c r="BZC76" s="5"/>
      <c r="BZD76" s="5"/>
      <c r="BZE76" s="5"/>
      <c r="BZF76" s="5"/>
      <c r="BZG76" s="5"/>
      <c r="BZH76" s="5"/>
      <c r="BZI76" s="5"/>
      <c r="BZJ76" s="5"/>
      <c r="BZK76" s="5"/>
      <c r="BZL76" s="5"/>
      <c r="BZM76" s="5"/>
      <c r="BZN76" s="5"/>
      <c r="BZO76" s="5"/>
      <c r="BZP76" s="5"/>
      <c r="BZQ76" s="5"/>
      <c r="BZR76" s="5"/>
      <c r="BZS76" s="5"/>
      <c r="BZT76" s="5"/>
      <c r="BZU76" s="5"/>
      <c r="BZV76" s="5"/>
      <c r="BZW76" s="5"/>
      <c r="BZX76" s="5"/>
      <c r="BZY76" s="5"/>
      <c r="BZZ76" s="5"/>
      <c r="CAA76" s="5"/>
      <c r="CAB76" s="5"/>
      <c r="CAC76" s="5"/>
      <c r="CAD76" s="5"/>
      <c r="CAE76" s="5"/>
      <c r="CAF76" s="5"/>
      <c r="CAG76" s="5"/>
      <c r="CAH76" s="5"/>
      <c r="CAI76" s="5"/>
      <c r="CAJ76" s="5"/>
      <c r="CAK76" s="5"/>
      <c r="CAL76" s="5"/>
      <c r="CAM76" s="5"/>
      <c r="CAN76" s="5"/>
      <c r="CAO76" s="5"/>
      <c r="CAP76" s="5"/>
      <c r="CAQ76" s="5"/>
      <c r="CAR76" s="5"/>
      <c r="CAS76" s="5"/>
      <c r="CAT76" s="5"/>
      <c r="CAU76" s="5"/>
      <c r="CAV76" s="5"/>
      <c r="CAW76" s="5"/>
      <c r="CAX76" s="5"/>
      <c r="CAY76" s="5"/>
      <c r="CAZ76" s="5"/>
      <c r="CBA76" s="5"/>
      <c r="CBB76" s="5"/>
      <c r="CBC76" s="5"/>
      <c r="CBD76" s="5"/>
      <c r="CBE76" s="5"/>
      <c r="CBF76" s="5"/>
      <c r="CBG76" s="5"/>
      <c r="CBH76" s="5"/>
      <c r="CBI76" s="5"/>
      <c r="CBJ76" s="5"/>
      <c r="CBK76" s="5"/>
      <c r="CBL76" s="5"/>
      <c r="CBM76" s="5"/>
      <c r="CBN76" s="5"/>
      <c r="CBO76" s="5"/>
      <c r="CBP76" s="5"/>
      <c r="CBQ76" s="5"/>
      <c r="CBR76" s="5"/>
      <c r="CBS76" s="5"/>
      <c r="CBT76" s="5"/>
      <c r="CBU76" s="5"/>
      <c r="CBV76" s="5"/>
      <c r="CBW76" s="5"/>
      <c r="CBX76" s="5"/>
      <c r="CBY76" s="5"/>
      <c r="CBZ76" s="5"/>
      <c r="CCA76" s="5"/>
      <c r="CCB76" s="5"/>
      <c r="CCC76" s="5"/>
      <c r="CCD76" s="5"/>
      <c r="CCE76" s="5"/>
      <c r="CCF76" s="5"/>
      <c r="CCG76" s="5"/>
      <c r="CCH76" s="5"/>
      <c r="CCI76" s="5"/>
      <c r="CCJ76" s="5"/>
      <c r="CCK76" s="5"/>
      <c r="CCL76" s="5"/>
      <c r="CCM76" s="5"/>
      <c r="CCN76" s="5"/>
      <c r="CCO76" s="5"/>
      <c r="CCP76" s="5"/>
      <c r="CCQ76" s="5"/>
      <c r="CCR76" s="5"/>
      <c r="CCS76" s="5"/>
      <c r="CCT76" s="5"/>
      <c r="CCU76" s="5"/>
      <c r="CCV76" s="5"/>
      <c r="CCW76" s="5"/>
      <c r="CCX76" s="5"/>
      <c r="CCY76" s="5"/>
      <c r="CCZ76" s="5"/>
      <c r="CDA76" s="5"/>
      <c r="CDB76" s="5"/>
      <c r="CDC76" s="5"/>
      <c r="CDD76" s="5"/>
      <c r="CDE76" s="5"/>
      <c r="CDF76" s="5"/>
      <c r="CDG76" s="5"/>
      <c r="CDH76" s="5"/>
      <c r="CDI76" s="5"/>
      <c r="CDJ76" s="5"/>
      <c r="CDK76" s="5"/>
      <c r="CDL76" s="5"/>
      <c r="CDM76" s="5"/>
      <c r="CDN76" s="5"/>
      <c r="CDO76" s="5"/>
      <c r="CDP76" s="5"/>
      <c r="CDQ76" s="5"/>
      <c r="CDR76" s="5"/>
      <c r="CDS76" s="5"/>
      <c r="CDT76" s="5"/>
      <c r="CDU76" s="5"/>
      <c r="CDV76" s="5"/>
      <c r="CDW76" s="5"/>
      <c r="CDX76" s="5"/>
      <c r="CDY76" s="5"/>
      <c r="CDZ76" s="5"/>
      <c r="CEA76" s="5"/>
      <c r="CEB76" s="5"/>
      <c r="CEC76" s="5"/>
      <c r="CED76" s="5"/>
      <c r="CEE76" s="5"/>
      <c r="CEF76" s="5"/>
      <c r="CEG76" s="5"/>
      <c r="CEH76" s="5"/>
      <c r="CEI76" s="5"/>
      <c r="CEJ76" s="5"/>
      <c r="CEK76" s="5"/>
      <c r="CEL76" s="5"/>
      <c r="CEM76" s="5"/>
      <c r="CEN76" s="5"/>
      <c r="CEO76" s="5"/>
      <c r="CEP76" s="5"/>
      <c r="CEQ76" s="5"/>
      <c r="CER76" s="5"/>
      <c r="CES76" s="5"/>
      <c r="CET76" s="5"/>
      <c r="CEU76" s="5"/>
      <c r="CEV76" s="5"/>
      <c r="CEW76" s="5"/>
      <c r="CEX76" s="5"/>
      <c r="CEY76" s="5"/>
      <c r="CEZ76" s="5"/>
      <c r="CFA76" s="5"/>
      <c r="CFB76" s="5"/>
      <c r="CFC76" s="5"/>
      <c r="CFD76" s="5"/>
      <c r="CFE76" s="5"/>
      <c r="CFF76" s="5"/>
      <c r="CFG76" s="5"/>
      <c r="CFH76" s="5"/>
      <c r="CFI76" s="5"/>
      <c r="CFJ76" s="5"/>
      <c r="CFK76" s="5"/>
      <c r="CFL76" s="5"/>
      <c r="CFM76" s="5"/>
      <c r="CFN76" s="5"/>
      <c r="CFO76" s="5"/>
      <c r="CFP76" s="5"/>
      <c r="CFQ76" s="5"/>
      <c r="CFR76" s="5"/>
      <c r="CFS76" s="5"/>
      <c r="CFT76" s="5"/>
      <c r="CFU76" s="5"/>
      <c r="CFV76" s="5"/>
      <c r="CFW76" s="5"/>
      <c r="CFX76" s="5"/>
      <c r="CFY76" s="5"/>
      <c r="CFZ76" s="5"/>
      <c r="CGA76" s="5"/>
      <c r="CGB76" s="5"/>
      <c r="CGC76" s="5"/>
      <c r="CGD76" s="5"/>
      <c r="CGE76" s="5"/>
      <c r="CGF76" s="5"/>
      <c r="CGG76" s="5"/>
      <c r="CGH76" s="5"/>
      <c r="CGI76" s="5"/>
      <c r="CGJ76" s="5"/>
      <c r="CGK76" s="5"/>
      <c r="CGL76" s="5"/>
      <c r="CGM76" s="5"/>
      <c r="CGN76" s="5"/>
      <c r="CGO76" s="5"/>
      <c r="CGP76" s="5"/>
      <c r="CGQ76" s="5"/>
      <c r="CGR76" s="5"/>
      <c r="CGS76" s="5"/>
      <c r="CGT76" s="5"/>
      <c r="CGU76" s="5"/>
      <c r="CGV76" s="5"/>
      <c r="CGW76" s="5"/>
      <c r="CGX76" s="5"/>
      <c r="CGY76" s="5"/>
      <c r="CGZ76" s="5"/>
      <c r="CHA76" s="5"/>
      <c r="CHB76" s="5"/>
      <c r="CHC76" s="5"/>
      <c r="CHD76" s="5"/>
      <c r="CHE76" s="5"/>
      <c r="CHF76" s="5"/>
      <c r="CHG76" s="5"/>
      <c r="CHH76" s="5"/>
      <c r="CHI76" s="5"/>
      <c r="CHJ76" s="5"/>
      <c r="CHK76" s="5"/>
      <c r="CHL76" s="5"/>
      <c r="CHM76" s="5"/>
      <c r="CHN76" s="5"/>
      <c r="CHO76" s="5"/>
      <c r="CHP76" s="5"/>
      <c r="CHQ76" s="5"/>
      <c r="CHR76" s="5"/>
      <c r="CHS76" s="5"/>
      <c r="CHT76" s="5"/>
      <c r="CHU76" s="5"/>
      <c r="CHV76" s="5"/>
      <c r="CHW76" s="5"/>
      <c r="CHX76" s="5"/>
      <c r="CHY76" s="5"/>
      <c r="CHZ76" s="5"/>
      <c r="CIA76" s="5"/>
      <c r="CIB76" s="5"/>
      <c r="CIC76" s="5"/>
      <c r="CID76" s="5"/>
      <c r="CIE76" s="5"/>
      <c r="CIF76" s="5"/>
      <c r="CIG76" s="5"/>
      <c r="CIH76" s="5"/>
      <c r="CII76" s="5"/>
      <c r="CIJ76" s="5"/>
      <c r="CIK76" s="5"/>
      <c r="CIL76" s="5"/>
      <c r="CIM76" s="5"/>
      <c r="CIN76" s="5"/>
      <c r="CIO76" s="5"/>
      <c r="CIP76" s="5"/>
      <c r="CIQ76" s="5"/>
      <c r="CIR76" s="5"/>
      <c r="CIS76" s="5"/>
      <c r="CIT76" s="5"/>
      <c r="CIU76" s="5"/>
      <c r="CIV76" s="5"/>
      <c r="CIW76" s="5"/>
      <c r="CIX76" s="5"/>
      <c r="CIY76" s="5"/>
      <c r="CIZ76" s="5"/>
      <c r="CJA76" s="5"/>
      <c r="CJB76" s="5"/>
      <c r="CJC76" s="5"/>
      <c r="CJD76" s="5"/>
      <c r="CJE76" s="5"/>
      <c r="CJF76" s="5"/>
      <c r="CJG76" s="5"/>
      <c r="CJH76" s="5"/>
      <c r="CJI76" s="5"/>
      <c r="CJJ76" s="5"/>
      <c r="CJK76" s="5"/>
      <c r="CJL76" s="5"/>
      <c r="CJM76" s="5"/>
      <c r="CJN76" s="5"/>
      <c r="CJO76" s="5"/>
      <c r="CJP76" s="5"/>
      <c r="CJQ76" s="5"/>
      <c r="CJR76" s="5"/>
      <c r="CJS76" s="5"/>
      <c r="CJT76" s="5"/>
      <c r="CJU76" s="5"/>
      <c r="CJV76" s="5"/>
      <c r="CJW76" s="5"/>
      <c r="CJX76" s="5"/>
      <c r="CJY76" s="5"/>
      <c r="CJZ76" s="5"/>
      <c r="CKA76" s="5"/>
      <c r="CKB76" s="5"/>
      <c r="CKC76" s="5"/>
      <c r="CKD76" s="5"/>
      <c r="CKE76" s="5"/>
      <c r="CKF76" s="5"/>
      <c r="CKG76" s="5"/>
      <c r="CKH76" s="5"/>
      <c r="CKI76" s="5"/>
      <c r="CKJ76" s="5"/>
      <c r="CKK76" s="5"/>
      <c r="CKL76" s="5"/>
      <c r="CKM76" s="5"/>
      <c r="CKN76" s="5"/>
      <c r="CKO76" s="5"/>
      <c r="CKP76" s="5"/>
      <c r="CKQ76" s="5"/>
      <c r="CKR76" s="5"/>
      <c r="CKS76" s="5"/>
      <c r="CKT76" s="5"/>
      <c r="CKU76" s="5"/>
      <c r="CKV76" s="5"/>
      <c r="CKW76" s="5"/>
      <c r="CKX76" s="5"/>
      <c r="CKY76" s="5"/>
      <c r="CKZ76" s="5"/>
      <c r="CLA76" s="5"/>
      <c r="CLB76" s="5"/>
      <c r="CLC76" s="5"/>
      <c r="CLD76" s="5"/>
      <c r="CLE76" s="5"/>
      <c r="CLF76" s="5"/>
      <c r="CLG76" s="5"/>
      <c r="CLH76" s="5"/>
      <c r="CLI76" s="5"/>
      <c r="CLJ76" s="5"/>
      <c r="CLK76" s="5"/>
      <c r="CLL76" s="5"/>
      <c r="CLM76" s="5"/>
      <c r="CLN76" s="5"/>
      <c r="CLO76" s="5"/>
      <c r="CLP76" s="5"/>
      <c r="CLQ76" s="5"/>
      <c r="CLR76" s="5"/>
      <c r="CLS76" s="5"/>
      <c r="CLT76" s="5"/>
      <c r="CLU76" s="5"/>
      <c r="CLV76" s="5"/>
      <c r="CLW76" s="5"/>
      <c r="CLX76" s="5"/>
      <c r="CLY76" s="5"/>
      <c r="CLZ76" s="5"/>
      <c r="CMA76" s="5"/>
      <c r="CMB76" s="5"/>
      <c r="CMC76" s="5"/>
      <c r="CMD76" s="5"/>
      <c r="CME76" s="5"/>
      <c r="CMF76" s="5"/>
      <c r="CMG76" s="5"/>
      <c r="CMH76" s="5"/>
      <c r="CMI76" s="5"/>
      <c r="CMJ76" s="5"/>
      <c r="CMK76" s="5"/>
      <c r="CML76" s="5"/>
      <c r="CMM76" s="5"/>
      <c r="CMN76" s="5"/>
      <c r="CMO76" s="5"/>
      <c r="CMP76" s="5"/>
      <c r="CMQ76" s="5"/>
      <c r="CMR76" s="5"/>
      <c r="CMS76" s="5"/>
      <c r="CMT76" s="5"/>
      <c r="CMU76" s="5"/>
      <c r="CMV76" s="5"/>
      <c r="CMW76" s="5"/>
      <c r="CMX76" s="5"/>
      <c r="CMY76" s="5"/>
      <c r="CMZ76" s="5"/>
      <c r="CNA76" s="5"/>
      <c r="CNB76" s="5"/>
      <c r="CNC76" s="5"/>
      <c r="CND76" s="5"/>
      <c r="CNE76" s="5"/>
      <c r="CNF76" s="5"/>
      <c r="CNG76" s="5"/>
      <c r="CNH76" s="5"/>
      <c r="CNI76" s="5"/>
      <c r="CNJ76" s="5"/>
      <c r="CNK76" s="5"/>
      <c r="CNL76" s="5"/>
      <c r="CNM76" s="5"/>
      <c r="CNN76" s="5"/>
      <c r="CNO76" s="5"/>
      <c r="CNP76" s="5"/>
      <c r="CNQ76" s="5"/>
      <c r="CNR76" s="5"/>
      <c r="CNS76" s="5"/>
      <c r="CNT76" s="5"/>
      <c r="CNU76" s="5"/>
      <c r="CNV76" s="5"/>
      <c r="CNW76" s="5"/>
      <c r="CNX76" s="5"/>
      <c r="CNY76" s="5"/>
      <c r="CNZ76" s="5"/>
      <c r="COA76" s="5"/>
      <c r="COB76" s="5"/>
      <c r="COC76" s="5"/>
      <c r="COD76" s="5"/>
      <c r="COE76" s="5"/>
      <c r="COF76" s="5"/>
      <c r="COG76" s="5"/>
      <c r="COH76" s="5"/>
      <c r="COI76" s="5"/>
      <c r="COJ76" s="5"/>
      <c r="COK76" s="5"/>
      <c r="COL76" s="5"/>
      <c r="COM76" s="5"/>
      <c r="CON76" s="5"/>
      <c r="COO76" s="5"/>
      <c r="COP76" s="5"/>
      <c r="COQ76" s="5"/>
      <c r="COR76" s="5"/>
      <c r="COS76" s="5"/>
      <c r="COT76" s="5"/>
      <c r="COU76" s="5"/>
      <c r="COV76" s="5"/>
      <c r="COW76" s="5"/>
      <c r="COX76" s="5"/>
      <c r="COY76" s="5"/>
      <c r="COZ76" s="5"/>
      <c r="CPA76" s="5"/>
      <c r="CPB76" s="5"/>
      <c r="CPC76" s="5"/>
      <c r="CPD76" s="5"/>
      <c r="CPE76" s="5"/>
      <c r="CPF76" s="5"/>
      <c r="CPG76" s="5"/>
      <c r="CPH76" s="5"/>
      <c r="CPI76" s="5"/>
      <c r="CPJ76" s="5"/>
      <c r="CPK76" s="5"/>
      <c r="CPL76" s="5"/>
      <c r="CPM76" s="5"/>
      <c r="CPN76" s="5"/>
      <c r="CPO76" s="5"/>
      <c r="CPP76" s="5"/>
      <c r="CPQ76" s="5"/>
      <c r="CPR76" s="5"/>
      <c r="CPS76" s="5"/>
      <c r="CPT76" s="5"/>
      <c r="CPU76" s="5"/>
      <c r="CPV76" s="5"/>
      <c r="CPW76" s="5"/>
      <c r="CPX76" s="5"/>
      <c r="CPY76" s="5"/>
      <c r="CPZ76" s="5"/>
      <c r="CQA76" s="5"/>
      <c r="CQB76" s="5"/>
      <c r="CQC76" s="5"/>
      <c r="CQD76" s="5"/>
      <c r="CQE76" s="5"/>
      <c r="CQF76" s="5"/>
      <c r="CQG76" s="5"/>
      <c r="CQH76" s="5"/>
      <c r="CQI76" s="5"/>
      <c r="CQJ76" s="5"/>
      <c r="CQK76" s="5"/>
      <c r="CQL76" s="5"/>
      <c r="CQM76" s="5"/>
      <c r="CQN76" s="5"/>
      <c r="CQO76" s="5"/>
      <c r="CQP76" s="5"/>
      <c r="CQQ76" s="5"/>
      <c r="CQR76" s="5"/>
      <c r="CQS76" s="5"/>
      <c r="CQT76" s="5"/>
      <c r="CQU76" s="5"/>
      <c r="CQV76" s="5"/>
      <c r="CQW76" s="5"/>
      <c r="CQX76" s="5"/>
      <c r="CQY76" s="5"/>
      <c r="CQZ76" s="5"/>
      <c r="CRA76" s="5"/>
      <c r="CRB76" s="5"/>
      <c r="CRC76" s="5"/>
      <c r="CRD76" s="5"/>
      <c r="CRE76" s="5"/>
      <c r="CRF76" s="5"/>
      <c r="CRG76" s="5"/>
      <c r="CRH76" s="5"/>
      <c r="CRI76" s="5"/>
      <c r="CRJ76" s="5"/>
      <c r="CRK76" s="5"/>
      <c r="CRL76" s="5"/>
      <c r="CRM76" s="5"/>
      <c r="CRN76" s="5"/>
      <c r="CRO76" s="5"/>
      <c r="CRP76" s="5"/>
      <c r="CRQ76" s="5"/>
      <c r="CRR76" s="5"/>
      <c r="CRS76" s="5"/>
      <c r="CRT76" s="5"/>
      <c r="CRU76" s="5"/>
      <c r="CRV76" s="5"/>
      <c r="CRW76" s="5"/>
      <c r="CRX76" s="5"/>
      <c r="CRY76" s="5"/>
      <c r="CRZ76" s="5"/>
      <c r="CSA76" s="5"/>
      <c r="CSB76" s="5"/>
      <c r="CSC76" s="5"/>
      <c r="CSD76" s="5"/>
      <c r="CSE76" s="5"/>
      <c r="CSF76" s="5"/>
      <c r="CSG76" s="5"/>
      <c r="CSH76" s="5"/>
      <c r="CSI76" s="5"/>
      <c r="CSJ76" s="5"/>
      <c r="CSK76" s="5"/>
      <c r="CSL76" s="5"/>
      <c r="CSM76" s="5"/>
      <c r="CSN76" s="5"/>
      <c r="CSO76" s="5"/>
      <c r="CSP76" s="5"/>
      <c r="CSQ76" s="5"/>
      <c r="CSR76" s="5"/>
      <c r="CSS76" s="5"/>
      <c r="CST76" s="5"/>
      <c r="CSU76" s="5"/>
      <c r="CSV76" s="5"/>
      <c r="CSW76" s="5"/>
      <c r="CSX76" s="5"/>
      <c r="CSY76" s="5"/>
      <c r="CSZ76" s="5"/>
      <c r="CTA76" s="5"/>
      <c r="CTB76" s="5"/>
      <c r="CTC76" s="5"/>
      <c r="CTD76" s="5"/>
      <c r="CTE76" s="5"/>
      <c r="CTF76" s="5"/>
      <c r="CTG76" s="5"/>
      <c r="CTH76" s="5"/>
      <c r="CTI76" s="5"/>
      <c r="CTJ76" s="5"/>
      <c r="CTK76" s="5"/>
      <c r="CTL76" s="5"/>
      <c r="CTM76" s="5"/>
      <c r="CTN76" s="5"/>
      <c r="CTO76" s="5"/>
      <c r="CTP76" s="5"/>
      <c r="CTQ76" s="5"/>
      <c r="CTR76" s="5"/>
      <c r="CTS76" s="5"/>
      <c r="CTT76" s="5"/>
      <c r="CTU76" s="5"/>
      <c r="CTV76" s="5"/>
      <c r="CTW76" s="5"/>
      <c r="CTX76" s="5"/>
      <c r="CTY76" s="5"/>
      <c r="CTZ76" s="5"/>
      <c r="CUA76" s="5"/>
      <c r="CUB76" s="5"/>
      <c r="CUC76" s="5"/>
      <c r="CUD76" s="5"/>
      <c r="CUE76" s="5"/>
      <c r="CUF76" s="5"/>
      <c r="CUG76" s="5"/>
      <c r="CUH76" s="5"/>
      <c r="CUI76" s="5"/>
      <c r="CUJ76" s="5"/>
      <c r="CUK76" s="5"/>
      <c r="CUL76" s="5"/>
      <c r="CUM76" s="5"/>
      <c r="CUN76" s="5"/>
      <c r="CUO76" s="5"/>
      <c r="CUP76" s="5"/>
      <c r="CUQ76" s="5"/>
      <c r="CUR76" s="5"/>
      <c r="CUS76" s="5"/>
      <c r="CUT76" s="5"/>
      <c r="CUU76" s="5"/>
      <c r="CUV76" s="5"/>
      <c r="CUW76" s="5"/>
      <c r="CUX76" s="5"/>
      <c r="CUY76" s="5"/>
      <c r="CUZ76" s="5"/>
      <c r="CVA76" s="5"/>
      <c r="CVB76" s="5"/>
      <c r="CVC76" s="5"/>
      <c r="CVD76" s="5"/>
      <c r="CVE76" s="5"/>
      <c r="CVF76" s="5"/>
      <c r="CVG76" s="5"/>
      <c r="CVH76" s="5"/>
      <c r="CVI76" s="5"/>
      <c r="CVJ76" s="5"/>
      <c r="CVK76" s="5"/>
      <c r="CVL76" s="5"/>
      <c r="CVM76" s="5"/>
      <c r="CVN76" s="5"/>
      <c r="CVO76" s="5"/>
      <c r="CVP76" s="5"/>
      <c r="CVQ76" s="5"/>
      <c r="CVR76" s="5"/>
      <c r="CVS76" s="5"/>
      <c r="CVT76" s="5"/>
      <c r="CVU76" s="5"/>
      <c r="CVV76" s="5"/>
      <c r="CVW76" s="5"/>
      <c r="CVX76" s="5"/>
      <c r="CVY76" s="5"/>
      <c r="CVZ76" s="5"/>
      <c r="CWA76" s="5"/>
      <c r="CWB76" s="5"/>
      <c r="CWC76" s="5"/>
      <c r="CWD76" s="5"/>
      <c r="CWE76" s="5"/>
      <c r="CWF76" s="5"/>
      <c r="CWG76" s="5"/>
      <c r="CWH76" s="5"/>
      <c r="CWI76" s="5"/>
      <c r="CWJ76" s="5"/>
      <c r="CWK76" s="5"/>
      <c r="CWL76" s="5"/>
      <c r="CWM76" s="5"/>
      <c r="CWN76" s="5"/>
      <c r="CWO76" s="5"/>
      <c r="CWP76" s="5"/>
      <c r="CWQ76" s="5"/>
      <c r="CWR76" s="5"/>
      <c r="CWS76" s="5"/>
    </row>
    <row r="77" spans="1:2645" ht="21" customHeight="1">
      <c r="A77" s="23" t="s">
        <v>10</v>
      </c>
      <c r="B77" s="364" t="s">
        <v>12</v>
      </c>
      <c r="C77" s="364" t="s">
        <v>13</v>
      </c>
      <c r="D77" s="364" t="s">
        <v>14</v>
      </c>
      <c r="E77" s="364" t="s">
        <v>11</v>
      </c>
      <c r="F77" s="364" t="s">
        <v>12</v>
      </c>
      <c r="G77" s="364" t="s">
        <v>13</v>
      </c>
      <c r="H77" s="364" t="s">
        <v>14</v>
      </c>
      <c r="I77" s="364" t="s">
        <v>11</v>
      </c>
      <c r="J77" s="364" t="s">
        <v>12</v>
      </c>
      <c r="K77" s="364" t="s">
        <v>13</v>
      </c>
      <c r="L77" s="364" t="s">
        <v>14</v>
      </c>
      <c r="M77" s="364" t="s">
        <v>11</v>
      </c>
      <c r="N77" s="364" t="s">
        <v>12</v>
      </c>
      <c r="O77" s="364" t="s">
        <v>13</v>
      </c>
      <c r="P77" s="364" t="s">
        <v>14</v>
      </c>
      <c r="Q77" s="364" t="s">
        <v>11</v>
      </c>
      <c r="R77" s="364" t="s">
        <v>12</v>
      </c>
      <c r="S77" s="364" t="s">
        <v>13</v>
      </c>
      <c r="T77" s="364" t="s">
        <v>14</v>
      </c>
      <c r="U77" s="364" t="s">
        <v>11</v>
      </c>
      <c r="V77" s="364" t="s">
        <v>12</v>
      </c>
      <c r="W77" s="364" t="s">
        <v>13</v>
      </c>
      <c r="X77" s="364" t="s">
        <v>14</v>
      </c>
      <c r="Y77" s="364" t="s">
        <v>11</v>
      </c>
      <c r="Z77" s="364" t="s">
        <v>12</v>
      </c>
      <c r="AA77" s="364" t="s">
        <v>13</v>
      </c>
      <c r="AB77" s="364" t="s">
        <v>14</v>
      </c>
      <c r="AC77" s="364" t="s">
        <v>11</v>
      </c>
      <c r="AD77" s="364" t="s">
        <v>12</v>
      </c>
      <c r="AE77" s="364" t="s">
        <v>13</v>
      </c>
      <c r="AF77" s="364" t="s">
        <v>14</v>
      </c>
      <c r="AG77" s="364" t="s">
        <v>11</v>
      </c>
      <c r="AH77" s="364" t="s">
        <v>12</v>
      </c>
      <c r="AI77" s="364" t="s">
        <v>13</v>
      </c>
      <c r="AJ77" s="364" t="s">
        <v>14</v>
      </c>
      <c r="AK77" s="364" t="s">
        <v>11</v>
      </c>
      <c r="AL77" s="364" t="s">
        <v>12</v>
      </c>
      <c r="AM77" s="364" t="s">
        <v>13</v>
      </c>
      <c r="AN77" s="364" t="s">
        <v>14</v>
      </c>
      <c r="AO77" s="364" t="s">
        <v>11</v>
      </c>
      <c r="AP77" s="364" t="s">
        <v>12</v>
      </c>
      <c r="AQ77" s="364" t="s">
        <v>13</v>
      </c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</row>
    <row r="78" spans="1:2645" s="6" customFormat="1">
      <c r="A78" s="24" t="s">
        <v>201</v>
      </c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>
        <v>0</v>
      </c>
      <c r="AD78" s="90">
        <v>0</v>
      </c>
      <c r="AE78" s="90">
        <v>0</v>
      </c>
      <c r="AF78" s="90">
        <v>0</v>
      </c>
      <c r="AG78" s="90">
        <v>-18.599999999999998</v>
      </c>
      <c r="AH78" s="90">
        <v>-23.4</v>
      </c>
      <c r="AI78" s="90">
        <v>-8.15</v>
      </c>
      <c r="AJ78" s="90">
        <v>-111</v>
      </c>
      <c r="AK78" s="90">
        <v>-126.1</v>
      </c>
      <c r="AL78" s="90">
        <v>-34.4</v>
      </c>
      <c r="AM78" s="90">
        <v>-164.2</v>
      </c>
      <c r="AN78" s="90">
        <v>-703.5171000000006</v>
      </c>
      <c r="AO78" s="90">
        <v>-30.484000000000002</v>
      </c>
      <c r="AP78" s="90">
        <v>-35.532983131800002</v>
      </c>
      <c r="AQ78" s="90">
        <v>-64.087320000000005</v>
      </c>
      <c r="AR78" s="150"/>
      <c r="AS78"/>
      <c r="AT78"/>
    </row>
    <row r="79" spans="1:2645" s="6" customFormat="1">
      <c r="A79" s="91" t="s">
        <v>202</v>
      </c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>
        <v>-18.399999999999999</v>
      </c>
      <c r="AH79" s="93">
        <v>-2.2000000000000002</v>
      </c>
      <c r="AI79" s="93">
        <v>0.45</v>
      </c>
      <c r="AJ79" s="93">
        <v>-2</v>
      </c>
      <c r="AK79" s="93">
        <v>-34.9</v>
      </c>
      <c r="AL79" s="93">
        <v>-21.6</v>
      </c>
      <c r="AM79" s="93">
        <v>-4</v>
      </c>
      <c r="AN79" s="93">
        <v>-2.5093200000005851</v>
      </c>
      <c r="AO79" s="93">
        <v>-18.384</v>
      </c>
      <c r="AP79" s="93">
        <v>-3.1646031318000003</v>
      </c>
      <c r="AQ79" s="93">
        <v>-0.52932000000000001</v>
      </c>
      <c r="AR79" s="150"/>
      <c r="AS79"/>
      <c r="AT79"/>
    </row>
    <row r="80" spans="1:2645" s="6" customFormat="1">
      <c r="A80" s="91" t="s">
        <v>695</v>
      </c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150"/>
      <c r="AS80"/>
      <c r="AT80"/>
    </row>
    <row r="81" spans="1:46" s="6" customFormat="1">
      <c r="A81" s="91" t="s">
        <v>663</v>
      </c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>
        <v>0.8</v>
      </c>
      <c r="AL81" s="93">
        <v>1.8</v>
      </c>
      <c r="AM81" s="93">
        <v>9.8000000000000007</v>
      </c>
      <c r="AN81" s="93">
        <v>0.32999999999999957</v>
      </c>
      <c r="AO81" s="93">
        <v>0.26400000000000001</v>
      </c>
      <c r="AP81" s="93">
        <v>1.1879999999999999</v>
      </c>
      <c r="AQ81" s="93">
        <v>15.443999999999999</v>
      </c>
      <c r="AR81" s="150"/>
      <c r="AS81"/>
      <c r="AT81"/>
    </row>
    <row r="82" spans="1:46" s="6" customFormat="1">
      <c r="A82" s="91" t="s">
        <v>203</v>
      </c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25"/>
      <c r="R82" s="225"/>
      <c r="S82" s="225"/>
      <c r="T82" s="225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>
        <v>-0.2</v>
      </c>
      <c r="AH82" s="93">
        <v>-21.2</v>
      </c>
      <c r="AI82" s="93">
        <v>-8.6</v>
      </c>
      <c r="AJ82" s="93">
        <v>-109</v>
      </c>
      <c r="AK82" s="93">
        <v>-92</v>
      </c>
      <c r="AL82" s="93">
        <v>-14.6</v>
      </c>
      <c r="AM82" s="93">
        <v>-170</v>
      </c>
      <c r="AN82" s="93">
        <v>-701.33778000000007</v>
      </c>
      <c r="AO82" s="93">
        <v>-12.364000000000001</v>
      </c>
      <c r="AP82" s="93">
        <v>-33.556380000000004</v>
      </c>
      <c r="AQ82" s="93">
        <v>-79.00200000000001</v>
      </c>
      <c r="AR82" s="150"/>
      <c r="AS82"/>
      <c r="AT82"/>
    </row>
    <row r="83" spans="1:46" s="6" customFormat="1">
      <c r="A83" s="24" t="s">
        <v>696</v>
      </c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25"/>
      <c r="R83" s="225"/>
      <c r="S83" s="225"/>
      <c r="T83" s="225"/>
      <c r="U83" s="93"/>
      <c r="V83" s="93"/>
      <c r="W83" s="93"/>
      <c r="X83" s="93"/>
      <c r="Y83" s="93"/>
      <c r="Z83" s="93"/>
      <c r="AA83" s="93"/>
      <c r="AB83" s="93"/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1.8</v>
      </c>
      <c r="AL83" s="90">
        <v>4.4000000000000004</v>
      </c>
      <c r="AM83" s="90">
        <v>-5.8</v>
      </c>
      <c r="AN83" s="90">
        <v>4.0920000000000032</v>
      </c>
      <c r="AO83" s="90">
        <v>1.782</v>
      </c>
      <c r="AP83" s="90">
        <v>-1.6499999999999977</v>
      </c>
      <c r="AQ83" s="90">
        <v>-7.655999999999997</v>
      </c>
      <c r="AR83" s="150"/>
      <c r="AS83"/>
      <c r="AT83"/>
    </row>
    <row r="84" spans="1:46" s="6" customFormat="1">
      <c r="A84" s="91" t="s">
        <v>202</v>
      </c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25"/>
      <c r="R84" s="225"/>
      <c r="S84" s="225"/>
      <c r="T84" s="225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0"/>
      <c r="AH84" s="90"/>
      <c r="AI84" s="90"/>
      <c r="AJ84" s="90"/>
      <c r="AK84" s="90"/>
      <c r="AL84" s="93">
        <v>-1</v>
      </c>
      <c r="AM84" s="93"/>
      <c r="AN84" s="93"/>
      <c r="AO84" s="93"/>
      <c r="AP84" s="93"/>
      <c r="AQ84" s="93"/>
      <c r="AR84" s="150"/>
      <c r="AS84"/>
      <c r="AT84"/>
    </row>
    <row r="85" spans="1:46" s="6" customFormat="1">
      <c r="A85" s="91" t="s">
        <v>663</v>
      </c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25"/>
      <c r="R85" s="225"/>
      <c r="S85" s="225"/>
      <c r="T85" s="225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>
        <v>1.8</v>
      </c>
      <c r="AL85" s="93">
        <v>5.4</v>
      </c>
      <c r="AM85" s="93">
        <v>-5.8</v>
      </c>
      <c r="AN85" s="93">
        <v>4.0920000000000032</v>
      </c>
      <c r="AO85" s="93">
        <v>1.782</v>
      </c>
      <c r="AP85" s="93">
        <v>-1.6499999999999977</v>
      </c>
      <c r="AQ85" s="93">
        <v>-7.655999999999997</v>
      </c>
      <c r="AR85" s="150"/>
      <c r="AS85"/>
      <c r="AT85"/>
    </row>
    <row r="86" spans="1:46" s="6" customFormat="1">
      <c r="A86" s="24" t="s">
        <v>204</v>
      </c>
      <c r="B86" s="242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>
        <v>0</v>
      </c>
      <c r="AD86" s="90">
        <v>0</v>
      </c>
      <c r="AE86" s="90">
        <v>0</v>
      </c>
      <c r="AF86" s="90">
        <v>0</v>
      </c>
      <c r="AG86" s="90">
        <v>-18</v>
      </c>
      <c r="AH86" s="90">
        <v>36.199999999999996</v>
      </c>
      <c r="AI86" s="90">
        <v>99</v>
      </c>
      <c r="AJ86" s="90">
        <v>-136.39999999999998</v>
      </c>
      <c r="AK86" s="90">
        <v>71.8</v>
      </c>
      <c r="AL86" s="90">
        <v>-49.6</v>
      </c>
      <c r="AM86" s="90">
        <v>75</v>
      </c>
      <c r="AN86" s="90">
        <v>73.001873934000002</v>
      </c>
      <c r="AO86" s="90">
        <v>41.036000000000001</v>
      </c>
      <c r="AP86" s="90">
        <v>-47.210465656199986</v>
      </c>
      <c r="AQ86" s="90">
        <v>9.6042577224000034</v>
      </c>
      <c r="AR86" s="150"/>
      <c r="AS86"/>
      <c r="AT86"/>
    </row>
    <row r="87" spans="1:46" s="6" customFormat="1">
      <c r="A87" s="91" t="s">
        <v>205</v>
      </c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25"/>
      <c r="R87" s="225"/>
      <c r="S87" s="225"/>
      <c r="T87" s="225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>
        <v>18</v>
      </c>
      <c r="AH87" s="93">
        <v>37.4</v>
      </c>
      <c r="AI87" s="93">
        <v>107</v>
      </c>
      <c r="AJ87" s="93">
        <v>10.8</v>
      </c>
      <c r="AK87" s="93">
        <v>17</v>
      </c>
      <c r="AL87" s="93">
        <v>-57</v>
      </c>
      <c r="AM87" s="93">
        <v>70</v>
      </c>
      <c r="AN87" s="93">
        <v>6.2040000000000006</v>
      </c>
      <c r="AO87" s="93">
        <v>-27.588000000000001</v>
      </c>
      <c r="AP87" s="93">
        <v>-126.72</v>
      </c>
      <c r="AQ87" s="93">
        <v>-51.282000000000004</v>
      </c>
      <c r="AR87" s="150"/>
      <c r="AS87"/>
      <c r="AT87"/>
    </row>
    <row r="88" spans="1:46" s="6" customFormat="1">
      <c r="A88" s="94" t="s">
        <v>697</v>
      </c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150"/>
      <c r="AS88"/>
      <c r="AT88"/>
    </row>
    <row r="89" spans="1:46" s="6" customFormat="1">
      <c r="A89" s="94" t="s">
        <v>422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150"/>
      <c r="AS89"/>
      <c r="AT89"/>
    </row>
    <row r="90" spans="1:46" s="6" customFormat="1">
      <c r="A90" s="91" t="s">
        <v>663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>
        <v>57.6</v>
      </c>
      <c r="AL90" s="93">
        <v>16.399999999999999</v>
      </c>
      <c r="AM90" s="93">
        <v>-0.8</v>
      </c>
      <c r="AN90" s="93">
        <v>66.704219999999992</v>
      </c>
      <c r="AO90" s="93">
        <v>64.364000000000004</v>
      </c>
      <c r="AP90" s="93">
        <v>46.130040000000008</v>
      </c>
      <c r="AQ90" s="93">
        <v>54.308760000000007</v>
      </c>
      <c r="AR90" s="150"/>
      <c r="AS90"/>
      <c r="AT90"/>
    </row>
    <row r="91" spans="1:46" s="6" customFormat="1">
      <c r="A91" s="91" t="s">
        <v>203</v>
      </c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>
        <v>-36</v>
      </c>
      <c r="AH91" s="93">
        <v>-1.2</v>
      </c>
      <c r="AI91" s="93">
        <v>-8</v>
      </c>
      <c r="AJ91" s="93">
        <v>-147.19999999999999</v>
      </c>
      <c r="AK91" s="93">
        <v>-2.8</v>
      </c>
      <c r="AL91" s="93">
        <v>-9</v>
      </c>
      <c r="AM91" s="93">
        <v>5.8</v>
      </c>
      <c r="AN91" s="93">
        <v>9.3653934000000258E-2</v>
      </c>
      <c r="AO91" s="93">
        <v>4.26</v>
      </c>
      <c r="AP91" s="93">
        <v>33.379494343800005</v>
      </c>
      <c r="AQ91" s="93">
        <v>6.5774977224000004</v>
      </c>
      <c r="AR91" s="150"/>
      <c r="AS91"/>
      <c r="AT91"/>
    </row>
    <row r="92" spans="1:46" s="6" customFormat="1">
      <c r="A92" s="24" t="s">
        <v>718</v>
      </c>
      <c r="B92" s="242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>
        <v>0</v>
      </c>
      <c r="AD92" s="90">
        <v>0</v>
      </c>
      <c r="AE92" s="90">
        <v>0</v>
      </c>
      <c r="AF92" s="90">
        <v>0</v>
      </c>
      <c r="AG92" s="90">
        <v>33.200000000000003</v>
      </c>
      <c r="AH92" s="90">
        <v>84.6</v>
      </c>
      <c r="AI92" s="90">
        <v>83.5</v>
      </c>
      <c r="AJ92" s="90">
        <v>-472.99999999999994</v>
      </c>
      <c r="AK92" s="90">
        <v>32.700000000000003</v>
      </c>
      <c r="AL92" s="90">
        <v>-61.5</v>
      </c>
      <c r="AM92" s="90">
        <v>-71.2</v>
      </c>
      <c r="AN92" s="90">
        <v>-82.273475183803072</v>
      </c>
      <c r="AO92" s="90">
        <v>-67.41</v>
      </c>
      <c r="AP92" s="90">
        <v>70.392664451999991</v>
      </c>
      <c r="AQ92" s="90">
        <v>0</v>
      </c>
      <c r="AR92"/>
      <c r="AS92"/>
      <c r="AT92"/>
    </row>
    <row r="93" spans="1:46" s="6" customFormat="1">
      <c r="A93" s="91" t="s">
        <v>698</v>
      </c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25"/>
      <c r="R93" s="225"/>
      <c r="S93" s="225"/>
      <c r="T93" s="225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>
        <v>33.200000000000003</v>
      </c>
      <c r="AH93" s="93">
        <v>84.6</v>
      </c>
      <c r="AI93" s="93">
        <v>83.5</v>
      </c>
      <c r="AJ93" s="93">
        <v>46.3</v>
      </c>
      <c r="AK93" s="93">
        <v>32.700000000000003</v>
      </c>
      <c r="AL93" s="93">
        <v>-61.5</v>
      </c>
      <c r="AM93" s="93">
        <v>-71.2</v>
      </c>
      <c r="AN93" s="93">
        <v>-94.31425118380308</v>
      </c>
      <c r="AO93" s="93">
        <v>-67.41</v>
      </c>
      <c r="AP93" s="93">
        <v>0</v>
      </c>
      <c r="AQ93" s="93">
        <v>0</v>
      </c>
      <c r="AR93"/>
      <c r="AS93"/>
      <c r="AT93"/>
    </row>
    <row r="94" spans="1:46" s="6" customFormat="1">
      <c r="A94" s="91" t="s">
        <v>203</v>
      </c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25"/>
      <c r="R94" s="225"/>
      <c r="S94" s="225"/>
      <c r="T94" s="225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>
        <v>-519.29999999999995</v>
      </c>
      <c r="AK94" s="93"/>
      <c r="AL94" s="93"/>
      <c r="AM94" s="93"/>
      <c r="AN94" s="93">
        <v>12.040776000000001</v>
      </c>
      <c r="AO94" s="93">
        <v>0</v>
      </c>
      <c r="AP94" s="93">
        <v>70.392664451999991</v>
      </c>
      <c r="AQ94" s="93">
        <v>0</v>
      </c>
      <c r="AR94"/>
      <c r="AS94"/>
      <c r="AT94"/>
    </row>
    <row r="95" spans="1:46" s="6" customFormat="1">
      <c r="A95" s="24" t="s">
        <v>645</v>
      </c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25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-215.49</v>
      </c>
      <c r="AN95" s="90">
        <v>-6.0060000000000002</v>
      </c>
      <c r="AO95" s="90">
        <v>49.045000000000002</v>
      </c>
      <c r="AP95" s="90">
        <v>0</v>
      </c>
      <c r="AQ95" s="90">
        <v>0</v>
      </c>
      <c r="AR95"/>
      <c r="AS95"/>
      <c r="AT95"/>
    </row>
    <row r="96" spans="1:46" s="6" customFormat="1">
      <c r="A96" s="91" t="s">
        <v>203</v>
      </c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25"/>
      <c r="R96" s="225"/>
      <c r="S96" s="225"/>
      <c r="T96" s="225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>
        <v>-215.49</v>
      </c>
      <c r="AN96" s="93">
        <v>-6.0060000000000002</v>
      </c>
      <c r="AO96" s="93">
        <v>49.045000000000002</v>
      </c>
      <c r="AP96" s="93">
        <v>0</v>
      </c>
      <c r="AQ96" s="93">
        <v>0</v>
      </c>
      <c r="AR96"/>
      <c r="AS96"/>
      <c r="AT96"/>
    </row>
    <row r="97" spans="1:2645" s="6" customFormat="1">
      <c r="A97" s="24" t="s">
        <v>740</v>
      </c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>
        <v>0</v>
      </c>
      <c r="AD97" s="90">
        <v>0</v>
      </c>
      <c r="AE97" s="90">
        <v>0</v>
      </c>
      <c r="AF97" s="90">
        <v>0</v>
      </c>
      <c r="AG97" s="90">
        <v>14.900000000000006</v>
      </c>
      <c r="AH97" s="90">
        <v>91</v>
      </c>
      <c r="AI97" s="90">
        <v>128.92500000000001</v>
      </c>
      <c r="AJ97" s="90">
        <v>-596.69999999999993</v>
      </c>
      <c r="AK97" s="90">
        <v>6.4500000000000028</v>
      </c>
      <c r="AL97" s="90">
        <v>-101.3</v>
      </c>
      <c r="AM97" s="90">
        <v>-334.19</v>
      </c>
      <c r="AN97" s="90">
        <v>-401.4910882168034</v>
      </c>
      <c r="AO97" s="90">
        <v>-12.197999999999993</v>
      </c>
      <c r="AP97" s="90">
        <v>28.195940057999998</v>
      </c>
      <c r="AQ97" s="90">
        <v>-31.069531138799999</v>
      </c>
      <c r="AR97"/>
      <c r="AS97"/>
      <c r="AT97"/>
    </row>
    <row r="98" spans="1:2645" s="6" customFormat="1">
      <c r="A98" s="24" t="s">
        <v>710</v>
      </c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>
        <v>205.31588545998298</v>
      </c>
      <c r="AD98" s="90">
        <v>-76.042999819995998</v>
      </c>
      <c r="AE98" s="90">
        <v>499.69277231996506</v>
      </c>
      <c r="AF98" s="90">
        <v>686.36006618005422</v>
      </c>
      <c r="AG98" s="90">
        <v>360.61603364998496</v>
      </c>
      <c r="AH98" s="90">
        <v>26.655081269966033</v>
      </c>
      <c r="AI98" s="90">
        <v>172.86775414996004</v>
      </c>
      <c r="AJ98" s="90">
        <v>730.30569344991306</v>
      </c>
      <c r="AK98" s="90">
        <v>402.15989999999999</v>
      </c>
      <c r="AL98" s="90">
        <v>316.96550602003884</v>
      </c>
      <c r="AM98" s="90">
        <v>484.69547312000537</v>
      </c>
      <c r="AN98" s="90">
        <v>391.05414977321016</v>
      </c>
      <c r="AO98" s="90">
        <v>90.051675699991947</v>
      </c>
      <c r="AP98" s="90">
        <v>-146.18879354200519</v>
      </c>
      <c r="AQ98" s="90">
        <v>272.76922855119972</v>
      </c>
      <c r="AR98"/>
      <c r="AS98"/>
      <c r="AT98"/>
    </row>
    <row r="99" spans="1:2645" s="6" customFormat="1">
      <c r="A99" s="95" t="s">
        <v>711</v>
      </c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>
        <v>1.7694806969313484E-2</v>
      </c>
      <c r="AD99" s="96">
        <v>-6.5350922407574541E-3</v>
      </c>
      <c r="AE99" s="96">
        <v>3.8674813631060574E-2</v>
      </c>
      <c r="AF99" s="96">
        <v>5.1964341698385423E-2</v>
      </c>
      <c r="AG99" s="96">
        <v>2.6551915908739673E-2</v>
      </c>
      <c r="AH99" s="96">
        <v>1.9782978741571498E-3</v>
      </c>
      <c r="AI99" s="96">
        <v>1.1211426981005858E-2</v>
      </c>
      <c r="AJ99" s="96">
        <v>4.2459373891292382E-2</v>
      </c>
      <c r="AK99" s="96">
        <v>2.3576994838884563E-2</v>
      </c>
      <c r="AL99" s="96">
        <v>1.795789443967849E-2</v>
      </c>
      <c r="AM99" s="96">
        <v>2.5698235784709915E-2</v>
      </c>
      <c r="AN99" s="96">
        <v>2.0146173806163344E-2</v>
      </c>
      <c r="AO99" s="96">
        <v>4.9249817834660916E-3</v>
      </c>
      <c r="AP99" s="96">
        <v>-1.2385193634867351E-2</v>
      </c>
      <c r="AQ99" s="96">
        <v>1.554168312905308E-2</v>
      </c>
      <c r="AR99"/>
      <c r="AS99"/>
      <c r="AT99"/>
    </row>
    <row r="100" spans="1:2645" s="6" customFormat="1">
      <c r="A100" s="151" t="s">
        <v>242</v>
      </c>
      <c r="B100" s="366" t="s">
        <v>377</v>
      </c>
      <c r="C100" s="366" t="s">
        <v>378</v>
      </c>
      <c r="D100" s="366" t="s">
        <v>379</v>
      </c>
      <c r="E100" s="366" t="s">
        <v>380</v>
      </c>
      <c r="F100" s="366" t="s">
        <v>381</v>
      </c>
      <c r="G100" s="366" t="s">
        <v>382</v>
      </c>
      <c r="H100" s="366" t="s">
        <v>383</v>
      </c>
      <c r="I100" s="366" t="s">
        <v>384</v>
      </c>
      <c r="J100" s="366" t="s">
        <v>385</v>
      </c>
      <c r="K100" s="366" t="s">
        <v>386</v>
      </c>
      <c r="L100" s="366" t="s">
        <v>387</v>
      </c>
      <c r="M100" s="366" t="s">
        <v>388</v>
      </c>
      <c r="N100" s="366" t="s">
        <v>389</v>
      </c>
      <c r="O100" s="366" t="s">
        <v>390</v>
      </c>
      <c r="P100" s="366" t="s">
        <v>391</v>
      </c>
      <c r="Q100" s="366" t="s">
        <v>2</v>
      </c>
      <c r="R100" s="366" t="s">
        <v>3</v>
      </c>
      <c r="S100" s="366" t="s">
        <v>4</v>
      </c>
      <c r="T100" s="366" t="s">
        <v>5</v>
      </c>
      <c r="U100" s="366" t="s">
        <v>6</v>
      </c>
      <c r="V100" s="366" t="s">
        <v>7</v>
      </c>
      <c r="W100" s="366" t="s">
        <v>8</v>
      </c>
      <c r="X100" s="366" t="s">
        <v>9</v>
      </c>
      <c r="Y100" s="366" t="s">
        <v>354</v>
      </c>
      <c r="Z100" s="366" t="s">
        <v>359</v>
      </c>
      <c r="AA100" s="366" t="s">
        <v>366</v>
      </c>
      <c r="AB100" s="366" t="s">
        <v>403</v>
      </c>
      <c r="AC100" s="366" t="s">
        <v>406</v>
      </c>
      <c r="AD100" s="366" t="s">
        <v>418</v>
      </c>
      <c r="AE100" s="366" t="s">
        <v>423</v>
      </c>
      <c r="AF100" s="366" t="s">
        <v>429</v>
      </c>
      <c r="AG100" s="366" t="s">
        <v>432</v>
      </c>
      <c r="AH100" s="366" t="s">
        <v>435</v>
      </c>
      <c r="AI100" s="366" t="s">
        <v>517</v>
      </c>
      <c r="AJ100" s="366" t="s">
        <v>633</v>
      </c>
      <c r="AK100" s="366" t="s">
        <v>637</v>
      </c>
      <c r="AL100" s="366" t="s">
        <v>648</v>
      </c>
      <c r="AM100" s="366" t="s">
        <v>700</v>
      </c>
      <c r="AN100" s="366" t="s">
        <v>714</v>
      </c>
      <c r="AO100" s="366" t="s">
        <v>717</v>
      </c>
      <c r="AP100" s="366" t="s">
        <v>727</v>
      </c>
      <c r="AQ100" s="366" t="s">
        <v>728</v>
      </c>
      <c r="AR100"/>
      <c r="AS100"/>
      <c r="AT100"/>
    </row>
    <row r="101" spans="1:2645" s="6" customFormat="1">
      <c r="A101" s="151" t="s">
        <v>10</v>
      </c>
      <c r="B101" s="231" t="s">
        <v>12</v>
      </c>
      <c r="C101" s="231" t="s">
        <v>13</v>
      </c>
      <c r="D101" s="231" t="s">
        <v>14</v>
      </c>
      <c r="E101" s="231" t="s">
        <v>11</v>
      </c>
      <c r="F101" s="231" t="s">
        <v>12</v>
      </c>
      <c r="G101" s="231" t="s">
        <v>13</v>
      </c>
      <c r="H101" s="231" t="s">
        <v>14</v>
      </c>
      <c r="I101" s="231" t="s">
        <v>11</v>
      </c>
      <c r="J101" s="231" t="s">
        <v>12</v>
      </c>
      <c r="K101" s="231" t="s">
        <v>13</v>
      </c>
      <c r="L101" s="231" t="s">
        <v>14</v>
      </c>
      <c r="M101" s="231" t="s">
        <v>11</v>
      </c>
      <c r="N101" s="231" t="s">
        <v>12</v>
      </c>
      <c r="O101" s="231" t="s">
        <v>13</v>
      </c>
      <c r="P101" s="231" t="s">
        <v>14</v>
      </c>
      <c r="Q101" s="231" t="s">
        <v>11</v>
      </c>
      <c r="R101" s="231" t="s">
        <v>12</v>
      </c>
      <c r="S101" s="231" t="s">
        <v>13</v>
      </c>
      <c r="T101" s="231" t="s">
        <v>14</v>
      </c>
      <c r="U101" s="231" t="s">
        <v>11</v>
      </c>
      <c r="V101" s="231" t="s">
        <v>12</v>
      </c>
      <c r="W101" s="231" t="s">
        <v>13</v>
      </c>
      <c r="X101" s="231" t="s">
        <v>14</v>
      </c>
      <c r="Y101" s="231" t="s">
        <v>11</v>
      </c>
      <c r="Z101" s="231" t="s">
        <v>12</v>
      </c>
      <c r="AA101" s="231" t="s">
        <v>13</v>
      </c>
      <c r="AB101" s="231" t="s">
        <v>14</v>
      </c>
      <c r="AC101" s="231" t="s">
        <v>11</v>
      </c>
      <c r="AD101" s="231" t="s">
        <v>12</v>
      </c>
      <c r="AE101" s="231" t="s">
        <v>13</v>
      </c>
      <c r="AF101" s="231" t="s">
        <v>14</v>
      </c>
      <c r="AG101" s="231" t="s">
        <v>11</v>
      </c>
      <c r="AH101" s="231" t="s">
        <v>12</v>
      </c>
      <c r="AI101" s="231" t="s">
        <v>13</v>
      </c>
      <c r="AJ101" s="231" t="s">
        <v>14</v>
      </c>
      <c r="AK101" s="231" t="s">
        <v>11</v>
      </c>
      <c r="AL101" s="231" t="s">
        <v>12</v>
      </c>
      <c r="AM101" s="231" t="s">
        <v>13</v>
      </c>
      <c r="AN101" s="231" t="s">
        <v>14</v>
      </c>
      <c r="AO101" s="231" t="s">
        <v>11</v>
      </c>
      <c r="AP101" s="231" t="s">
        <v>12</v>
      </c>
      <c r="AQ101" s="231" t="s">
        <v>13</v>
      </c>
      <c r="AR101"/>
      <c r="AS101"/>
      <c r="AT101"/>
    </row>
    <row r="102" spans="1:2645" s="6" customFormat="1">
      <c r="A102" s="127" t="s">
        <v>63</v>
      </c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96"/>
      <c r="R102" s="96"/>
      <c r="S102" s="96"/>
      <c r="T102" s="96"/>
      <c r="U102" s="122"/>
      <c r="V102" s="122"/>
      <c r="W102" s="122"/>
      <c r="X102" s="122"/>
      <c r="Y102" s="122"/>
      <c r="Z102" s="122"/>
      <c r="AA102" s="122"/>
      <c r="AB102" s="122"/>
      <c r="AC102" s="122">
        <v>639</v>
      </c>
      <c r="AD102" s="122">
        <v>424.7</v>
      </c>
      <c r="AE102" s="122">
        <v>453.8</v>
      </c>
      <c r="AF102" s="122">
        <v>523</v>
      </c>
      <c r="AG102" s="122">
        <v>759</v>
      </c>
      <c r="AH102" s="122">
        <v>481.8</v>
      </c>
      <c r="AI102" s="122">
        <v>479.7</v>
      </c>
      <c r="AJ102" s="122">
        <v>694.1</v>
      </c>
      <c r="AK102" s="122">
        <v>920.6</v>
      </c>
      <c r="AL102" s="122">
        <v>659.1</v>
      </c>
      <c r="AM102" s="122">
        <v>681</v>
      </c>
      <c r="AN102" s="122">
        <v>801.93452156000001</v>
      </c>
      <c r="AO102" s="122">
        <v>932.95</v>
      </c>
      <c r="AP102" s="122">
        <v>682.98800000000006</v>
      </c>
      <c r="AQ102" s="122">
        <v>723.17200000000003</v>
      </c>
      <c r="AR102" s="412"/>
      <c r="AS102" s="412"/>
      <c r="AT102"/>
    </row>
    <row r="103" spans="1:2645" s="32" customFormat="1">
      <c r="A103" s="23" t="s">
        <v>209</v>
      </c>
      <c r="B103" s="366" t="s">
        <v>377</v>
      </c>
      <c r="C103" s="366" t="s">
        <v>378</v>
      </c>
      <c r="D103" s="366" t="s">
        <v>379</v>
      </c>
      <c r="E103" s="366" t="s">
        <v>380</v>
      </c>
      <c r="F103" s="366" t="s">
        <v>381</v>
      </c>
      <c r="G103" s="366" t="s">
        <v>382</v>
      </c>
      <c r="H103" s="366" t="s">
        <v>383</v>
      </c>
      <c r="I103" s="366" t="s">
        <v>384</v>
      </c>
      <c r="J103" s="366" t="s">
        <v>385</v>
      </c>
      <c r="K103" s="366" t="s">
        <v>386</v>
      </c>
      <c r="L103" s="366" t="s">
        <v>387</v>
      </c>
      <c r="M103" s="366" t="s">
        <v>388</v>
      </c>
      <c r="N103" s="366" t="s">
        <v>389</v>
      </c>
      <c r="O103" s="366" t="s">
        <v>390</v>
      </c>
      <c r="P103" s="366" t="s">
        <v>391</v>
      </c>
      <c r="Q103" s="366" t="s">
        <v>2</v>
      </c>
      <c r="R103" s="366" t="s">
        <v>3</v>
      </c>
      <c r="S103" s="366" t="s">
        <v>4</v>
      </c>
      <c r="T103" s="366" t="s">
        <v>5</v>
      </c>
      <c r="U103" s="366" t="s">
        <v>6</v>
      </c>
      <c r="V103" s="366" t="s">
        <v>7</v>
      </c>
      <c r="W103" s="366" t="s">
        <v>8</v>
      </c>
      <c r="X103" s="366" t="s">
        <v>9</v>
      </c>
      <c r="Y103" s="366" t="s">
        <v>354</v>
      </c>
      <c r="Z103" s="366" t="s">
        <v>359</v>
      </c>
      <c r="AA103" s="366" t="s">
        <v>366</v>
      </c>
      <c r="AB103" s="366" t="s">
        <v>403</v>
      </c>
      <c r="AC103" s="366" t="s">
        <v>406</v>
      </c>
      <c r="AD103" s="366" t="s">
        <v>418</v>
      </c>
      <c r="AE103" s="366" t="s">
        <v>423</v>
      </c>
      <c r="AF103" s="366" t="s">
        <v>429</v>
      </c>
      <c r="AG103" s="366" t="s">
        <v>432</v>
      </c>
      <c r="AH103" s="366" t="s">
        <v>435</v>
      </c>
      <c r="AI103" s="366" t="s">
        <v>517</v>
      </c>
      <c r="AJ103" s="366" t="s">
        <v>633</v>
      </c>
      <c r="AK103" s="366" t="s">
        <v>637</v>
      </c>
      <c r="AL103" s="366" t="s">
        <v>648</v>
      </c>
      <c r="AM103" s="366" t="s">
        <v>700</v>
      </c>
      <c r="AN103" s="366" t="s">
        <v>714</v>
      </c>
      <c r="AO103" s="366" t="s">
        <v>717</v>
      </c>
      <c r="AP103" s="366" t="s">
        <v>727</v>
      </c>
      <c r="AQ103" s="366" t="s">
        <v>728</v>
      </c>
      <c r="AR103"/>
      <c r="AS103"/>
      <c r="AT103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  <c r="QR103" s="31"/>
      <c r="QS103" s="31"/>
      <c r="QT103" s="31"/>
      <c r="QU103" s="31"/>
      <c r="QV103" s="31"/>
      <c r="QW103" s="31"/>
      <c r="QX103" s="31"/>
      <c r="QY103" s="31"/>
      <c r="QZ103" s="31"/>
      <c r="RA103" s="31"/>
      <c r="RB103" s="31"/>
      <c r="RC103" s="31"/>
      <c r="RD103" s="31"/>
      <c r="RE103" s="31"/>
      <c r="RF103" s="31"/>
      <c r="RG103" s="31"/>
      <c r="RH103" s="31"/>
      <c r="RI103" s="31"/>
      <c r="RJ103" s="31"/>
      <c r="RK103" s="31"/>
      <c r="RL103" s="31"/>
      <c r="RM103" s="31"/>
      <c r="RN103" s="31"/>
      <c r="RO103" s="31"/>
      <c r="RP103" s="31"/>
      <c r="RQ103" s="31"/>
      <c r="RR103" s="31"/>
      <c r="RS103" s="31"/>
      <c r="RT103" s="31"/>
      <c r="RU103" s="31"/>
      <c r="RV103" s="31"/>
      <c r="RW103" s="31"/>
      <c r="RX103" s="31"/>
      <c r="RY103" s="31"/>
      <c r="RZ103" s="31"/>
      <c r="SA103" s="31"/>
      <c r="SB103" s="31"/>
      <c r="SC103" s="31"/>
      <c r="SD103" s="31"/>
      <c r="SE103" s="31"/>
      <c r="SF103" s="31"/>
      <c r="SG103" s="31"/>
      <c r="SH103" s="31"/>
      <c r="SI103" s="31"/>
      <c r="SJ103" s="31"/>
      <c r="SK103" s="31"/>
      <c r="SL103" s="31"/>
      <c r="SM103" s="31"/>
      <c r="SN103" s="31"/>
      <c r="SO103" s="31"/>
      <c r="SP103" s="31"/>
      <c r="SQ103" s="31"/>
      <c r="SR103" s="31"/>
      <c r="SS103" s="31"/>
      <c r="ST103" s="31"/>
      <c r="SU103" s="31"/>
      <c r="SV103" s="31"/>
      <c r="SW103" s="31"/>
      <c r="SX103" s="31"/>
      <c r="SY103" s="31"/>
      <c r="SZ103" s="31"/>
      <c r="TA103" s="31"/>
      <c r="TB103" s="31"/>
      <c r="TC103" s="31"/>
      <c r="TD103" s="31"/>
      <c r="TE103" s="31"/>
      <c r="TF103" s="31"/>
      <c r="TG103" s="31"/>
      <c r="TH103" s="31"/>
      <c r="TI103" s="31"/>
      <c r="TJ103" s="31"/>
      <c r="TK103" s="31"/>
      <c r="TL103" s="31"/>
      <c r="TM103" s="31"/>
      <c r="TN103" s="31"/>
      <c r="TO103" s="31"/>
      <c r="TP103" s="31"/>
      <c r="TQ103" s="31"/>
      <c r="TR103" s="31"/>
      <c r="TS103" s="31"/>
      <c r="TT103" s="31"/>
      <c r="TU103" s="31"/>
      <c r="TV103" s="31"/>
      <c r="TW103" s="31"/>
      <c r="TX103" s="31"/>
      <c r="TY103" s="31"/>
      <c r="TZ103" s="31"/>
      <c r="UA103" s="31"/>
      <c r="UB103" s="31"/>
      <c r="UC103" s="31"/>
      <c r="UD103" s="31"/>
      <c r="UE103" s="31"/>
      <c r="UF103" s="31"/>
      <c r="UG103" s="31"/>
      <c r="UH103" s="31"/>
      <c r="UI103" s="31"/>
      <c r="UJ103" s="31"/>
      <c r="UK103" s="31"/>
      <c r="UL103" s="31"/>
      <c r="UM103" s="31"/>
      <c r="UN103" s="31"/>
      <c r="UO103" s="31"/>
      <c r="UP103" s="31"/>
      <c r="UQ103" s="31"/>
      <c r="UR103" s="31"/>
      <c r="US103" s="31"/>
      <c r="UT103" s="31"/>
      <c r="UU103" s="31"/>
      <c r="UV103" s="31"/>
      <c r="UW103" s="31"/>
      <c r="UX103" s="31"/>
      <c r="UY103" s="31"/>
      <c r="UZ103" s="31"/>
      <c r="VA103" s="31"/>
      <c r="VB103" s="31"/>
      <c r="VC103" s="31"/>
      <c r="VD103" s="31"/>
      <c r="VE103" s="31"/>
      <c r="VF103" s="31"/>
      <c r="VG103" s="31"/>
      <c r="VH103" s="31"/>
      <c r="VI103" s="31"/>
      <c r="VJ103" s="31"/>
      <c r="VK103" s="31"/>
      <c r="VL103" s="31"/>
      <c r="VM103" s="31"/>
      <c r="VN103" s="31"/>
      <c r="VO103" s="31"/>
      <c r="VP103" s="31"/>
      <c r="VQ103" s="31"/>
      <c r="VR103" s="31"/>
      <c r="VS103" s="31"/>
      <c r="VT103" s="31"/>
      <c r="VU103" s="31"/>
      <c r="VV103" s="31"/>
      <c r="VW103" s="31"/>
      <c r="VX103" s="31"/>
      <c r="VY103" s="31"/>
      <c r="VZ103" s="31"/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31"/>
      <c r="WL103" s="31"/>
      <c r="WM103" s="31"/>
      <c r="WN103" s="31"/>
      <c r="WO103" s="31"/>
      <c r="WP103" s="31"/>
      <c r="WQ103" s="31"/>
      <c r="WR103" s="31"/>
      <c r="WS103" s="31"/>
      <c r="WT103" s="31"/>
      <c r="WU103" s="31"/>
      <c r="WV103" s="31"/>
      <c r="WW103" s="31"/>
      <c r="WX103" s="31"/>
      <c r="WY103" s="31"/>
      <c r="WZ103" s="31"/>
      <c r="XA103" s="31"/>
      <c r="XB103" s="31"/>
      <c r="XC103" s="31"/>
      <c r="XD103" s="31"/>
      <c r="XE103" s="31"/>
      <c r="XF103" s="31"/>
      <c r="XG103" s="31"/>
      <c r="XH103" s="31"/>
      <c r="XI103" s="31"/>
      <c r="XJ103" s="31"/>
      <c r="XK103" s="31"/>
      <c r="XL103" s="31"/>
      <c r="XM103" s="31"/>
      <c r="XN103" s="31"/>
      <c r="XO103" s="31"/>
      <c r="XP103" s="31"/>
      <c r="XQ103" s="31"/>
      <c r="XR103" s="31"/>
      <c r="XS103" s="31"/>
      <c r="XT103" s="31"/>
      <c r="XU103" s="31"/>
      <c r="XV103" s="31"/>
      <c r="XW103" s="31"/>
      <c r="XX103" s="31"/>
      <c r="XY103" s="31"/>
      <c r="XZ103" s="31"/>
      <c r="YA103" s="31"/>
      <c r="YB103" s="31"/>
      <c r="YC103" s="31"/>
      <c r="YD103" s="31"/>
      <c r="YE103" s="31"/>
      <c r="YF103" s="31"/>
      <c r="YG103" s="31"/>
      <c r="YH103" s="31"/>
      <c r="YI103" s="31"/>
      <c r="YJ103" s="31"/>
      <c r="YK103" s="31"/>
      <c r="YL103" s="31"/>
      <c r="YM103" s="31"/>
      <c r="YN103" s="31"/>
      <c r="YO103" s="31"/>
      <c r="YP103" s="31"/>
      <c r="YQ103" s="31"/>
      <c r="YR103" s="31"/>
      <c r="YS103" s="31"/>
      <c r="YT103" s="31"/>
      <c r="YU103" s="31"/>
      <c r="YV103" s="31"/>
      <c r="YW103" s="31"/>
      <c r="YX103" s="31"/>
      <c r="YY103" s="31"/>
      <c r="YZ103" s="31"/>
      <c r="ZA103" s="31"/>
      <c r="ZB103" s="31"/>
      <c r="ZC103" s="31"/>
      <c r="ZD103" s="31"/>
      <c r="ZE103" s="31"/>
      <c r="ZF103" s="31"/>
      <c r="ZG103" s="31"/>
      <c r="ZH103" s="31"/>
      <c r="ZI103" s="31"/>
      <c r="ZJ103" s="31"/>
      <c r="ZK103" s="31"/>
      <c r="ZL103" s="31"/>
      <c r="ZM103" s="31"/>
      <c r="ZN103" s="31"/>
      <c r="ZO103" s="31"/>
      <c r="ZP103" s="31"/>
      <c r="ZQ103" s="31"/>
      <c r="ZR103" s="31"/>
      <c r="ZS103" s="31"/>
      <c r="ZT103" s="31"/>
      <c r="ZU103" s="31"/>
      <c r="ZV103" s="31"/>
      <c r="ZW103" s="31"/>
      <c r="ZX103" s="31"/>
      <c r="ZY103" s="31"/>
      <c r="ZZ103" s="31"/>
      <c r="AAA103" s="31"/>
      <c r="AAB103" s="31"/>
      <c r="AAC103" s="31"/>
      <c r="AAD103" s="31"/>
      <c r="AAE103" s="31"/>
      <c r="AAF103" s="31"/>
      <c r="AAG103" s="31"/>
      <c r="AAH103" s="31"/>
      <c r="AAI103" s="31"/>
      <c r="AAJ103" s="31"/>
      <c r="AAK103" s="31"/>
      <c r="AAL103" s="31"/>
      <c r="AAM103" s="31"/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31"/>
      <c r="AAY103" s="31"/>
      <c r="AAZ103" s="31"/>
      <c r="ABA103" s="31"/>
      <c r="ABB103" s="31"/>
      <c r="ABC103" s="31"/>
      <c r="ABD103" s="31"/>
      <c r="ABE103" s="31"/>
      <c r="ABF103" s="31"/>
      <c r="ABG103" s="31"/>
      <c r="ABH103" s="31"/>
      <c r="ABI103" s="31"/>
      <c r="ABJ103" s="31"/>
      <c r="ABK103" s="31"/>
      <c r="ABL103" s="31"/>
      <c r="ABM103" s="31"/>
      <c r="ABN103" s="31"/>
      <c r="ABO103" s="31"/>
      <c r="ABP103" s="31"/>
      <c r="ABQ103" s="31"/>
      <c r="ABR103" s="31"/>
      <c r="ABS103" s="31"/>
      <c r="ABT103" s="31"/>
      <c r="ABU103" s="31"/>
      <c r="ABV103" s="31"/>
      <c r="ABW103" s="31"/>
      <c r="ABX103" s="31"/>
      <c r="ABY103" s="31"/>
      <c r="ABZ103" s="31"/>
      <c r="ACA103" s="31"/>
      <c r="ACB103" s="31"/>
      <c r="ACC103" s="31"/>
      <c r="ACD103" s="31"/>
      <c r="ACE103" s="31"/>
      <c r="ACF103" s="31"/>
      <c r="ACG103" s="31"/>
      <c r="ACH103" s="31"/>
      <c r="ACI103" s="31"/>
      <c r="ACJ103" s="31"/>
      <c r="ACK103" s="31"/>
      <c r="ACL103" s="31"/>
      <c r="ACM103" s="31"/>
      <c r="ACN103" s="31"/>
      <c r="ACO103" s="31"/>
      <c r="ACP103" s="31"/>
      <c r="ACQ103" s="31"/>
      <c r="ACR103" s="31"/>
      <c r="ACS103" s="31"/>
      <c r="ACT103" s="31"/>
      <c r="ACU103" s="31"/>
      <c r="ACV103" s="31"/>
      <c r="ACW103" s="31"/>
      <c r="ACX103" s="31"/>
      <c r="ACY103" s="31"/>
      <c r="ACZ103" s="31"/>
      <c r="ADA103" s="31"/>
      <c r="ADB103" s="31"/>
      <c r="ADC103" s="31"/>
      <c r="ADD103" s="31"/>
      <c r="ADE103" s="31"/>
      <c r="ADF103" s="31"/>
      <c r="ADG103" s="31"/>
      <c r="ADH103" s="31"/>
      <c r="ADI103" s="31"/>
      <c r="ADJ103" s="31"/>
      <c r="ADK103" s="31"/>
      <c r="ADL103" s="31"/>
      <c r="ADM103" s="31"/>
      <c r="ADN103" s="31"/>
      <c r="ADO103" s="31"/>
      <c r="ADP103" s="31"/>
      <c r="ADQ103" s="31"/>
      <c r="ADR103" s="31"/>
      <c r="ADS103" s="31"/>
      <c r="ADT103" s="31"/>
      <c r="ADU103" s="31"/>
      <c r="ADV103" s="31"/>
      <c r="ADW103" s="31"/>
      <c r="ADX103" s="31"/>
      <c r="ADY103" s="31"/>
      <c r="ADZ103" s="31"/>
      <c r="AEA103" s="31"/>
      <c r="AEB103" s="31"/>
      <c r="AEC103" s="31"/>
      <c r="AED103" s="31"/>
      <c r="AEE103" s="31"/>
      <c r="AEF103" s="31"/>
      <c r="AEG103" s="31"/>
      <c r="AEH103" s="31"/>
      <c r="AEI103" s="31"/>
      <c r="AEJ103" s="31"/>
      <c r="AEK103" s="31"/>
      <c r="AEL103" s="31"/>
      <c r="AEM103" s="31"/>
      <c r="AEN103" s="31"/>
      <c r="AEO103" s="31"/>
      <c r="AEP103" s="31"/>
      <c r="AEQ103" s="31"/>
      <c r="AER103" s="31"/>
      <c r="AES103" s="31"/>
      <c r="AET103" s="31"/>
      <c r="AEU103" s="31"/>
      <c r="AEV103" s="31"/>
      <c r="AEW103" s="31"/>
      <c r="AEX103" s="31"/>
      <c r="AEY103" s="31"/>
      <c r="AEZ103" s="31"/>
      <c r="AFA103" s="31"/>
      <c r="AFB103" s="31"/>
      <c r="AFC103" s="31"/>
      <c r="AFD103" s="31"/>
      <c r="AFE103" s="31"/>
      <c r="AFF103" s="31"/>
      <c r="AFG103" s="31"/>
      <c r="AFH103" s="31"/>
      <c r="AFI103" s="31"/>
      <c r="AFJ103" s="31"/>
      <c r="AFK103" s="31"/>
      <c r="AFL103" s="31"/>
      <c r="AFM103" s="31"/>
      <c r="AFN103" s="31"/>
      <c r="AFO103" s="31"/>
      <c r="AFP103" s="31"/>
      <c r="AFQ103" s="31"/>
      <c r="AFR103" s="31"/>
      <c r="AFS103" s="31"/>
      <c r="AFT103" s="31"/>
      <c r="AFU103" s="31"/>
      <c r="AFV103" s="31"/>
      <c r="AFW103" s="31"/>
      <c r="AFX103" s="31"/>
      <c r="AFY103" s="31"/>
      <c r="AFZ103" s="31"/>
      <c r="AGA103" s="31"/>
      <c r="AGB103" s="31"/>
      <c r="AGC103" s="31"/>
      <c r="AGD103" s="31"/>
      <c r="AGE103" s="31"/>
      <c r="AGF103" s="31"/>
      <c r="AGG103" s="31"/>
      <c r="AGH103" s="31"/>
      <c r="AGI103" s="31"/>
      <c r="AGJ103" s="31"/>
      <c r="AGK103" s="31"/>
      <c r="AGL103" s="31"/>
      <c r="AGM103" s="31"/>
      <c r="AGN103" s="31"/>
      <c r="AGO103" s="31"/>
      <c r="AGP103" s="31"/>
      <c r="AGQ103" s="31"/>
      <c r="AGR103" s="31"/>
      <c r="AGS103" s="31"/>
      <c r="AGT103" s="31"/>
      <c r="AGU103" s="31"/>
      <c r="AGV103" s="31"/>
      <c r="AGW103" s="31"/>
      <c r="AGX103" s="31"/>
      <c r="AGY103" s="31"/>
      <c r="AGZ103" s="31"/>
      <c r="AHA103" s="31"/>
      <c r="AHB103" s="31"/>
      <c r="AHC103" s="31"/>
      <c r="AHD103" s="31"/>
      <c r="AHE103" s="31"/>
      <c r="AHF103" s="31"/>
      <c r="AHG103" s="31"/>
      <c r="AHH103" s="31"/>
      <c r="AHI103" s="31"/>
      <c r="AHJ103" s="31"/>
      <c r="AHK103" s="31"/>
      <c r="AHL103" s="31"/>
      <c r="AHM103" s="31"/>
      <c r="AHN103" s="31"/>
      <c r="AHO103" s="31"/>
      <c r="AHP103" s="31"/>
      <c r="AHQ103" s="31"/>
      <c r="AHR103" s="31"/>
      <c r="AHS103" s="31"/>
      <c r="AHT103" s="31"/>
      <c r="AHU103" s="31"/>
      <c r="AHV103" s="31"/>
      <c r="AHW103" s="31"/>
      <c r="AHX103" s="31"/>
      <c r="AHY103" s="31"/>
      <c r="AHZ103" s="31"/>
      <c r="AIA103" s="31"/>
      <c r="AIB103" s="31"/>
      <c r="AIC103" s="31"/>
      <c r="AID103" s="31"/>
      <c r="AIE103" s="31"/>
      <c r="AIF103" s="31"/>
      <c r="AIG103" s="31"/>
      <c r="AIH103" s="31"/>
      <c r="AII103" s="31"/>
      <c r="AIJ103" s="31"/>
      <c r="AIK103" s="31"/>
      <c r="AIL103" s="31"/>
      <c r="AIM103" s="31"/>
      <c r="AIN103" s="31"/>
      <c r="AIO103" s="31"/>
      <c r="AIP103" s="31"/>
      <c r="AIQ103" s="31"/>
      <c r="AIR103" s="31"/>
      <c r="AIS103" s="31"/>
      <c r="AIT103" s="31"/>
      <c r="AIU103" s="31"/>
      <c r="AIV103" s="31"/>
      <c r="AIW103" s="31"/>
      <c r="AIX103" s="31"/>
      <c r="AIY103" s="31"/>
      <c r="AIZ103" s="31"/>
      <c r="AJA103" s="31"/>
      <c r="AJB103" s="31"/>
      <c r="AJC103" s="31"/>
      <c r="AJD103" s="31"/>
      <c r="AJE103" s="31"/>
      <c r="AJF103" s="31"/>
      <c r="AJG103" s="31"/>
      <c r="AJH103" s="31"/>
      <c r="AJI103" s="31"/>
      <c r="AJJ103" s="31"/>
      <c r="AJK103" s="31"/>
      <c r="AJL103" s="31"/>
      <c r="AJM103" s="31"/>
      <c r="AJN103" s="31"/>
      <c r="AJO103" s="31"/>
      <c r="AJP103" s="31"/>
      <c r="AJQ103" s="31"/>
      <c r="AJR103" s="31"/>
      <c r="AJS103" s="31"/>
      <c r="AJT103" s="31"/>
      <c r="AJU103" s="31"/>
      <c r="AJV103" s="31"/>
      <c r="AJW103" s="31"/>
      <c r="AJX103" s="31"/>
      <c r="AJY103" s="31"/>
      <c r="AJZ103" s="31"/>
      <c r="AKA103" s="31"/>
      <c r="AKB103" s="31"/>
      <c r="AKC103" s="31"/>
      <c r="AKD103" s="31"/>
      <c r="AKE103" s="31"/>
      <c r="AKF103" s="31"/>
      <c r="AKG103" s="31"/>
      <c r="AKH103" s="31"/>
      <c r="AKI103" s="31"/>
      <c r="AKJ103" s="31"/>
      <c r="AKK103" s="31"/>
      <c r="AKL103" s="31"/>
      <c r="AKM103" s="31"/>
      <c r="AKN103" s="31"/>
      <c r="AKO103" s="31"/>
      <c r="AKP103" s="31"/>
      <c r="AKQ103" s="31"/>
      <c r="AKR103" s="31"/>
      <c r="AKS103" s="31"/>
      <c r="AKT103" s="31"/>
      <c r="AKU103" s="31"/>
      <c r="AKV103" s="31"/>
      <c r="AKW103" s="31"/>
      <c r="AKX103" s="31"/>
      <c r="AKY103" s="31"/>
      <c r="AKZ103" s="31"/>
      <c r="ALA103" s="31"/>
      <c r="ALB103" s="31"/>
      <c r="ALC103" s="31"/>
      <c r="ALD103" s="31"/>
      <c r="ALE103" s="31"/>
      <c r="ALF103" s="31"/>
      <c r="ALG103" s="31"/>
      <c r="ALH103" s="31"/>
      <c r="ALI103" s="31"/>
      <c r="ALJ103" s="31"/>
      <c r="ALK103" s="31"/>
      <c r="ALL103" s="31"/>
      <c r="ALM103" s="31"/>
      <c r="ALN103" s="31"/>
      <c r="ALO103" s="31"/>
      <c r="ALP103" s="31"/>
      <c r="ALQ103" s="31"/>
      <c r="ALR103" s="31"/>
      <c r="ALS103" s="31"/>
      <c r="ALT103" s="31"/>
      <c r="ALU103" s="31"/>
      <c r="ALV103" s="31"/>
      <c r="ALW103" s="31"/>
      <c r="ALX103" s="31"/>
      <c r="ALY103" s="31"/>
      <c r="ALZ103" s="31"/>
      <c r="AMA103" s="31"/>
      <c r="AMB103" s="31"/>
      <c r="AMC103" s="31"/>
      <c r="AMD103" s="31"/>
      <c r="AME103" s="31"/>
      <c r="AMF103" s="31"/>
      <c r="AMG103" s="31"/>
      <c r="AMH103" s="31"/>
      <c r="AMI103" s="31"/>
      <c r="AMJ103" s="31"/>
      <c r="AMK103" s="31"/>
      <c r="AML103" s="31"/>
      <c r="AMM103" s="31"/>
      <c r="AMN103" s="31"/>
      <c r="AMO103" s="31"/>
      <c r="AMP103" s="31"/>
      <c r="AMQ103" s="31"/>
      <c r="AMR103" s="31"/>
      <c r="AMS103" s="31"/>
      <c r="AMT103" s="31"/>
      <c r="AMU103" s="31"/>
      <c r="AMV103" s="31"/>
      <c r="AMW103" s="31"/>
      <c r="AMX103" s="31"/>
      <c r="AMY103" s="31"/>
      <c r="AMZ103" s="31"/>
      <c r="ANA103" s="31"/>
      <c r="ANB103" s="31"/>
      <c r="ANC103" s="31"/>
      <c r="AND103" s="31"/>
      <c r="ANE103" s="31"/>
      <c r="ANF103" s="31"/>
      <c r="ANG103" s="31"/>
      <c r="ANH103" s="31"/>
      <c r="ANI103" s="31"/>
      <c r="ANJ103" s="31"/>
      <c r="ANK103" s="31"/>
      <c r="ANL103" s="31"/>
      <c r="ANM103" s="31"/>
      <c r="ANN103" s="31"/>
      <c r="ANO103" s="31"/>
      <c r="ANP103" s="31"/>
      <c r="ANQ103" s="31"/>
      <c r="ANR103" s="31"/>
      <c r="ANS103" s="31"/>
      <c r="ANT103" s="31"/>
      <c r="ANU103" s="31"/>
      <c r="ANV103" s="31"/>
      <c r="ANW103" s="31"/>
      <c r="ANX103" s="31"/>
      <c r="ANY103" s="31"/>
      <c r="ANZ103" s="31"/>
      <c r="AOA103" s="31"/>
      <c r="AOB103" s="31"/>
      <c r="AOC103" s="31"/>
      <c r="AOD103" s="31"/>
      <c r="AOE103" s="31"/>
      <c r="AOF103" s="31"/>
      <c r="AOG103" s="31"/>
      <c r="AOH103" s="31"/>
      <c r="AOI103" s="31"/>
      <c r="AOJ103" s="31"/>
      <c r="AOK103" s="31"/>
      <c r="AOL103" s="31"/>
      <c r="AOM103" s="31"/>
      <c r="AON103" s="31"/>
      <c r="AOO103" s="31"/>
      <c r="AOP103" s="31"/>
      <c r="AOQ103" s="31"/>
      <c r="AOR103" s="31"/>
      <c r="AOS103" s="31"/>
      <c r="AOT103" s="31"/>
      <c r="AOU103" s="31"/>
      <c r="AOV103" s="31"/>
      <c r="AOW103" s="31"/>
      <c r="AOX103" s="31"/>
      <c r="AOY103" s="31"/>
      <c r="AOZ103" s="31"/>
      <c r="APA103" s="31"/>
      <c r="APB103" s="31"/>
      <c r="APC103" s="31"/>
      <c r="APD103" s="31"/>
      <c r="APE103" s="31"/>
      <c r="APF103" s="31"/>
      <c r="APG103" s="31"/>
      <c r="APH103" s="31"/>
      <c r="API103" s="31"/>
      <c r="APJ103" s="31"/>
      <c r="APK103" s="31"/>
      <c r="APL103" s="31"/>
      <c r="APM103" s="31"/>
      <c r="APN103" s="31"/>
      <c r="APO103" s="31"/>
      <c r="APP103" s="31"/>
      <c r="APQ103" s="31"/>
      <c r="APR103" s="31"/>
      <c r="APS103" s="31"/>
      <c r="APT103" s="31"/>
      <c r="APU103" s="31"/>
      <c r="APV103" s="31"/>
      <c r="APW103" s="31"/>
      <c r="APX103" s="31"/>
      <c r="APY103" s="31"/>
      <c r="APZ103" s="31"/>
      <c r="AQA103" s="31"/>
      <c r="AQB103" s="31"/>
      <c r="AQC103" s="31"/>
      <c r="AQD103" s="31"/>
      <c r="AQE103" s="31"/>
      <c r="AQF103" s="31"/>
      <c r="AQG103" s="31"/>
      <c r="AQH103" s="31"/>
      <c r="AQI103" s="31"/>
      <c r="AQJ103" s="31"/>
      <c r="AQK103" s="31"/>
      <c r="AQL103" s="31"/>
      <c r="AQM103" s="31"/>
      <c r="AQN103" s="31"/>
      <c r="AQO103" s="31"/>
      <c r="AQP103" s="31"/>
      <c r="AQQ103" s="31"/>
      <c r="AQR103" s="31"/>
      <c r="AQS103" s="31"/>
      <c r="AQT103" s="31"/>
      <c r="AQU103" s="31"/>
      <c r="AQV103" s="31"/>
      <c r="AQW103" s="31"/>
      <c r="AQX103" s="31"/>
      <c r="AQY103" s="31"/>
      <c r="AQZ103" s="31"/>
      <c r="ARA103" s="31"/>
      <c r="ARB103" s="31"/>
      <c r="ARC103" s="31"/>
      <c r="ARD103" s="31"/>
      <c r="ARE103" s="31"/>
      <c r="ARF103" s="31"/>
      <c r="ARG103" s="31"/>
      <c r="ARH103" s="31"/>
      <c r="ARI103" s="31"/>
      <c r="ARJ103" s="31"/>
      <c r="ARK103" s="31"/>
      <c r="ARL103" s="31"/>
      <c r="ARM103" s="31"/>
      <c r="ARN103" s="31"/>
      <c r="ARO103" s="31"/>
      <c r="ARP103" s="31"/>
      <c r="ARQ103" s="31"/>
      <c r="ARR103" s="31"/>
      <c r="ARS103" s="31"/>
      <c r="ART103" s="31"/>
      <c r="ARU103" s="31"/>
      <c r="ARV103" s="31"/>
      <c r="ARW103" s="31"/>
      <c r="ARX103" s="31"/>
      <c r="ARY103" s="31"/>
      <c r="ARZ103" s="31"/>
      <c r="ASA103" s="31"/>
      <c r="ASB103" s="31"/>
      <c r="ASC103" s="31"/>
      <c r="ASD103" s="31"/>
      <c r="ASE103" s="31"/>
      <c r="ASF103" s="31"/>
      <c r="ASG103" s="31"/>
      <c r="ASH103" s="31"/>
      <c r="ASI103" s="31"/>
      <c r="ASJ103" s="31"/>
      <c r="ASK103" s="31"/>
      <c r="ASL103" s="31"/>
      <c r="ASM103" s="31"/>
      <c r="ASN103" s="31"/>
      <c r="ASO103" s="31"/>
      <c r="ASP103" s="31"/>
      <c r="ASQ103" s="31"/>
      <c r="ASR103" s="31"/>
      <c r="ASS103" s="31"/>
      <c r="AST103" s="31"/>
      <c r="ASU103" s="31"/>
      <c r="ASV103" s="31"/>
      <c r="ASW103" s="31"/>
      <c r="ASX103" s="31"/>
      <c r="ASY103" s="31"/>
      <c r="ASZ103" s="31"/>
      <c r="ATA103" s="31"/>
      <c r="ATB103" s="31"/>
      <c r="ATC103" s="31"/>
      <c r="ATD103" s="31"/>
      <c r="ATE103" s="31"/>
      <c r="ATF103" s="31"/>
      <c r="ATG103" s="31"/>
      <c r="ATH103" s="31"/>
      <c r="ATI103" s="31"/>
      <c r="ATJ103" s="31"/>
      <c r="ATK103" s="31"/>
      <c r="ATL103" s="31"/>
      <c r="ATM103" s="31"/>
      <c r="ATN103" s="31"/>
      <c r="ATO103" s="31"/>
      <c r="ATP103" s="31"/>
      <c r="ATQ103" s="31"/>
      <c r="ATR103" s="31"/>
      <c r="ATS103" s="31"/>
      <c r="ATT103" s="31"/>
      <c r="ATU103" s="31"/>
      <c r="ATV103" s="31"/>
      <c r="ATW103" s="31"/>
      <c r="ATX103" s="31"/>
      <c r="ATY103" s="31"/>
      <c r="ATZ103" s="31"/>
      <c r="AUA103" s="31"/>
      <c r="AUB103" s="31"/>
      <c r="AUC103" s="31"/>
      <c r="AUD103" s="31"/>
      <c r="AUE103" s="31"/>
      <c r="AUF103" s="31"/>
      <c r="AUG103" s="31"/>
      <c r="AUH103" s="31"/>
      <c r="AUI103" s="31"/>
      <c r="AUJ103" s="31"/>
      <c r="AUK103" s="31"/>
      <c r="AUL103" s="31"/>
      <c r="AUM103" s="31"/>
      <c r="AUN103" s="31"/>
      <c r="AUO103" s="31"/>
      <c r="AUP103" s="31"/>
      <c r="AUQ103" s="31"/>
      <c r="AUR103" s="31"/>
      <c r="AUS103" s="31"/>
      <c r="AUT103" s="31"/>
      <c r="AUU103" s="31"/>
      <c r="AUV103" s="31"/>
      <c r="AUW103" s="31"/>
      <c r="AUX103" s="31"/>
      <c r="AUY103" s="31"/>
      <c r="AUZ103" s="31"/>
      <c r="AVA103" s="31"/>
      <c r="AVB103" s="31"/>
      <c r="AVC103" s="31"/>
      <c r="AVD103" s="31"/>
      <c r="AVE103" s="31"/>
      <c r="AVF103" s="31"/>
      <c r="AVG103" s="31"/>
      <c r="AVH103" s="31"/>
      <c r="AVI103" s="31"/>
      <c r="AVJ103" s="31"/>
      <c r="AVK103" s="31"/>
      <c r="AVL103" s="31"/>
      <c r="AVM103" s="31"/>
      <c r="AVN103" s="31"/>
      <c r="AVO103" s="31"/>
      <c r="AVP103" s="31"/>
      <c r="AVQ103" s="31"/>
      <c r="AVR103" s="31"/>
      <c r="AVS103" s="31"/>
      <c r="AVT103" s="31"/>
      <c r="AVU103" s="31"/>
      <c r="AVV103" s="31"/>
      <c r="AVW103" s="31"/>
      <c r="AVX103" s="31"/>
      <c r="AVY103" s="31"/>
      <c r="AVZ103" s="31"/>
      <c r="AWA103" s="31"/>
      <c r="AWB103" s="31"/>
      <c r="AWC103" s="31"/>
      <c r="AWD103" s="31"/>
      <c r="AWE103" s="31"/>
      <c r="AWF103" s="31"/>
      <c r="AWG103" s="31"/>
      <c r="AWH103" s="31"/>
      <c r="AWI103" s="31"/>
      <c r="AWJ103" s="31"/>
      <c r="AWK103" s="31"/>
      <c r="AWL103" s="31"/>
      <c r="AWM103" s="31"/>
      <c r="AWN103" s="31"/>
      <c r="AWO103" s="31"/>
      <c r="AWP103" s="31"/>
      <c r="AWQ103" s="31"/>
      <c r="AWR103" s="31"/>
      <c r="AWS103" s="31"/>
      <c r="AWT103" s="31"/>
      <c r="AWU103" s="31"/>
      <c r="AWV103" s="31"/>
      <c r="AWW103" s="31"/>
      <c r="AWX103" s="31"/>
      <c r="AWY103" s="31"/>
      <c r="AWZ103" s="31"/>
      <c r="AXA103" s="31"/>
      <c r="AXB103" s="31"/>
      <c r="AXC103" s="31"/>
      <c r="AXD103" s="31"/>
      <c r="AXE103" s="31"/>
      <c r="AXF103" s="31"/>
      <c r="AXG103" s="31"/>
      <c r="AXH103" s="31"/>
      <c r="AXI103" s="31"/>
      <c r="AXJ103" s="31"/>
      <c r="AXK103" s="31"/>
      <c r="AXL103" s="31"/>
      <c r="AXM103" s="31"/>
      <c r="AXN103" s="31"/>
      <c r="AXO103" s="31"/>
      <c r="AXP103" s="31"/>
      <c r="AXQ103" s="31"/>
      <c r="AXR103" s="31"/>
      <c r="AXS103" s="31"/>
      <c r="AXT103" s="31"/>
      <c r="AXU103" s="31"/>
      <c r="AXV103" s="31"/>
      <c r="AXW103" s="31"/>
      <c r="AXX103" s="31"/>
      <c r="AXY103" s="31"/>
      <c r="AXZ103" s="31"/>
      <c r="AYA103" s="31"/>
      <c r="AYB103" s="31"/>
      <c r="AYC103" s="31"/>
      <c r="AYD103" s="31"/>
      <c r="AYE103" s="31"/>
      <c r="AYF103" s="31"/>
      <c r="AYG103" s="31"/>
      <c r="AYH103" s="31"/>
      <c r="AYI103" s="31"/>
      <c r="AYJ103" s="31"/>
      <c r="AYK103" s="31"/>
      <c r="AYL103" s="31"/>
      <c r="AYM103" s="31"/>
      <c r="AYN103" s="31"/>
      <c r="AYO103" s="31"/>
      <c r="AYP103" s="31"/>
      <c r="AYQ103" s="31"/>
      <c r="AYR103" s="31"/>
      <c r="AYS103" s="31"/>
      <c r="AYT103" s="31"/>
      <c r="AYU103" s="31"/>
      <c r="AYV103" s="31"/>
      <c r="AYW103" s="31"/>
      <c r="AYX103" s="31"/>
      <c r="AYY103" s="31"/>
      <c r="AYZ103" s="31"/>
      <c r="AZA103" s="31"/>
      <c r="AZB103" s="31"/>
      <c r="AZC103" s="31"/>
      <c r="AZD103" s="31"/>
      <c r="AZE103" s="31"/>
      <c r="AZF103" s="31"/>
      <c r="AZG103" s="31"/>
      <c r="AZH103" s="31"/>
      <c r="AZI103" s="31"/>
      <c r="AZJ103" s="31"/>
      <c r="AZK103" s="31"/>
      <c r="AZL103" s="31"/>
      <c r="AZM103" s="31"/>
      <c r="AZN103" s="31"/>
      <c r="AZO103" s="31"/>
      <c r="AZP103" s="31"/>
      <c r="AZQ103" s="31"/>
      <c r="AZR103" s="31"/>
      <c r="AZS103" s="31"/>
      <c r="AZT103" s="31"/>
      <c r="AZU103" s="31"/>
      <c r="AZV103" s="31"/>
      <c r="AZW103" s="31"/>
      <c r="AZX103" s="31"/>
      <c r="AZY103" s="31"/>
      <c r="AZZ103" s="31"/>
      <c r="BAA103" s="31"/>
      <c r="BAB103" s="31"/>
      <c r="BAC103" s="31"/>
      <c r="BAD103" s="31"/>
      <c r="BAE103" s="31"/>
      <c r="BAF103" s="31"/>
      <c r="BAG103" s="31"/>
      <c r="BAH103" s="31"/>
      <c r="BAI103" s="31"/>
      <c r="BAJ103" s="31"/>
      <c r="BAK103" s="31"/>
      <c r="BAL103" s="31"/>
      <c r="BAM103" s="31"/>
      <c r="BAN103" s="31"/>
      <c r="BAO103" s="31"/>
      <c r="BAP103" s="31"/>
      <c r="BAQ103" s="31"/>
      <c r="BAR103" s="31"/>
      <c r="BAS103" s="31"/>
      <c r="BAT103" s="31"/>
      <c r="BAU103" s="31"/>
      <c r="BAV103" s="31"/>
      <c r="BAW103" s="31"/>
      <c r="BAX103" s="31"/>
      <c r="BAY103" s="31"/>
      <c r="BAZ103" s="31"/>
      <c r="BBA103" s="31"/>
      <c r="BBB103" s="31"/>
      <c r="BBC103" s="31"/>
      <c r="BBD103" s="31"/>
      <c r="BBE103" s="31"/>
      <c r="BBF103" s="31"/>
      <c r="BBG103" s="31"/>
      <c r="BBH103" s="31"/>
      <c r="BBI103" s="31"/>
      <c r="BBJ103" s="31"/>
      <c r="BBK103" s="31"/>
      <c r="BBL103" s="31"/>
      <c r="BBM103" s="31"/>
      <c r="BBN103" s="31"/>
      <c r="BBO103" s="31"/>
      <c r="BBP103" s="31"/>
      <c r="BBQ103" s="31"/>
      <c r="BBR103" s="31"/>
      <c r="BBS103" s="31"/>
      <c r="BBT103" s="31"/>
      <c r="BBU103" s="31"/>
      <c r="BBV103" s="31"/>
      <c r="BBW103" s="31"/>
      <c r="BBX103" s="31"/>
      <c r="BBY103" s="31"/>
      <c r="BBZ103" s="31"/>
      <c r="BCA103" s="31"/>
      <c r="BCB103" s="31"/>
      <c r="BCC103" s="31"/>
      <c r="BCD103" s="31"/>
      <c r="BCE103" s="31"/>
      <c r="BCF103" s="31"/>
      <c r="BCG103" s="31"/>
      <c r="BCH103" s="31"/>
      <c r="BCI103" s="31"/>
      <c r="BCJ103" s="31"/>
      <c r="BCK103" s="31"/>
      <c r="BCL103" s="31"/>
      <c r="BCM103" s="31"/>
      <c r="BCN103" s="31"/>
      <c r="BCO103" s="31"/>
      <c r="BCP103" s="31"/>
      <c r="BCQ103" s="31"/>
      <c r="BCR103" s="31"/>
      <c r="BCS103" s="31"/>
      <c r="BCT103" s="31"/>
      <c r="BCU103" s="31"/>
      <c r="BCV103" s="31"/>
      <c r="BCW103" s="31"/>
      <c r="BCX103" s="31"/>
      <c r="BCY103" s="31"/>
      <c r="BCZ103" s="31"/>
      <c r="BDA103" s="31"/>
      <c r="BDB103" s="31"/>
      <c r="BDC103" s="31"/>
      <c r="BDD103" s="31"/>
      <c r="BDE103" s="31"/>
      <c r="BDF103" s="31"/>
      <c r="BDG103" s="31"/>
      <c r="BDH103" s="31"/>
      <c r="BDI103" s="31"/>
      <c r="BDJ103" s="31"/>
      <c r="BDK103" s="31"/>
      <c r="BDL103" s="31"/>
      <c r="BDM103" s="31"/>
      <c r="BDN103" s="31"/>
      <c r="BDO103" s="31"/>
      <c r="BDP103" s="31"/>
      <c r="BDQ103" s="31"/>
      <c r="BDR103" s="31"/>
      <c r="BDS103" s="31"/>
      <c r="BDT103" s="31"/>
      <c r="BDU103" s="31"/>
      <c r="BDV103" s="31"/>
      <c r="BDW103" s="31"/>
      <c r="BDX103" s="31"/>
      <c r="BDY103" s="31"/>
      <c r="BDZ103" s="31"/>
      <c r="BEA103" s="31"/>
      <c r="BEB103" s="31"/>
      <c r="BEC103" s="31"/>
      <c r="BED103" s="31"/>
      <c r="BEE103" s="31"/>
      <c r="BEF103" s="31"/>
      <c r="BEG103" s="31"/>
      <c r="BEH103" s="31"/>
      <c r="BEI103" s="31"/>
      <c r="BEJ103" s="31"/>
      <c r="BEK103" s="31"/>
      <c r="BEL103" s="31"/>
      <c r="BEM103" s="31"/>
      <c r="BEN103" s="31"/>
      <c r="BEO103" s="31"/>
      <c r="BEP103" s="31"/>
      <c r="BEQ103" s="31"/>
      <c r="BER103" s="31"/>
      <c r="BES103" s="31"/>
      <c r="BET103" s="31"/>
      <c r="BEU103" s="31"/>
      <c r="BEV103" s="31"/>
      <c r="BEW103" s="31"/>
      <c r="BEX103" s="31"/>
      <c r="BEY103" s="31"/>
      <c r="BEZ103" s="31"/>
      <c r="BFA103" s="31"/>
      <c r="BFB103" s="31"/>
      <c r="BFC103" s="31"/>
      <c r="BFD103" s="31"/>
      <c r="BFE103" s="31"/>
      <c r="BFF103" s="31"/>
      <c r="BFG103" s="31"/>
      <c r="BFH103" s="31"/>
      <c r="BFI103" s="31"/>
      <c r="BFJ103" s="31"/>
      <c r="BFK103" s="31"/>
      <c r="BFL103" s="31"/>
      <c r="BFM103" s="31"/>
      <c r="BFN103" s="31"/>
      <c r="BFO103" s="31"/>
      <c r="BFP103" s="31"/>
      <c r="BFQ103" s="31"/>
      <c r="BFR103" s="31"/>
      <c r="BFS103" s="31"/>
      <c r="BFT103" s="31"/>
      <c r="BFU103" s="31"/>
      <c r="BFV103" s="31"/>
      <c r="BFW103" s="31"/>
      <c r="BFX103" s="31"/>
      <c r="BFY103" s="31"/>
      <c r="BFZ103" s="31"/>
      <c r="BGA103" s="31"/>
      <c r="BGB103" s="31"/>
      <c r="BGC103" s="31"/>
      <c r="BGD103" s="31"/>
      <c r="BGE103" s="31"/>
      <c r="BGF103" s="31"/>
      <c r="BGG103" s="31"/>
      <c r="BGH103" s="31"/>
      <c r="BGI103" s="31"/>
      <c r="BGJ103" s="31"/>
      <c r="BGK103" s="31"/>
      <c r="BGL103" s="31"/>
      <c r="BGM103" s="31"/>
      <c r="BGN103" s="31"/>
      <c r="BGO103" s="31"/>
      <c r="BGP103" s="31"/>
      <c r="BGQ103" s="31"/>
      <c r="BGR103" s="31"/>
      <c r="BGS103" s="31"/>
      <c r="BGT103" s="31"/>
      <c r="BGU103" s="31"/>
      <c r="BGV103" s="31"/>
      <c r="BGW103" s="31"/>
      <c r="BGX103" s="31"/>
      <c r="BGY103" s="31"/>
      <c r="BGZ103" s="31"/>
      <c r="BHA103" s="31"/>
      <c r="BHB103" s="31"/>
      <c r="BHC103" s="31"/>
      <c r="BHD103" s="31"/>
      <c r="BHE103" s="31"/>
      <c r="BHF103" s="31"/>
      <c r="BHG103" s="31"/>
      <c r="BHH103" s="31"/>
      <c r="BHI103" s="31"/>
      <c r="BHJ103" s="31"/>
      <c r="BHK103" s="31"/>
      <c r="BHL103" s="31"/>
      <c r="BHM103" s="31"/>
      <c r="BHN103" s="31"/>
      <c r="BHO103" s="31"/>
      <c r="BHP103" s="31"/>
      <c r="BHQ103" s="31"/>
      <c r="BHR103" s="31"/>
      <c r="BHS103" s="31"/>
      <c r="BHT103" s="31"/>
      <c r="BHU103" s="31"/>
      <c r="BHV103" s="31"/>
      <c r="BHW103" s="31"/>
      <c r="BHX103" s="31"/>
      <c r="BHY103" s="31"/>
      <c r="BHZ103" s="31"/>
      <c r="BIA103" s="31"/>
      <c r="BIB103" s="31"/>
      <c r="BIC103" s="31"/>
      <c r="BID103" s="31"/>
      <c r="BIE103" s="31"/>
      <c r="BIF103" s="31"/>
      <c r="BIG103" s="31"/>
      <c r="BIH103" s="31"/>
      <c r="BII103" s="31"/>
      <c r="BIJ103" s="31"/>
      <c r="BIK103" s="31"/>
      <c r="BIL103" s="31"/>
      <c r="BIM103" s="31"/>
      <c r="BIN103" s="31"/>
      <c r="BIO103" s="31"/>
      <c r="BIP103" s="31"/>
      <c r="BIQ103" s="31"/>
      <c r="BIR103" s="31"/>
      <c r="BIS103" s="31"/>
      <c r="BIT103" s="31"/>
      <c r="BIU103" s="31"/>
      <c r="BIV103" s="31"/>
      <c r="BIW103" s="31"/>
      <c r="BIX103" s="31"/>
      <c r="BIY103" s="31"/>
      <c r="BIZ103" s="31"/>
      <c r="BJA103" s="31"/>
      <c r="BJB103" s="31"/>
      <c r="BJC103" s="31"/>
      <c r="BJD103" s="31"/>
      <c r="BJE103" s="31"/>
      <c r="BJF103" s="31"/>
      <c r="BJG103" s="31"/>
      <c r="BJH103" s="31"/>
      <c r="BJI103" s="31"/>
      <c r="BJJ103" s="31"/>
      <c r="BJK103" s="31"/>
      <c r="BJL103" s="31"/>
      <c r="BJM103" s="31"/>
      <c r="BJN103" s="31"/>
      <c r="BJO103" s="31"/>
      <c r="BJP103" s="31"/>
      <c r="BJQ103" s="31"/>
      <c r="BJR103" s="31"/>
      <c r="BJS103" s="31"/>
      <c r="BJT103" s="31"/>
      <c r="BJU103" s="31"/>
      <c r="BJV103" s="31"/>
      <c r="BJW103" s="31"/>
      <c r="BJX103" s="31"/>
      <c r="BJY103" s="31"/>
      <c r="BJZ103" s="31"/>
      <c r="BKA103" s="31"/>
      <c r="BKB103" s="31"/>
      <c r="BKC103" s="31"/>
      <c r="BKD103" s="31"/>
      <c r="BKE103" s="31"/>
      <c r="BKF103" s="31"/>
      <c r="BKG103" s="31"/>
      <c r="BKH103" s="31"/>
      <c r="BKI103" s="31"/>
      <c r="BKJ103" s="31"/>
      <c r="BKK103" s="31"/>
      <c r="BKL103" s="31"/>
      <c r="BKM103" s="31"/>
      <c r="BKN103" s="31"/>
      <c r="BKO103" s="31"/>
      <c r="BKP103" s="31"/>
      <c r="BKQ103" s="31"/>
      <c r="BKR103" s="31"/>
      <c r="BKS103" s="31"/>
      <c r="BKT103" s="31"/>
      <c r="BKU103" s="31"/>
      <c r="BKV103" s="31"/>
      <c r="BKW103" s="31"/>
      <c r="BKX103" s="31"/>
      <c r="BKY103" s="31"/>
      <c r="BKZ103" s="31"/>
      <c r="BLA103" s="31"/>
      <c r="BLB103" s="31"/>
      <c r="BLC103" s="31"/>
      <c r="BLD103" s="31"/>
      <c r="BLE103" s="31"/>
      <c r="BLF103" s="31"/>
      <c r="BLG103" s="31"/>
      <c r="BLH103" s="31"/>
      <c r="BLI103" s="31"/>
      <c r="BLJ103" s="31"/>
      <c r="BLK103" s="31"/>
      <c r="BLL103" s="31"/>
      <c r="BLM103" s="31"/>
      <c r="BLN103" s="31"/>
      <c r="BLO103" s="31"/>
      <c r="BLP103" s="31"/>
      <c r="BLQ103" s="31"/>
      <c r="BLR103" s="31"/>
      <c r="BLS103" s="31"/>
      <c r="BLT103" s="31"/>
      <c r="BLU103" s="31"/>
      <c r="BLV103" s="31"/>
      <c r="BLW103" s="31"/>
      <c r="BLX103" s="31"/>
      <c r="BLY103" s="31"/>
      <c r="BLZ103" s="31"/>
      <c r="BMA103" s="31"/>
      <c r="BMB103" s="31"/>
      <c r="BMC103" s="31"/>
      <c r="BMD103" s="31"/>
      <c r="BME103" s="31"/>
      <c r="BMF103" s="31"/>
      <c r="BMG103" s="31"/>
      <c r="BMH103" s="31"/>
      <c r="BMI103" s="31"/>
      <c r="BMJ103" s="31"/>
      <c r="BMK103" s="31"/>
      <c r="BML103" s="31"/>
      <c r="BMM103" s="31"/>
      <c r="BMN103" s="31"/>
      <c r="BMO103" s="31"/>
      <c r="BMP103" s="31"/>
      <c r="BMQ103" s="31"/>
      <c r="BMR103" s="31"/>
      <c r="BMS103" s="31"/>
      <c r="BMT103" s="31"/>
      <c r="BMU103" s="31"/>
      <c r="BMV103" s="31"/>
      <c r="BMW103" s="31"/>
      <c r="BMX103" s="31"/>
      <c r="BMY103" s="31"/>
      <c r="BMZ103" s="31"/>
      <c r="BNA103" s="31"/>
      <c r="BNB103" s="31"/>
      <c r="BNC103" s="31"/>
      <c r="BND103" s="31"/>
      <c r="BNE103" s="31"/>
      <c r="BNF103" s="31"/>
      <c r="BNG103" s="31"/>
      <c r="BNH103" s="31"/>
      <c r="BNI103" s="31"/>
      <c r="BNJ103" s="31"/>
      <c r="BNK103" s="31"/>
      <c r="BNL103" s="31"/>
      <c r="BNM103" s="31"/>
      <c r="BNN103" s="31"/>
      <c r="BNO103" s="31"/>
      <c r="BNP103" s="31"/>
      <c r="BNQ103" s="31"/>
      <c r="BNR103" s="31"/>
      <c r="BNS103" s="31"/>
      <c r="BNT103" s="31"/>
      <c r="BNU103" s="31"/>
      <c r="BNV103" s="31"/>
      <c r="BNW103" s="31"/>
      <c r="BNX103" s="31"/>
      <c r="BNY103" s="31"/>
      <c r="BNZ103" s="31"/>
      <c r="BOA103" s="31"/>
      <c r="BOB103" s="31"/>
      <c r="BOC103" s="31"/>
      <c r="BOD103" s="31"/>
      <c r="BOE103" s="31"/>
      <c r="BOF103" s="31"/>
      <c r="BOG103" s="31"/>
      <c r="BOH103" s="31"/>
      <c r="BOI103" s="31"/>
      <c r="BOJ103" s="31"/>
      <c r="BOK103" s="31"/>
      <c r="BOL103" s="31"/>
      <c r="BOM103" s="31"/>
      <c r="BON103" s="31"/>
      <c r="BOO103" s="31"/>
      <c r="BOP103" s="31"/>
      <c r="BOQ103" s="31"/>
      <c r="BOR103" s="31"/>
      <c r="BOS103" s="31"/>
      <c r="BOT103" s="31"/>
      <c r="BOU103" s="31"/>
      <c r="BOV103" s="31"/>
      <c r="BOW103" s="31"/>
      <c r="BOX103" s="31"/>
      <c r="BOY103" s="31"/>
      <c r="BOZ103" s="31"/>
      <c r="BPA103" s="31"/>
      <c r="BPB103" s="31"/>
      <c r="BPC103" s="31"/>
      <c r="BPD103" s="31"/>
      <c r="BPE103" s="31"/>
      <c r="BPF103" s="31"/>
      <c r="BPG103" s="31"/>
      <c r="BPH103" s="31"/>
      <c r="BPI103" s="31"/>
      <c r="BPJ103" s="31"/>
      <c r="BPK103" s="31"/>
      <c r="BPL103" s="31"/>
      <c r="BPM103" s="31"/>
      <c r="BPN103" s="31"/>
      <c r="BPO103" s="31"/>
      <c r="BPP103" s="31"/>
      <c r="BPQ103" s="31"/>
      <c r="BPR103" s="31"/>
      <c r="BPS103" s="31"/>
      <c r="BPT103" s="31"/>
      <c r="BPU103" s="31"/>
      <c r="BPV103" s="31"/>
      <c r="BPW103" s="31"/>
      <c r="BPX103" s="31"/>
      <c r="BPY103" s="31"/>
      <c r="BPZ103" s="31"/>
      <c r="BQA103" s="31"/>
      <c r="BQB103" s="31"/>
      <c r="BQC103" s="31"/>
      <c r="BQD103" s="31"/>
      <c r="BQE103" s="31"/>
      <c r="BQF103" s="31"/>
      <c r="BQG103" s="31"/>
      <c r="BQH103" s="31"/>
      <c r="BQI103" s="31"/>
      <c r="BQJ103" s="31"/>
      <c r="BQK103" s="31"/>
      <c r="BQL103" s="31"/>
      <c r="BQM103" s="31"/>
      <c r="BQN103" s="31"/>
      <c r="BQO103" s="31"/>
      <c r="BQP103" s="31"/>
      <c r="BQQ103" s="31"/>
      <c r="BQR103" s="31"/>
      <c r="BQS103" s="31"/>
      <c r="BQT103" s="31"/>
      <c r="BQU103" s="31"/>
      <c r="BQV103" s="31"/>
      <c r="BQW103" s="31"/>
      <c r="BQX103" s="31"/>
      <c r="BQY103" s="31"/>
      <c r="BQZ103" s="31"/>
      <c r="BRA103" s="31"/>
      <c r="BRB103" s="31"/>
      <c r="BRC103" s="31"/>
      <c r="BRD103" s="31"/>
      <c r="BRE103" s="31"/>
      <c r="BRF103" s="31"/>
      <c r="BRG103" s="31"/>
      <c r="BRH103" s="31"/>
      <c r="BRI103" s="31"/>
      <c r="BRJ103" s="31"/>
      <c r="BRK103" s="31"/>
      <c r="BRL103" s="31"/>
      <c r="BRM103" s="31"/>
      <c r="BRN103" s="31"/>
      <c r="BRO103" s="31"/>
      <c r="BRP103" s="31"/>
      <c r="BRQ103" s="31"/>
      <c r="BRR103" s="31"/>
      <c r="BRS103" s="31"/>
      <c r="BRT103" s="31"/>
      <c r="BRU103" s="31"/>
      <c r="BRV103" s="31"/>
      <c r="BRW103" s="31"/>
      <c r="BRX103" s="31"/>
      <c r="BRY103" s="31"/>
      <c r="BRZ103" s="31"/>
      <c r="BSA103" s="31"/>
      <c r="BSB103" s="31"/>
      <c r="BSC103" s="31"/>
      <c r="BSD103" s="31"/>
      <c r="BSE103" s="31"/>
      <c r="BSF103" s="31"/>
      <c r="BSG103" s="31"/>
      <c r="BSH103" s="31"/>
      <c r="BSI103" s="31"/>
      <c r="BSJ103" s="31"/>
      <c r="BSK103" s="31"/>
      <c r="BSL103" s="31"/>
      <c r="BSM103" s="31"/>
      <c r="BSN103" s="31"/>
      <c r="BSO103" s="31"/>
      <c r="BSP103" s="31"/>
      <c r="BSQ103" s="31"/>
      <c r="BSR103" s="31"/>
      <c r="BSS103" s="31"/>
      <c r="BST103" s="31"/>
      <c r="BSU103" s="31"/>
      <c r="BSV103" s="31"/>
      <c r="BSW103" s="31"/>
      <c r="BSX103" s="31"/>
      <c r="BSY103" s="31"/>
      <c r="BSZ103" s="31"/>
      <c r="BTA103" s="31"/>
      <c r="BTB103" s="31"/>
      <c r="BTC103" s="31"/>
      <c r="BTD103" s="31"/>
      <c r="BTE103" s="31"/>
      <c r="BTF103" s="31"/>
      <c r="BTG103" s="31"/>
      <c r="BTH103" s="31"/>
      <c r="BTI103" s="31"/>
      <c r="BTJ103" s="31"/>
      <c r="BTK103" s="31"/>
      <c r="BTL103" s="31"/>
      <c r="BTM103" s="31"/>
      <c r="BTN103" s="31"/>
      <c r="BTO103" s="31"/>
      <c r="BTP103" s="31"/>
      <c r="BTQ103" s="31"/>
      <c r="BTR103" s="31"/>
      <c r="BTS103" s="31"/>
      <c r="BTT103" s="31"/>
      <c r="BTU103" s="31"/>
      <c r="BTV103" s="31"/>
      <c r="BTW103" s="31"/>
      <c r="BTX103" s="31"/>
      <c r="BTY103" s="31"/>
      <c r="BTZ103" s="31"/>
      <c r="BUA103" s="31"/>
      <c r="BUB103" s="31"/>
      <c r="BUC103" s="31"/>
      <c r="BUD103" s="31"/>
      <c r="BUE103" s="31"/>
      <c r="BUF103" s="31"/>
      <c r="BUG103" s="31"/>
      <c r="BUH103" s="31"/>
      <c r="BUI103" s="31"/>
      <c r="BUJ103" s="31"/>
      <c r="BUK103" s="31"/>
      <c r="BUL103" s="31"/>
      <c r="BUM103" s="31"/>
      <c r="BUN103" s="31"/>
      <c r="BUO103" s="31"/>
      <c r="BUP103" s="31"/>
      <c r="BUQ103" s="31"/>
      <c r="BUR103" s="31"/>
      <c r="BUS103" s="31"/>
      <c r="BUT103" s="31"/>
      <c r="BUU103" s="31"/>
      <c r="BUV103" s="31"/>
      <c r="BUW103" s="31"/>
      <c r="BUX103" s="31"/>
      <c r="BUY103" s="31"/>
      <c r="BUZ103" s="31"/>
      <c r="BVA103" s="31"/>
      <c r="BVB103" s="31"/>
      <c r="BVC103" s="31"/>
      <c r="BVD103" s="31"/>
      <c r="BVE103" s="31"/>
      <c r="BVF103" s="31"/>
      <c r="BVG103" s="31"/>
      <c r="BVH103" s="31"/>
      <c r="BVI103" s="31"/>
      <c r="BVJ103" s="31"/>
      <c r="BVK103" s="31"/>
      <c r="BVL103" s="31"/>
      <c r="BVM103" s="31"/>
      <c r="BVN103" s="31"/>
      <c r="BVO103" s="31"/>
      <c r="BVP103" s="31"/>
      <c r="BVQ103" s="31"/>
      <c r="BVR103" s="31"/>
      <c r="BVS103" s="31"/>
      <c r="BVT103" s="31"/>
      <c r="BVU103" s="31"/>
      <c r="BVV103" s="31"/>
      <c r="BVW103" s="31"/>
      <c r="BVX103" s="31"/>
      <c r="BVY103" s="31"/>
      <c r="BVZ103" s="31"/>
      <c r="BWA103" s="31"/>
      <c r="BWB103" s="31"/>
      <c r="BWC103" s="31"/>
      <c r="BWD103" s="31"/>
      <c r="BWE103" s="31"/>
      <c r="BWF103" s="31"/>
      <c r="BWG103" s="31"/>
      <c r="BWH103" s="31"/>
      <c r="BWI103" s="31"/>
      <c r="BWJ103" s="31"/>
      <c r="BWK103" s="31"/>
      <c r="BWL103" s="31"/>
      <c r="BWM103" s="31"/>
      <c r="BWN103" s="31"/>
      <c r="BWO103" s="31"/>
      <c r="BWP103" s="31"/>
      <c r="BWQ103" s="31"/>
      <c r="BWR103" s="31"/>
      <c r="BWS103" s="31"/>
      <c r="BWT103" s="31"/>
      <c r="BWU103" s="31"/>
      <c r="BWV103" s="31"/>
      <c r="BWW103" s="31"/>
      <c r="BWX103" s="31"/>
      <c r="BWY103" s="31"/>
      <c r="BWZ103" s="31"/>
      <c r="BXA103" s="31"/>
      <c r="BXB103" s="31"/>
      <c r="BXC103" s="31"/>
      <c r="BXD103" s="31"/>
      <c r="BXE103" s="31"/>
      <c r="BXF103" s="31"/>
      <c r="BXG103" s="31"/>
      <c r="BXH103" s="31"/>
      <c r="BXI103" s="31"/>
      <c r="BXJ103" s="31"/>
      <c r="BXK103" s="31"/>
      <c r="BXL103" s="31"/>
      <c r="BXM103" s="31"/>
      <c r="BXN103" s="31"/>
      <c r="BXO103" s="31"/>
      <c r="BXP103" s="31"/>
      <c r="BXQ103" s="31"/>
      <c r="BXR103" s="31"/>
      <c r="BXS103" s="31"/>
      <c r="BXT103" s="31"/>
      <c r="BXU103" s="31"/>
      <c r="BXV103" s="31"/>
      <c r="BXW103" s="31"/>
      <c r="BXX103" s="31"/>
      <c r="BXY103" s="31"/>
      <c r="BXZ103" s="31"/>
      <c r="BYA103" s="31"/>
      <c r="BYB103" s="31"/>
      <c r="BYC103" s="31"/>
      <c r="BYD103" s="31"/>
      <c r="BYE103" s="31"/>
      <c r="BYF103" s="31"/>
      <c r="BYG103" s="31"/>
      <c r="BYH103" s="31"/>
      <c r="BYI103" s="31"/>
      <c r="BYJ103" s="31"/>
      <c r="BYK103" s="31"/>
      <c r="BYL103" s="31"/>
      <c r="BYM103" s="31"/>
      <c r="BYN103" s="31"/>
      <c r="BYO103" s="31"/>
      <c r="BYP103" s="31"/>
      <c r="BYQ103" s="31"/>
      <c r="BYR103" s="31"/>
      <c r="BYS103" s="31"/>
      <c r="BYT103" s="31"/>
      <c r="BYU103" s="31"/>
      <c r="BYV103" s="31"/>
      <c r="BYW103" s="31"/>
      <c r="BYX103" s="31"/>
      <c r="BYY103" s="31"/>
      <c r="BYZ103" s="31"/>
      <c r="BZA103" s="31"/>
      <c r="BZB103" s="31"/>
      <c r="BZC103" s="31"/>
      <c r="BZD103" s="31"/>
      <c r="BZE103" s="31"/>
      <c r="BZF103" s="31"/>
      <c r="BZG103" s="31"/>
      <c r="BZH103" s="31"/>
      <c r="BZI103" s="31"/>
      <c r="BZJ103" s="31"/>
      <c r="BZK103" s="31"/>
      <c r="BZL103" s="31"/>
      <c r="BZM103" s="31"/>
      <c r="BZN103" s="31"/>
      <c r="BZO103" s="31"/>
      <c r="BZP103" s="31"/>
      <c r="BZQ103" s="31"/>
      <c r="BZR103" s="31"/>
      <c r="BZS103" s="31"/>
      <c r="BZT103" s="31"/>
      <c r="BZU103" s="31"/>
      <c r="BZV103" s="31"/>
      <c r="BZW103" s="31"/>
      <c r="BZX103" s="31"/>
      <c r="BZY103" s="31"/>
      <c r="BZZ103" s="31"/>
      <c r="CAA103" s="31"/>
      <c r="CAB103" s="31"/>
      <c r="CAC103" s="31"/>
      <c r="CAD103" s="31"/>
      <c r="CAE103" s="31"/>
      <c r="CAF103" s="31"/>
      <c r="CAG103" s="31"/>
      <c r="CAH103" s="31"/>
      <c r="CAI103" s="31"/>
      <c r="CAJ103" s="31"/>
      <c r="CAK103" s="31"/>
      <c r="CAL103" s="31"/>
      <c r="CAM103" s="31"/>
      <c r="CAN103" s="31"/>
      <c r="CAO103" s="31"/>
      <c r="CAP103" s="31"/>
      <c r="CAQ103" s="31"/>
      <c r="CAR103" s="31"/>
      <c r="CAS103" s="31"/>
      <c r="CAT103" s="31"/>
      <c r="CAU103" s="31"/>
      <c r="CAV103" s="31"/>
      <c r="CAW103" s="31"/>
      <c r="CAX103" s="31"/>
      <c r="CAY103" s="31"/>
      <c r="CAZ103" s="31"/>
      <c r="CBA103" s="31"/>
      <c r="CBB103" s="31"/>
      <c r="CBC103" s="31"/>
      <c r="CBD103" s="31"/>
      <c r="CBE103" s="31"/>
      <c r="CBF103" s="31"/>
      <c r="CBG103" s="31"/>
      <c r="CBH103" s="31"/>
      <c r="CBI103" s="31"/>
      <c r="CBJ103" s="31"/>
      <c r="CBK103" s="31"/>
      <c r="CBL103" s="31"/>
      <c r="CBM103" s="31"/>
      <c r="CBN103" s="31"/>
      <c r="CBO103" s="31"/>
      <c r="CBP103" s="31"/>
      <c r="CBQ103" s="31"/>
      <c r="CBR103" s="31"/>
      <c r="CBS103" s="31"/>
      <c r="CBT103" s="31"/>
      <c r="CBU103" s="31"/>
      <c r="CBV103" s="31"/>
      <c r="CBW103" s="31"/>
      <c r="CBX103" s="31"/>
      <c r="CBY103" s="31"/>
      <c r="CBZ103" s="31"/>
      <c r="CCA103" s="31"/>
      <c r="CCB103" s="31"/>
      <c r="CCC103" s="31"/>
      <c r="CCD103" s="31"/>
      <c r="CCE103" s="31"/>
      <c r="CCF103" s="31"/>
      <c r="CCG103" s="31"/>
      <c r="CCH103" s="31"/>
      <c r="CCI103" s="31"/>
      <c r="CCJ103" s="31"/>
      <c r="CCK103" s="31"/>
      <c r="CCL103" s="31"/>
      <c r="CCM103" s="31"/>
      <c r="CCN103" s="31"/>
      <c r="CCO103" s="31"/>
      <c r="CCP103" s="31"/>
      <c r="CCQ103" s="31"/>
      <c r="CCR103" s="31"/>
      <c r="CCS103" s="31"/>
      <c r="CCT103" s="31"/>
      <c r="CCU103" s="31"/>
      <c r="CCV103" s="31"/>
      <c r="CCW103" s="31"/>
      <c r="CCX103" s="31"/>
      <c r="CCY103" s="31"/>
      <c r="CCZ103" s="31"/>
      <c r="CDA103" s="31"/>
      <c r="CDB103" s="31"/>
      <c r="CDC103" s="31"/>
      <c r="CDD103" s="31"/>
      <c r="CDE103" s="31"/>
      <c r="CDF103" s="31"/>
      <c r="CDG103" s="31"/>
      <c r="CDH103" s="31"/>
      <c r="CDI103" s="31"/>
      <c r="CDJ103" s="31"/>
      <c r="CDK103" s="31"/>
      <c r="CDL103" s="31"/>
      <c r="CDM103" s="31"/>
      <c r="CDN103" s="31"/>
      <c r="CDO103" s="31"/>
      <c r="CDP103" s="31"/>
      <c r="CDQ103" s="31"/>
      <c r="CDR103" s="31"/>
      <c r="CDS103" s="31"/>
      <c r="CDT103" s="31"/>
      <c r="CDU103" s="31"/>
      <c r="CDV103" s="31"/>
      <c r="CDW103" s="31"/>
      <c r="CDX103" s="31"/>
      <c r="CDY103" s="31"/>
      <c r="CDZ103" s="31"/>
      <c r="CEA103" s="31"/>
      <c r="CEB103" s="31"/>
      <c r="CEC103" s="31"/>
      <c r="CED103" s="31"/>
      <c r="CEE103" s="31"/>
      <c r="CEF103" s="31"/>
      <c r="CEG103" s="31"/>
      <c r="CEH103" s="31"/>
      <c r="CEI103" s="31"/>
      <c r="CEJ103" s="31"/>
      <c r="CEK103" s="31"/>
      <c r="CEL103" s="31"/>
      <c r="CEM103" s="31"/>
      <c r="CEN103" s="31"/>
      <c r="CEO103" s="31"/>
      <c r="CEP103" s="31"/>
      <c r="CEQ103" s="31"/>
      <c r="CER103" s="31"/>
      <c r="CES103" s="31"/>
      <c r="CET103" s="31"/>
      <c r="CEU103" s="31"/>
      <c r="CEV103" s="31"/>
      <c r="CEW103" s="31"/>
      <c r="CEX103" s="31"/>
      <c r="CEY103" s="31"/>
      <c r="CEZ103" s="31"/>
      <c r="CFA103" s="31"/>
      <c r="CFB103" s="31"/>
      <c r="CFC103" s="31"/>
      <c r="CFD103" s="31"/>
      <c r="CFE103" s="31"/>
      <c r="CFF103" s="31"/>
      <c r="CFG103" s="31"/>
      <c r="CFH103" s="31"/>
      <c r="CFI103" s="31"/>
      <c r="CFJ103" s="31"/>
      <c r="CFK103" s="31"/>
      <c r="CFL103" s="31"/>
      <c r="CFM103" s="31"/>
      <c r="CFN103" s="31"/>
      <c r="CFO103" s="31"/>
      <c r="CFP103" s="31"/>
      <c r="CFQ103" s="31"/>
      <c r="CFR103" s="31"/>
      <c r="CFS103" s="31"/>
      <c r="CFT103" s="31"/>
      <c r="CFU103" s="31"/>
      <c r="CFV103" s="31"/>
      <c r="CFW103" s="31"/>
      <c r="CFX103" s="31"/>
      <c r="CFY103" s="31"/>
      <c r="CFZ103" s="31"/>
      <c r="CGA103" s="31"/>
      <c r="CGB103" s="31"/>
      <c r="CGC103" s="31"/>
      <c r="CGD103" s="31"/>
      <c r="CGE103" s="31"/>
      <c r="CGF103" s="31"/>
      <c r="CGG103" s="31"/>
      <c r="CGH103" s="31"/>
      <c r="CGI103" s="31"/>
      <c r="CGJ103" s="31"/>
      <c r="CGK103" s="31"/>
      <c r="CGL103" s="31"/>
      <c r="CGM103" s="31"/>
      <c r="CGN103" s="31"/>
      <c r="CGO103" s="31"/>
      <c r="CGP103" s="31"/>
      <c r="CGQ103" s="31"/>
      <c r="CGR103" s="31"/>
      <c r="CGS103" s="31"/>
      <c r="CGT103" s="31"/>
      <c r="CGU103" s="31"/>
      <c r="CGV103" s="31"/>
      <c r="CGW103" s="31"/>
      <c r="CGX103" s="31"/>
      <c r="CGY103" s="31"/>
      <c r="CGZ103" s="31"/>
      <c r="CHA103" s="31"/>
      <c r="CHB103" s="31"/>
      <c r="CHC103" s="31"/>
      <c r="CHD103" s="31"/>
      <c r="CHE103" s="31"/>
      <c r="CHF103" s="31"/>
      <c r="CHG103" s="31"/>
      <c r="CHH103" s="31"/>
      <c r="CHI103" s="31"/>
      <c r="CHJ103" s="31"/>
      <c r="CHK103" s="31"/>
      <c r="CHL103" s="31"/>
      <c r="CHM103" s="31"/>
      <c r="CHN103" s="31"/>
      <c r="CHO103" s="31"/>
      <c r="CHP103" s="31"/>
      <c r="CHQ103" s="31"/>
      <c r="CHR103" s="31"/>
      <c r="CHS103" s="31"/>
      <c r="CHT103" s="31"/>
      <c r="CHU103" s="31"/>
      <c r="CHV103" s="31"/>
      <c r="CHW103" s="31"/>
      <c r="CHX103" s="31"/>
      <c r="CHY103" s="31"/>
      <c r="CHZ103" s="31"/>
      <c r="CIA103" s="31"/>
      <c r="CIB103" s="31"/>
      <c r="CIC103" s="31"/>
      <c r="CID103" s="31"/>
      <c r="CIE103" s="31"/>
      <c r="CIF103" s="31"/>
      <c r="CIG103" s="31"/>
      <c r="CIH103" s="31"/>
      <c r="CII103" s="31"/>
      <c r="CIJ103" s="31"/>
      <c r="CIK103" s="31"/>
      <c r="CIL103" s="31"/>
      <c r="CIM103" s="31"/>
      <c r="CIN103" s="31"/>
      <c r="CIO103" s="31"/>
      <c r="CIP103" s="31"/>
      <c r="CIQ103" s="31"/>
      <c r="CIR103" s="31"/>
      <c r="CIS103" s="31"/>
      <c r="CIT103" s="31"/>
      <c r="CIU103" s="31"/>
      <c r="CIV103" s="31"/>
      <c r="CIW103" s="31"/>
      <c r="CIX103" s="31"/>
      <c r="CIY103" s="31"/>
      <c r="CIZ103" s="31"/>
      <c r="CJA103" s="31"/>
      <c r="CJB103" s="31"/>
      <c r="CJC103" s="31"/>
      <c r="CJD103" s="31"/>
      <c r="CJE103" s="31"/>
      <c r="CJF103" s="31"/>
      <c r="CJG103" s="31"/>
      <c r="CJH103" s="31"/>
      <c r="CJI103" s="31"/>
      <c r="CJJ103" s="31"/>
      <c r="CJK103" s="31"/>
      <c r="CJL103" s="31"/>
      <c r="CJM103" s="31"/>
      <c r="CJN103" s="31"/>
      <c r="CJO103" s="31"/>
      <c r="CJP103" s="31"/>
      <c r="CJQ103" s="31"/>
      <c r="CJR103" s="31"/>
      <c r="CJS103" s="31"/>
      <c r="CJT103" s="31"/>
      <c r="CJU103" s="31"/>
      <c r="CJV103" s="31"/>
      <c r="CJW103" s="31"/>
      <c r="CJX103" s="31"/>
      <c r="CJY103" s="31"/>
      <c r="CJZ103" s="31"/>
      <c r="CKA103" s="31"/>
      <c r="CKB103" s="31"/>
      <c r="CKC103" s="31"/>
      <c r="CKD103" s="31"/>
      <c r="CKE103" s="31"/>
      <c r="CKF103" s="31"/>
      <c r="CKG103" s="31"/>
      <c r="CKH103" s="31"/>
      <c r="CKI103" s="31"/>
      <c r="CKJ103" s="31"/>
      <c r="CKK103" s="31"/>
      <c r="CKL103" s="31"/>
      <c r="CKM103" s="31"/>
      <c r="CKN103" s="31"/>
      <c r="CKO103" s="31"/>
      <c r="CKP103" s="31"/>
      <c r="CKQ103" s="31"/>
      <c r="CKR103" s="31"/>
      <c r="CKS103" s="31"/>
      <c r="CKT103" s="31"/>
      <c r="CKU103" s="31"/>
      <c r="CKV103" s="31"/>
      <c r="CKW103" s="31"/>
      <c r="CKX103" s="31"/>
      <c r="CKY103" s="31"/>
      <c r="CKZ103" s="31"/>
      <c r="CLA103" s="31"/>
      <c r="CLB103" s="31"/>
      <c r="CLC103" s="31"/>
      <c r="CLD103" s="31"/>
      <c r="CLE103" s="31"/>
      <c r="CLF103" s="31"/>
      <c r="CLG103" s="31"/>
      <c r="CLH103" s="31"/>
      <c r="CLI103" s="31"/>
      <c r="CLJ103" s="31"/>
      <c r="CLK103" s="31"/>
      <c r="CLL103" s="31"/>
      <c r="CLM103" s="31"/>
      <c r="CLN103" s="31"/>
      <c r="CLO103" s="31"/>
      <c r="CLP103" s="31"/>
      <c r="CLQ103" s="31"/>
      <c r="CLR103" s="31"/>
      <c r="CLS103" s="31"/>
      <c r="CLT103" s="31"/>
      <c r="CLU103" s="31"/>
      <c r="CLV103" s="31"/>
      <c r="CLW103" s="31"/>
      <c r="CLX103" s="31"/>
      <c r="CLY103" s="31"/>
      <c r="CLZ103" s="31"/>
      <c r="CMA103" s="31"/>
      <c r="CMB103" s="31"/>
      <c r="CMC103" s="31"/>
      <c r="CMD103" s="31"/>
      <c r="CME103" s="31"/>
      <c r="CMF103" s="31"/>
      <c r="CMG103" s="31"/>
      <c r="CMH103" s="31"/>
      <c r="CMI103" s="31"/>
      <c r="CMJ103" s="31"/>
      <c r="CMK103" s="31"/>
      <c r="CML103" s="31"/>
      <c r="CMM103" s="31"/>
      <c r="CMN103" s="31"/>
      <c r="CMO103" s="31"/>
      <c r="CMP103" s="31"/>
      <c r="CMQ103" s="31"/>
      <c r="CMR103" s="31"/>
      <c r="CMS103" s="31"/>
      <c r="CMT103" s="31"/>
      <c r="CMU103" s="31"/>
      <c r="CMV103" s="31"/>
      <c r="CMW103" s="31"/>
      <c r="CMX103" s="31"/>
      <c r="CMY103" s="31"/>
      <c r="CMZ103" s="31"/>
      <c r="CNA103" s="31"/>
      <c r="CNB103" s="31"/>
      <c r="CNC103" s="31"/>
      <c r="CND103" s="31"/>
      <c r="CNE103" s="31"/>
      <c r="CNF103" s="31"/>
      <c r="CNG103" s="31"/>
      <c r="CNH103" s="31"/>
      <c r="CNI103" s="31"/>
      <c r="CNJ103" s="31"/>
      <c r="CNK103" s="31"/>
      <c r="CNL103" s="31"/>
      <c r="CNM103" s="31"/>
      <c r="CNN103" s="31"/>
      <c r="CNO103" s="31"/>
      <c r="CNP103" s="31"/>
      <c r="CNQ103" s="31"/>
      <c r="CNR103" s="31"/>
      <c r="CNS103" s="31"/>
      <c r="CNT103" s="31"/>
      <c r="CNU103" s="31"/>
      <c r="CNV103" s="31"/>
      <c r="CNW103" s="31"/>
      <c r="CNX103" s="31"/>
      <c r="CNY103" s="31"/>
      <c r="CNZ103" s="31"/>
      <c r="COA103" s="31"/>
      <c r="COB103" s="31"/>
      <c r="COC103" s="31"/>
      <c r="COD103" s="31"/>
      <c r="COE103" s="31"/>
      <c r="COF103" s="31"/>
      <c r="COG103" s="31"/>
      <c r="COH103" s="31"/>
      <c r="COI103" s="31"/>
      <c r="COJ103" s="31"/>
      <c r="COK103" s="31"/>
      <c r="COL103" s="31"/>
      <c r="COM103" s="31"/>
      <c r="CON103" s="31"/>
      <c r="COO103" s="31"/>
      <c r="COP103" s="31"/>
      <c r="COQ103" s="31"/>
      <c r="COR103" s="31"/>
      <c r="COS103" s="31"/>
      <c r="COT103" s="31"/>
      <c r="COU103" s="31"/>
      <c r="COV103" s="31"/>
      <c r="COW103" s="31"/>
      <c r="COX103" s="31"/>
      <c r="COY103" s="31"/>
      <c r="COZ103" s="31"/>
      <c r="CPA103" s="31"/>
      <c r="CPB103" s="31"/>
      <c r="CPC103" s="31"/>
      <c r="CPD103" s="31"/>
      <c r="CPE103" s="31"/>
      <c r="CPF103" s="31"/>
      <c r="CPG103" s="31"/>
      <c r="CPH103" s="31"/>
      <c r="CPI103" s="31"/>
      <c r="CPJ103" s="31"/>
      <c r="CPK103" s="31"/>
      <c r="CPL103" s="31"/>
      <c r="CPM103" s="31"/>
      <c r="CPN103" s="31"/>
      <c r="CPO103" s="31"/>
      <c r="CPP103" s="31"/>
      <c r="CPQ103" s="31"/>
      <c r="CPR103" s="31"/>
      <c r="CPS103" s="31"/>
      <c r="CPT103" s="31"/>
      <c r="CPU103" s="31"/>
      <c r="CPV103" s="31"/>
      <c r="CPW103" s="31"/>
      <c r="CPX103" s="31"/>
      <c r="CPY103" s="31"/>
      <c r="CPZ103" s="31"/>
      <c r="CQA103" s="31"/>
      <c r="CQB103" s="31"/>
      <c r="CQC103" s="31"/>
      <c r="CQD103" s="31"/>
      <c r="CQE103" s="31"/>
      <c r="CQF103" s="31"/>
      <c r="CQG103" s="31"/>
      <c r="CQH103" s="31"/>
      <c r="CQI103" s="31"/>
      <c r="CQJ103" s="31"/>
      <c r="CQK103" s="31"/>
      <c r="CQL103" s="31"/>
      <c r="CQM103" s="31"/>
      <c r="CQN103" s="31"/>
      <c r="CQO103" s="31"/>
      <c r="CQP103" s="31"/>
      <c r="CQQ103" s="31"/>
      <c r="CQR103" s="31"/>
      <c r="CQS103" s="31"/>
      <c r="CQT103" s="31"/>
      <c r="CQU103" s="31"/>
      <c r="CQV103" s="31"/>
      <c r="CQW103" s="31"/>
      <c r="CQX103" s="31"/>
      <c r="CQY103" s="31"/>
      <c r="CQZ103" s="31"/>
      <c r="CRA103" s="31"/>
      <c r="CRB103" s="31"/>
      <c r="CRC103" s="31"/>
      <c r="CRD103" s="31"/>
      <c r="CRE103" s="31"/>
      <c r="CRF103" s="31"/>
      <c r="CRG103" s="31"/>
      <c r="CRH103" s="31"/>
      <c r="CRI103" s="31"/>
      <c r="CRJ103" s="31"/>
      <c r="CRK103" s="31"/>
      <c r="CRL103" s="31"/>
      <c r="CRM103" s="31"/>
      <c r="CRN103" s="31"/>
      <c r="CRO103" s="31"/>
      <c r="CRP103" s="31"/>
      <c r="CRQ103" s="31"/>
      <c r="CRR103" s="31"/>
      <c r="CRS103" s="31"/>
      <c r="CRT103" s="31"/>
      <c r="CRU103" s="31"/>
      <c r="CRV103" s="31"/>
      <c r="CRW103" s="31"/>
      <c r="CRX103" s="31"/>
      <c r="CRY103" s="31"/>
      <c r="CRZ103" s="31"/>
      <c r="CSA103" s="31"/>
      <c r="CSB103" s="31"/>
      <c r="CSC103" s="31"/>
      <c r="CSD103" s="31"/>
      <c r="CSE103" s="31"/>
      <c r="CSF103" s="31"/>
      <c r="CSG103" s="31"/>
      <c r="CSH103" s="31"/>
      <c r="CSI103" s="31"/>
      <c r="CSJ103" s="31"/>
      <c r="CSK103" s="31"/>
      <c r="CSL103" s="31"/>
      <c r="CSM103" s="31"/>
      <c r="CSN103" s="31"/>
      <c r="CSO103" s="31"/>
      <c r="CSP103" s="31"/>
      <c r="CSQ103" s="31"/>
      <c r="CSR103" s="31"/>
      <c r="CSS103" s="31"/>
      <c r="CST103" s="31"/>
      <c r="CSU103" s="31"/>
      <c r="CSV103" s="31"/>
      <c r="CSW103" s="31"/>
      <c r="CSX103" s="31"/>
      <c r="CSY103" s="31"/>
      <c r="CSZ103" s="31"/>
      <c r="CTA103" s="31"/>
      <c r="CTB103" s="31"/>
      <c r="CTC103" s="31"/>
      <c r="CTD103" s="31"/>
      <c r="CTE103" s="31"/>
      <c r="CTF103" s="31"/>
      <c r="CTG103" s="31"/>
      <c r="CTH103" s="31"/>
      <c r="CTI103" s="31"/>
      <c r="CTJ103" s="31"/>
      <c r="CTK103" s="31"/>
      <c r="CTL103" s="31"/>
      <c r="CTM103" s="31"/>
      <c r="CTN103" s="31"/>
      <c r="CTO103" s="31"/>
      <c r="CTP103" s="31"/>
      <c r="CTQ103" s="31"/>
      <c r="CTR103" s="31"/>
      <c r="CTS103" s="31"/>
      <c r="CTT103" s="31"/>
      <c r="CTU103" s="31"/>
      <c r="CTV103" s="31"/>
      <c r="CTW103" s="31"/>
      <c r="CTX103" s="31"/>
      <c r="CTY103" s="31"/>
      <c r="CTZ103" s="31"/>
      <c r="CUA103" s="31"/>
      <c r="CUB103" s="31"/>
      <c r="CUC103" s="31"/>
      <c r="CUD103" s="31"/>
      <c r="CUE103" s="31"/>
      <c r="CUF103" s="31"/>
      <c r="CUG103" s="31"/>
      <c r="CUH103" s="31"/>
      <c r="CUI103" s="31"/>
      <c r="CUJ103" s="31"/>
      <c r="CUK103" s="31"/>
      <c r="CUL103" s="31"/>
      <c r="CUM103" s="31"/>
      <c r="CUN103" s="31"/>
      <c r="CUO103" s="31"/>
      <c r="CUP103" s="31"/>
      <c r="CUQ103" s="31"/>
      <c r="CUR103" s="31"/>
      <c r="CUS103" s="31"/>
      <c r="CUT103" s="31"/>
      <c r="CUU103" s="31"/>
      <c r="CUV103" s="31"/>
      <c r="CUW103" s="31"/>
      <c r="CUX103" s="31"/>
      <c r="CUY103" s="31"/>
      <c r="CUZ103" s="31"/>
      <c r="CVA103" s="31"/>
      <c r="CVB103" s="31"/>
      <c r="CVC103" s="31"/>
      <c r="CVD103" s="31"/>
      <c r="CVE103" s="31"/>
      <c r="CVF103" s="31"/>
      <c r="CVG103" s="31"/>
      <c r="CVH103" s="31"/>
      <c r="CVI103" s="31"/>
      <c r="CVJ103" s="31"/>
      <c r="CVK103" s="31"/>
      <c r="CVL103" s="31"/>
      <c r="CVM103" s="31"/>
      <c r="CVN103" s="31"/>
      <c r="CVO103" s="31"/>
      <c r="CVP103" s="31"/>
      <c r="CVQ103" s="31"/>
      <c r="CVR103" s="31"/>
      <c r="CVS103" s="31"/>
      <c r="CVT103" s="31"/>
      <c r="CVU103" s="31"/>
      <c r="CVV103" s="31"/>
      <c r="CVW103" s="31"/>
      <c r="CVX103" s="31"/>
      <c r="CVY103" s="31"/>
      <c r="CVZ103" s="31"/>
      <c r="CWA103" s="31"/>
      <c r="CWB103" s="31"/>
      <c r="CWC103" s="31"/>
      <c r="CWD103" s="31"/>
      <c r="CWE103" s="31"/>
      <c r="CWF103" s="31"/>
      <c r="CWG103" s="31"/>
      <c r="CWH103" s="31"/>
      <c r="CWI103" s="31"/>
      <c r="CWJ103" s="31"/>
      <c r="CWK103" s="31"/>
      <c r="CWL103" s="31"/>
      <c r="CWM103" s="31"/>
      <c r="CWN103" s="31"/>
      <c r="CWO103" s="31"/>
      <c r="CWP103" s="31"/>
      <c r="CWQ103" s="31"/>
      <c r="CWR103" s="31"/>
      <c r="CWS103" s="31"/>
    </row>
    <row r="104" spans="1:2645" s="32" customFormat="1" ht="15" customHeight="1">
      <c r="A104" s="23" t="s">
        <v>10</v>
      </c>
      <c r="B104" s="364" t="s">
        <v>12</v>
      </c>
      <c r="C104" s="364" t="s">
        <v>13</v>
      </c>
      <c r="D104" s="364" t="s">
        <v>14</v>
      </c>
      <c r="E104" s="364" t="s">
        <v>11</v>
      </c>
      <c r="F104" s="364" t="s">
        <v>12</v>
      </c>
      <c r="G104" s="364" t="s">
        <v>13</v>
      </c>
      <c r="H104" s="364" t="s">
        <v>14</v>
      </c>
      <c r="I104" s="364" t="s">
        <v>11</v>
      </c>
      <c r="J104" s="364" t="s">
        <v>12</v>
      </c>
      <c r="K104" s="364" t="s">
        <v>13</v>
      </c>
      <c r="L104" s="364" t="s">
        <v>14</v>
      </c>
      <c r="M104" s="364" t="s">
        <v>11</v>
      </c>
      <c r="N104" s="364" t="s">
        <v>12</v>
      </c>
      <c r="O104" s="364" t="s">
        <v>13</v>
      </c>
      <c r="P104" s="364" t="s">
        <v>14</v>
      </c>
      <c r="Q104" s="364" t="s">
        <v>11</v>
      </c>
      <c r="R104" s="364" t="s">
        <v>12</v>
      </c>
      <c r="S104" s="364" t="s">
        <v>13</v>
      </c>
      <c r="T104" s="364" t="s">
        <v>14</v>
      </c>
      <c r="U104" s="364" t="s">
        <v>11</v>
      </c>
      <c r="V104" s="364" t="s">
        <v>12</v>
      </c>
      <c r="W104" s="364" t="s">
        <v>13</v>
      </c>
      <c r="X104" s="364" t="s">
        <v>14</v>
      </c>
      <c r="Y104" s="364" t="s">
        <v>11</v>
      </c>
      <c r="Z104" s="364" t="s">
        <v>12</v>
      </c>
      <c r="AA104" s="364" t="s">
        <v>13</v>
      </c>
      <c r="AB104" s="364" t="s">
        <v>14</v>
      </c>
      <c r="AC104" s="364" t="s">
        <v>11</v>
      </c>
      <c r="AD104" s="364" t="s">
        <v>12</v>
      </c>
      <c r="AE104" s="364" t="s">
        <v>13</v>
      </c>
      <c r="AF104" s="364" t="s">
        <v>14</v>
      </c>
      <c r="AG104" s="364" t="s">
        <v>11</v>
      </c>
      <c r="AH104" s="364" t="s">
        <v>12</v>
      </c>
      <c r="AI104" s="364" t="s">
        <v>13</v>
      </c>
      <c r="AJ104" s="364" t="s">
        <v>14</v>
      </c>
      <c r="AK104" s="364" t="s">
        <v>11</v>
      </c>
      <c r="AL104" s="364" t="s">
        <v>12</v>
      </c>
      <c r="AM104" s="364" t="s">
        <v>13</v>
      </c>
      <c r="AN104" s="364" t="s">
        <v>14</v>
      </c>
      <c r="AO104" s="364" t="s">
        <v>11</v>
      </c>
      <c r="AP104" s="364" t="s">
        <v>12</v>
      </c>
      <c r="AQ104" s="364" t="s">
        <v>13</v>
      </c>
      <c r="AR104"/>
      <c r="AS104"/>
      <c r="AT104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  <c r="QR104" s="31"/>
      <c r="QS104" s="31"/>
      <c r="QT104" s="31"/>
      <c r="QU104" s="31"/>
      <c r="QV104" s="31"/>
      <c r="QW104" s="31"/>
      <c r="QX104" s="31"/>
      <c r="QY104" s="31"/>
      <c r="QZ104" s="31"/>
      <c r="RA104" s="31"/>
      <c r="RB104" s="31"/>
      <c r="RC104" s="31"/>
      <c r="RD104" s="31"/>
      <c r="RE104" s="31"/>
      <c r="RF104" s="31"/>
      <c r="RG104" s="31"/>
      <c r="RH104" s="31"/>
      <c r="RI104" s="31"/>
      <c r="RJ104" s="31"/>
      <c r="RK104" s="31"/>
      <c r="RL104" s="31"/>
      <c r="RM104" s="31"/>
      <c r="RN104" s="31"/>
      <c r="RO104" s="31"/>
      <c r="RP104" s="31"/>
      <c r="RQ104" s="31"/>
      <c r="RR104" s="31"/>
      <c r="RS104" s="31"/>
      <c r="RT104" s="31"/>
      <c r="RU104" s="31"/>
      <c r="RV104" s="31"/>
      <c r="RW104" s="31"/>
      <c r="RX104" s="31"/>
      <c r="RY104" s="31"/>
      <c r="RZ104" s="31"/>
      <c r="SA104" s="31"/>
      <c r="SB104" s="31"/>
      <c r="SC104" s="31"/>
      <c r="SD104" s="31"/>
      <c r="SE104" s="31"/>
      <c r="SF104" s="31"/>
      <c r="SG104" s="31"/>
      <c r="SH104" s="31"/>
      <c r="SI104" s="31"/>
      <c r="SJ104" s="31"/>
      <c r="SK104" s="31"/>
      <c r="SL104" s="31"/>
      <c r="SM104" s="31"/>
      <c r="SN104" s="31"/>
      <c r="SO104" s="31"/>
      <c r="SP104" s="31"/>
      <c r="SQ104" s="31"/>
      <c r="SR104" s="31"/>
      <c r="SS104" s="31"/>
      <c r="ST104" s="31"/>
      <c r="SU104" s="31"/>
      <c r="SV104" s="31"/>
      <c r="SW104" s="31"/>
      <c r="SX104" s="31"/>
      <c r="SY104" s="31"/>
      <c r="SZ104" s="31"/>
      <c r="TA104" s="31"/>
      <c r="TB104" s="31"/>
      <c r="TC104" s="31"/>
      <c r="TD104" s="31"/>
      <c r="TE104" s="31"/>
      <c r="TF104" s="31"/>
      <c r="TG104" s="31"/>
      <c r="TH104" s="31"/>
      <c r="TI104" s="31"/>
      <c r="TJ104" s="31"/>
      <c r="TK104" s="31"/>
      <c r="TL104" s="31"/>
      <c r="TM104" s="31"/>
      <c r="TN104" s="31"/>
      <c r="TO104" s="31"/>
      <c r="TP104" s="31"/>
      <c r="TQ104" s="31"/>
      <c r="TR104" s="31"/>
      <c r="TS104" s="31"/>
      <c r="TT104" s="31"/>
      <c r="TU104" s="31"/>
      <c r="TV104" s="31"/>
      <c r="TW104" s="31"/>
      <c r="TX104" s="31"/>
      <c r="TY104" s="31"/>
      <c r="TZ104" s="31"/>
      <c r="UA104" s="31"/>
      <c r="UB104" s="31"/>
      <c r="UC104" s="31"/>
      <c r="UD104" s="31"/>
      <c r="UE104" s="31"/>
      <c r="UF104" s="31"/>
      <c r="UG104" s="31"/>
      <c r="UH104" s="31"/>
      <c r="UI104" s="31"/>
      <c r="UJ104" s="31"/>
      <c r="UK104" s="31"/>
      <c r="UL104" s="31"/>
      <c r="UM104" s="31"/>
      <c r="UN104" s="31"/>
      <c r="UO104" s="31"/>
      <c r="UP104" s="31"/>
      <c r="UQ104" s="31"/>
      <c r="UR104" s="31"/>
      <c r="US104" s="31"/>
      <c r="UT104" s="31"/>
      <c r="UU104" s="31"/>
      <c r="UV104" s="31"/>
      <c r="UW104" s="31"/>
      <c r="UX104" s="31"/>
      <c r="UY104" s="31"/>
      <c r="UZ104" s="31"/>
      <c r="VA104" s="31"/>
      <c r="VB104" s="31"/>
      <c r="VC104" s="31"/>
      <c r="VD104" s="31"/>
      <c r="VE104" s="31"/>
      <c r="VF104" s="31"/>
      <c r="VG104" s="31"/>
      <c r="VH104" s="31"/>
      <c r="VI104" s="31"/>
      <c r="VJ104" s="31"/>
      <c r="VK104" s="31"/>
      <c r="VL104" s="31"/>
      <c r="VM104" s="31"/>
      <c r="VN104" s="31"/>
      <c r="VO104" s="31"/>
      <c r="VP104" s="31"/>
      <c r="VQ104" s="31"/>
      <c r="VR104" s="31"/>
      <c r="VS104" s="31"/>
      <c r="VT104" s="31"/>
      <c r="VU104" s="31"/>
      <c r="VV104" s="31"/>
      <c r="VW104" s="31"/>
      <c r="VX104" s="31"/>
      <c r="VY104" s="31"/>
      <c r="VZ104" s="31"/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31"/>
      <c r="WL104" s="31"/>
      <c r="WM104" s="31"/>
      <c r="WN104" s="31"/>
      <c r="WO104" s="31"/>
      <c r="WP104" s="31"/>
      <c r="WQ104" s="31"/>
      <c r="WR104" s="31"/>
      <c r="WS104" s="31"/>
      <c r="WT104" s="31"/>
      <c r="WU104" s="31"/>
      <c r="WV104" s="31"/>
      <c r="WW104" s="31"/>
      <c r="WX104" s="31"/>
      <c r="WY104" s="31"/>
      <c r="WZ104" s="31"/>
      <c r="XA104" s="31"/>
      <c r="XB104" s="31"/>
      <c r="XC104" s="31"/>
      <c r="XD104" s="31"/>
      <c r="XE104" s="31"/>
      <c r="XF104" s="31"/>
      <c r="XG104" s="31"/>
      <c r="XH104" s="31"/>
      <c r="XI104" s="31"/>
      <c r="XJ104" s="31"/>
      <c r="XK104" s="31"/>
      <c r="XL104" s="31"/>
      <c r="XM104" s="31"/>
      <c r="XN104" s="31"/>
      <c r="XO104" s="31"/>
      <c r="XP104" s="31"/>
      <c r="XQ104" s="31"/>
      <c r="XR104" s="31"/>
      <c r="XS104" s="31"/>
      <c r="XT104" s="31"/>
      <c r="XU104" s="31"/>
      <c r="XV104" s="31"/>
      <c r="XW104" s="31"/>
      <c r="XX104" s="31"/>
      <c r="XY104" s="31"/>
      <c r="XZ104" s="31"/>
      <c r="YA104" s="31"/>
      <c r="YB104" s="31"/>
      <c r="YC104" s="31"/>
      <c r="YD104" s="31"/>
      <c r="YE104" s="31"/>
      <c r="YF104" s="31"/>
      <c r="YG104" s="31"/>
      <c r="YH104" s="31"/>
      <c r="YI104" s="31"/>
      <c r="YJ104" s="31"/>
      <c r="YK104" s="31"/>
      <c r="YL104" s="31"/>
      <c r="YM104" s="31"/>
      <c r="YN104" s="31"/>
      <c r="YO104" s="31"/>
      <c r="YP104" s="31"/>
      <c r="YQ104" s="31"/>
      <c r="YR104" s="31"/>
      <c r="YS104" s="31"/>
      <c r="YT104" s="31"/>
      <c r="YU104" s="31"/>
      <c r="YV104" s="31"/>
      <c r="YW104" s="31"/>
      <c r="YX104" s="31"/>
      <c r="YY104" s="31"/>
      <c r="YZ104" s="31"/>
      <c r="ZA104" s="31"/>
      <c r="ZB104" s="31"/>
      <c r="ZC104" s="31"/>
      <c r="ZD104" s="31"/>
      <c r="ZE104" s="31"/>
      <c r="ZF104" s="31"/>
      <c r="ZG104" s="31"/>
      <c r="ZH104" s="31"/>
      <c r="ZI104" s="31"/>
      <c r="ZJ104" s="31"/>
      <c r="ZK104" s="31"/>
      <c r="ZL104" s="31"/>
      <c r="ZM104" s="31"/>
      <c r="ZN104" s="31"/>
      <c r="ZO104" s="31"/>
      <c r="ZP104" s="31"/>
      <c r="ZQ104" s="31"/>
      <c r="ZR104" s="31"/>
      <c r="ZS104" s="31"/>
      <c r="ZT104" s="31"/>
      <c r="ZU104" s="31"/>
      <c r="ZV104" s="31"/>
      <c r="ZW104" s="31"/>
      <c r="ZX104" s="31"/>
      <c r="ZY104" s="31"/>
      <c r="ZZ104" s="31"/>
      <c r="AAA104" s="31"/>
      <c r="AAB104" s="31"/>
      <c r="AAC104" s="31"/>
      <c r="AAD104" s="31"/>
      <c r="AAE104" s="31"/>
      <c r="AAF104" s="31"/>
      <c r="AAG104" s="31"/>
      <c r="AAH104" s="31"/>
      <c r="AAI104" s="31"/>
      <c r="AAJ104" s="31"/>
      <c r="AAK104" s="31"/>
      <c r="AAL104" s="31"/>
      <c r="AAM104" s="31"/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31"/>
      <c r="AAY104" s="31"/>
      <c r="AAZ104" s="31"/>
      <c r="ABA104" s="31"/>
      <c r="ABB104" s="31"/>
      <c r="ABC104" s="31"/>
      <c r="ABD104" s="31"/>
      <c r="ABE104" s="31"/>
      <c r="ABF104" s="31"/>
      <c r="ABG104" s="31"/>
      <c r="ABH104" s="31"/>
      <c r="ABI104" s="31"/>
      <c r="ABJ104" s="31"/>
      <c r="ABK104" s="31"/>
      <c r="ABL104" s="31"/>
      <c r="ABM104" s="31"/>
      <c r="ABN104" s="31"/>
      <c r="ABO104" s="31"/>
      <c r="ABP104" s="31"/>
      <c r="ABQ104" s="31"/>
      <c r="ABR104" s="31"/>
      <c r="ABS104" s="31"/>
      <c r="ABT104" s="31"/>
      <c r="ABU104" s="31"/>
      <c r="ABV104" s="31"/>
      <c r="ABW104" s="31"/>
      <c r="ABX104" s="31"/>
      <c r="ABY104" s="31"/>
      <c r="ABZ104" s="31"/>
      <c r="ACA104" s="31"/>
      <c r="ACB104" s="31"/>
      <c r="ACC104" s="31"/>
      <c r="ACD104" s="31"/>
      <c r="ACE104" s="31"/>
      <c r="ACF104" s="31"/>
      <c r="ACG104" s="31"/>
      <c r="ACH104" s="31"/>
      <c r="ACI104" s="31"/>
      <c r="ACJ104" s="31"/>
      <c r="ACK104" s="31"/>
      <c r="ACL104" s="31"/>
      <c r="ACM104" s="31"/>
      <c r="ACN104" s="31"/>
      <c r="ACO104" s="31"/>
      <c r="ACP104" s="31"/>
      <c r="ACQ104" s="31"/>
      <c r="ACR104" s="31"/>
      <c r="ACS104" s="31"/>
      <c r="ACT104" s="31"/>
      <c r="ACU104" s="31"/>
      <c r="ACV104" s="31"/>
      <c r="ACW104" s="31"/>
      <c r="ACX104" s="31"/>
      <c r="ACY104" s="31"/>
      <c r="ACZ104" s="31"/>
      <c r="ADA104" s="31"/>
      <c r="ADB104" s="31"/>
      <c r="ADC104" s="31"/>
      <c r="ADD104" s="31"/>
      <c r="ADE104" s="31"/>
      <c r="ADF104" s="31"/>
      <c r="ADG104" s="31"/>
      <c r="ADH104" s="31"/>
      <c r="ADI104" s="31"/>
      <c r="ADJ104" s="31"/>
      <c r="ADK104" s="31"/>
      <c r="ADL104" s="31"/>
      <c r="ADM104" s="31"/>
      <c r="ADN104" s="31"/>
      <c r="ADO104" s="31"/>
      <c r="ADP104" s="31"/>
      <c r="ADQ104" s="31"/>
      <c r="ADR104" s="31"/>
      <c r="ADS104" s="31"/>
      <c r="ADT104" s="31"/>
      <c r="ADU104" s="31"/>
      <c r="ADV104" s="31"/>
      <c r="ADW104" s="31"/>
      <c r="ADX104" s="31"/>
      <c r="ADY104" s="31"/>
      <c r="ADZ104" s="31"/>
      <c r="AEA104" s="31"/>
      <c r="AEB104" s="31"/>
      <c r="AEC104" s="31"/>
      <c r="AED104" s="31"/>
      <c r="AEE104" s="31"/>
      <c r="AEF104" s="31"/>
      <c r="AEG104" s="31"/>
      <c r="AEH104" s="31"/>
      <c r="AEI104" s="31"/>
      <c r="AEJ104" s="31"/>
      <c r="AEK104" s="31"/>
      <c r="AEL104" s="31"/>
      <c r="AEM104" s="31"/>
      <c r="AEN104" s="31"/>
      <c r="AEO104" s="31"/>
      <c r="AEP104" s="31"/>
      <c r="AEQ104" s="31"/>
      <c r="AER104" s="31"/>
      <c r="AES104" s="31"/>
      <c r="AET104" s="31"/>
      <c r="AEU104" s="31"/>
      <c r="AEV104" s="31"/>
      <c r="AEW104" s="31"/>
      <c r="AEX104" s="31"/>
      <c r="AEY104" s="31"/>
      <c r="AEZ104" s="31"/>
      <c r="AFA104" s="31"/>
      <c r="AFB104" s="31"/>
      <c r="AFC104" s="31"/>
      <c r="AFD104" s="31"/>
      <c r="AFE104" s="31"/>
      <c r="AFF104" s="31"/>
      <c r="AFG104" s="31"/>
      <c r="AFH104" s="31"/>
      <c r="AFI104" s="31"/>
      <c r="AFJ104" s="31"/>
      <c r="AFK104" s="31"/>
      <c r="AFL104" s="31"/>
      <c r="AFM104" s="31"/>
      <c r="AFN104" s="31"/>
      <c r="AFO104" s="31"/>
      <c r="AFP104" s="31"/>
      <c r="AFQ104" s="31"/>
      <c r="AFR104" s="31"/>
      <c r="AFS104" s="31"/>
      <c r="AFT104" s="31"/>
      <c r="AFU104" s="31"/>
      <c r="AFV104" s="31"/>
      <c r="AFW104" s="31"/>
      <c r="AFX104" s="31"/>
      <c r="AFY104" s="31"/>
      <c r="AFZ104" s="31"/>
      <c r="AGA104" s="31"/>
      <c r="AGB104" s="31"/>
      <c r="AGC104" s="31"/>
      <c r="AGD104" s="31"/>
      <c r="AGE104" s="31"/>
      <c r="AGF104" s="31"/>
      <c r="AGG104" s="31"/>
      <c r="AGH104" s="31"/>
      <c r="AGI104" s="31"/>
      <c r="AGJ104" s="31"/>
      <c r="AGK104" s="31"/>
      <c r="AGL104" s="31"/>
      <c r="AGM104" s="31"/>
      <c r="AGN104" s="31"/>
      <c r="AGO104" s="31"/>
      <c r="AGP104" s="31"/>
      <c r="AGQ104" s="31"/>
      <c r="AGR104" s="31"/>
      <c r="AGS104" s="31"/>
      <c r="AGT104" s="31"/>
      <c r="AGU104" s="31"/>
      <c r="AGV104" s="31"/>
      <c r="AGW104" s="31"/>
      <c r="AGX104" s="31"/>
      <c r="AGY104" s="31"/>
      <c r="AGZ104" s="31"/>
      <c r="AHA104" s="31"/>
      <c r="AHB104" s="31"/>
      <c r="AHC104" s="31"/>
      <c r="AHD104" s="31"/>
      <c r="AHE104" s="31"/>
      <c r="AHF104" s="31"/>
      <c r="AHG104" s="31"/>
      <c r="AHH104" s="31"/>
      <c r="AHI104" s="31"/>
      <c r="AHJ104" s="31"/>
      <c r="AHK104" s="31"/>
      <c r="AHL104" s="31"/>
      <c r="AHM104" s="31"/>
      <c r="AHN104" s="31"/>
      <c r="AHO104" s="31"/>
      <c r="AHP104" s="31"/>
      <c r="AHQ104" s="31"/>
      <c r="AHR104" s="31"/>
      <c r="AHS104" s="31"/>
      <c r="AHT104" s="31"/>
      <c r="AHU104" s="31"/>
      <c r="AHV104" s="31"/>
      <c r="AHW104" s="31"/>
      <c r="AHX104" s="31"/>
      <c r="AHY104" s="31"/>
      <c r="AHZ104" s="31"/>
      <c r="AIA104" s="31"/>
      <c r="AIB104" s="31"/>
      <c r="AIC104" s="31"/>
      <c r="AID104" s="31"/>
      <c r="AIE104" s="31"/>
      <c r="AIF104" s="31"/>
      <c r="AIG104" s="31"/>
      <c r="AIH104" s="31"/>
      <c r="AII104" s="31"/>
      <c r="AIJ104" s="31"/>
      <c r="AIK104" s="31"/>
      <c r="AIL104" s="31"/>
      <c r="AIM104" s="31"/>
      <c r="AIN104" s="31"/>
      <c r="AIO104" s="31"/>
      <c r="AIP104" s="31"/>
      <c r="AIQ104" s="31"/>
      <c r="AIR104" s="31"/>
      <c r="AIS104" s="31"/>
      <c r="AIT104" s="31"/>
      <c r="AIU104" s="31"/>
      <c r="AIV104" s="31"/>
      <c r="AIW104" s="31"/>
      <c r="AIX104" s="31"/>
      <c r="AIY104" s="31"/>
      <c r="AIZ104" s="31"/>
      <c r="AJA104" s="31"/>
      <c r="AJB104" s="31"/>
      <c r="AJC104" s="31"/>
      <c r="AJD104" s="31"/>
      <c r="AJE104" s="31"/>
      <c r="AJF104" s="31"/>
      <c r="AJG104" s="31"/>
      <c r="AJH104" s="31"/>
      <c r="AJI104" s="31"/>
      <c r="AJJ104" s="31"/>
      <c r="AJK104" s="31"/>
      <c r="AJL104" s="31"/>
      <c r="AJM104" s="31"/>
      <c r="AJN104" s="31"/>
      <c r="AJO104" s="31"/>
      <c r="AJP104" s="31"/>
      <c r="AJQ104" s="31"/>
      <c r="AJR104" s="31"/>
      <c r="AJS104" s="31"/>
      <c r="AJT104" s="31"/>
      <c r="AJU104" s="31"/>
      <c r="AJV104" s="31"/>
      <c r="AJW104" s="31"/>
      <c r="AJX104" s="31"/>
      <c r="AJY104" s="31"/>
      <c r="AJZ104" s="31"/>
      <c r="AKA104" s="31"/>
      <c r="AKB104" s="31"/>
      <c r="AKC104" s="31"/>
      <c r="AKD104" s="31"/>
      <c r="AKE104" s="31"/>
      <c r="AKF104" s="31"/>
      <c r="AKG104" s="31"/>
      <c r="AKH104" s="31"/>
      <c r="AKI104" s="31"/>
      <c r="AKJ104" s="31"/>
      <c r="AKK104" s="31"/>
      <c r="AKL104" s="31"/>
      <c r="AKM104" s="31"/>
      <c r="AKN104" s="31"/>
      <c r="AKO104" s="31"/>
      <c r="AKP104" s="31"/>
      <c r="AKQ104" s="31"/>
      <c r="AKR104" s="31"/>
      <c r="AKS104" s="31"/>
      <c r="AKT104" s="31"/>
      <c r="AKU104" s="31"/>
      <c r="AKV104" s="31"/>
      <c r="AKW104" s="31"/>
      <c r="AKX104" s="31"/>
      <c r="AKY104" s="31"/>
      <c r="AKZ104" s="31"/>
      <c r="ALA104" s="31"/>
      <c r="ALB104" s="31"/>
      <c r="ALC104" s="31"/>
      <c r="ALD104" s="31"/>
      <c r="ALE104" s="31"/>
      <c r="ALF104" s="31"/>
      <c r="ALG104" s="31"/>
      <c r="ALH104" s="31"/>
      <c r="ALI104" s="31"/>
      <c r="ALJ104" s="31"/>
      <c r="ALK104" s="31"/>
      <c r="ALL104" s="31"/>
      <c r="ALM104" s="31"/>
      <c r="ALN104" s="31"/>
      <c r="ALO104" s="31"/>
      <c r="ALP104" s="31"/>
      <c r="ALQ104" s="31"/>
      <c r="ALR104" s="31"/>
      <c r="ALS104" s="31"/>
      <c r="ALT104" s="31"/>
      <c r="ALU104" s="31"/>
      <c r="ALV104" s="31"/>
      <c r="ALW104" s="31"/>
      <c r="ALX104" s="31"/>
      <c r="ALY104" s="31"/>
      <c r="ALZ104" s="31"/>
      <c r="AMA104" s="31"/>
      <c r="AMB104" s="31"/>
      <c r="AMC104" s="31"/>
      <c r="AMD104" s="31"/>
      <c r="AME104" s="31"/>
      <c r="AMF104" s="31"/>
      <c r="AMG104" s="31"/>
      <c r="AMH104" s="31"/>
      <c r="AMI104" s="31"/>
      <c r="AMJ104" s="31"/>
      <c r="AMK104" s="31"/>
      <c r="AML104" s="31"/>
      <c r="AMM104" s="31"/>
      <c r="AMN104" s="31"/>
      <c r="AMO104" s="31"/>
      <c r="AMP104" s="31"/>
      <c r="AMQ104" s="31"/>
      <c r="AMR104" s="31"/>
      <c r="AMS104" s="31"/>
      <c r="AMT104" s="31"/>
      <c r="AMU104" s="31"/>
      <c r="AMV104" s="31"/>
      <c r="AMW104" s="31"/>
      <c r="AMX104" s="31"/>
      <c r="AMY104" s="31"/>
      <c r="AMZ104" s="31"/>
      <c r="ANA104" s="31"/>
      <c r="ANB104" s="31"/>
      <c r="ANC104" s="31"/>
      <c r="AND104" s="31"/>
      <c r="ANE104" s="31"/>
      <c r="ANF104" s="31"/>
      <c r="ANG104" s="31"/>
      <c r="ANH104" s="31"/>
      <c r="ANI104" s="31"/>
      <c r="ANJ104" s="31"/>
      <c r="ANK104" s="31"/>
      <c r="ANL104" s="31"/>
      <c r="ANM104" s="31"/>
      <c r="ANN104" s="31"/>
      <c r="ANO104" s="31"/>
      <c r="ANP104" s="31"/>
      <c r="ANQ104" s="31"/>
      <c r="ANR104" s="31"/>
      <c r="ANS104" s="31"/>
      <c r="ANT104" s="31"/>
      <c r="ANU104" s="31"/>
      <c r="ANV104" s="31"/>
      <c r="ANW104" s="31"/>
      <c r="ANX104" s="31"/>
      <c r="ANY104" s="31"/>
      <c r="ANZ104" s="31"/>
      <c r="AOA104" s="31"/>
      <c r="AOB104" s="31"/>
      <c r="AOC104" s="31"/>
      <c r="AOD104" s="31"/>
      <c r="AOE104" s="31"/>
      <c r="AOF104" s="31"/>
      <c r="AOG104" s="31"/>
      <c r="AOH104" s="31"/>
      <c r="AOI104" s="31"/>
      <c r="AOJ104" s="31"/>
      <c r="AOK104" s="31"/>
      <c r="AOL104" s="31"/>
      <c r="AOM104" s="31"/>
      <c r="AON104" s="31"/>
      <c r="AOO104" s="31"/>
      <c r="AOP104" s="31"/>
      <c r="AOQ104" s="31"/>
      <c r="AOR104" s="31"/>
      <c r="AOS104" s="31"/>
      <c r="AOT104" s="31"/>
      <c r="AOU104" s="31"/>
      <c r="AOV104" s="31"/>
      <c r="AOW104" s="31"/>
      <c r="AOX104" s="31"/>
      <c r="AOY104" s="31"/>
      <c r="AOZ104" s="31"/>
      <c r="APA104" s="31"/>
      <c r="APB104" s="31"/>
      <c r="APC104" s="31"/>
      <c r="APD104" s="31"/>
      <c r="APE104" s="31"/>
      <c r="APF104" s="31"/>
      <c r="APG104" s="31"/>
      <c r="APH104" s="31"/>
      <c r="API104" s="31"/>
      <c r="APJ104" s="31"/>
      <c r="APK104" s="31"/>
      <c r="APL104" s="31"/>
      <c r="APM104" s="31"/>
      <c r="APN104" s="31"/>
      <c r="APO104" s="31"/>
      <c r="APP104" s="31"/>
      <c r="APQ104" s="31"/>
      <c r="APR104" s="31"/>
      <c r="APS104" s="31"/>
      <c r="APT104" s="31"/>
      <c r="APU104" s="31"/>
      <c r="APV104" s="31"/>
      <c r="APW104" s="31"/>
      <c r="APX104" s="31"/>
      <c r="APY104" s="31"/>
      <c r="APZ104" s="31"/>
      <c r="AQA104" s="31"/>
      <c r="AQB104" s="31"/>
      <c r="AQC104" s="31"/>
      <c r="AQD104" s="31"/>
      <c r="AQE104" s="31"/>
      <c r="AQF104" s="31"/>
      <c r="AQG104" s="31"/>
      <c r="AQH104" s="31"/>
      <c r="AQI104" s="31"/>
      <c r="AQJ104" s="31"/>
      <c r="AQK104" s="31"/>
      <c r="AQL104" s="31"/>
      <c r="AQM104" s="31"/>
      <c r="AQN104" s="31"/>
      <c r="AQO104" s="31"/>
      <c r="AQP104" s="31"/>
      <c r="AQQ104" s="31"/>
      <c r="AQR104" s="31"/>
      <c r="AQS104" s="31"/>
      <c r="AQT104" s="31"/>
      <c r="AQU104" s="31"/>
      <c r="AQV104" s="31"/>
      <c r="AQW104" s="31"/>
      <c r="AQX104" s="31"/>
      <c r="AQY104" s="31"/>
      <c r="AQZ104" s="31"/>
      <c r="ARA104" s="31"/>
      <c r="ARB104" s="31"/>
      <c r="ARC104" s="31"/>
      <c r="ARD104" s="31"/>
      <c r="ARE104" s="31"/>
      <c r="ARF104" s="31"/>
      <c r="ARG104" s="31"/>
      <c r="ARH104" s="31"/>
      <c r="ARI104" s="31"/>
      <c r="ARJ104" s="31"/>
      <c r="ARK104" s="31"/>
      <c r="ARL104" s="31"/>
      <c r="ARM104" s="31"/>
      <c r="ARN104" s="31"/>
      <c r="ARO104" s="31"/>
      <c r="ARP104" s="31"/>
      <c r="ARQ104" s="31"/>
      <c r="ARR104" s="31"/>
      <c r="ARS104" s="31"/>
      <c r="ART104" s="31"/>
      <c r="ARU104" s="31"/>
      <c r="ARV104" s="31"/>
      <c r="ARW104" s="31"/>
      <c r="ARX104" s="31"/>
      <c r="ARY104" s="31"/>
      <c r="ARZ104" s="31"/>
      <c r="ASA104" s="31"/>
      <c r="ASB104" s="31"/>
      <c r="ASC104" s="31"/>
      <c r="ASD104" s="31"/>
      <c r="ASE104" s="31"/>
      <c r="ASF104" s="31"/>
      <c r="ASG104" s="31"/>
      <c r="ASH104" s="31"/>
      <c r="ASI104" s="31"/>
      <c r="ASJ104" s="31"/>
      <c r="ASK104" s="31"/>
      <c r="ASL104" s="31"/>
      <c r="ASM104" s="31"/>
      <c r="ASN104" s="31"/>
      <c r="ASO104" s="31"/>
      <c r="ASP104" s="31"/>
      <c r="ASQ104" s="31"/>
      <c r="ASR104" s="31"/>
      <c r="ASS104" s="31"/>
      <c r="AST104" s="31"/>
      <c r="ASU104" s="31"/>
      <c r="ASV104" s="31"/>
      <c r="ASW104" s="31"/>
      <c r="ASX104" s="31"/>
      <c r="ASY104" s="31"/>
      <c r="ASZ104" s="31"/>
      <c r="ATA104" s="31"/>
      <c r="ATB104" s="31"/>
      <c r="ATC104" s="31"/>
      <c r="ATD104" s="31"/>
      <c r="ATE104" s="31"/>
      <c r="ATF104" s="31"/>
      <c r="ATG104" s="31"/>
      <c r="ATH104" s="31"/>
      <c r="ATI104" s="31"/>
      <c r="ATJ104" s="31"/>
      <c r="ATK104" s="31"/>
      <c r="ATL104" s="31"/>
      <c r="ATM104" s="31"/>
      <c r="ATN104" s="31"/>
      <c r="ATO104" s="31"/>
      <c r="ATP104" s="31"/>
      <c r="ATQ104" s="31"/>
      <c r="ATR104" s="31"/>
      <c r="ATS104" s="31"/>
      <c r="ATT104" s="31"/>
      <c r="ATU104" s="31"/>
      <c r="ATV104" s="31"/>
      <c r="ATW104" s="31"/>
      <c r="ATX104" s="31"/>
      <c r="ATY104" s="31"/>
      <c r="ATZ104" s="31"/>
      <c r="AUA104" s="31"/>
      <c r="AUB104" s="31"/>
      <c r="AUC104" s="31"/>
      <c r="AUD104" s="31"/>
      <c r="AUE104" s="31"/>
      <c r="AUF104" s="31"/>
      <c r="AUG104" s="31"/>
      <c r="AUH104" s="31"/>
      <c r="AUI104" s="31"/>
      <c r="AUJ104" s="31"/>
      <c r="AUK104" s="31"/>
      <c r="AUL104" s="31"/>
      <c r="AUM104" s="31"/>
      <c r="AUN104" s="31"/>
      <c r="AUO104" s="31"/>
      <c r="AUP104" s="31"/>
      <c r="AUQ104" s="31"/>
      <c r="AUR104" s="31"/>
      <c r="AUS104" s="31"/>
      <c r="AUT104" s="31"/>
      <c r="AUU104" s="31"/>
      <c r="AUV104" s="31"/>
      <c r="AUW104" s="31"/>
      <c r="AUX104" s="31"/>
      <c r="AUY104" s="31"/>
      <c r="AUZ104" s="31"/>
      <c r="AVA104" s="31"/>
      <c r="AVB104" s="31"/>
      <c r="AVC104" s="31"/>
      <c r="AVD104" s="31"/>
      <c r="AVE104" s="31"/>
      <c r="AVF104" s="31"/>
      <c r="AVG104" s="31"/>
      <c r="AVH104" s="31"/>
      <c r="AVI104" s="31"/>
      <c r="AVJ104" s="31"/>
      <c r="AVK104" s="31"/>
      <c r="AVL104" s="31"/>
      <c r="AVM104" s="31"/>
      <c r="AVN104" s="31"/>
      <c r="AVO104" s="31"/>
      <c r="AVP104" s="31"/>
      <c r="AVQ104" s="31"/>
      <c r="AVR104" s="31"/>
      <c r="AVS104" s="31"/>
      <c r="AVT104" s="31"/>
      <c r="AVU104" s="31"/>
      <c r="AVV104" s="31"/>
      <c r="AVW104" s="31"/>
      <c r="AVX104" s="31"/>
      <c r="AVY104" s="31"/>
      <c r="AVZ104" s="31"/>
      <c r="AWA104" s="31"/>
      <c r="AWB104" s="31"/>
      <c r="AWC104" s="31"/>
      <c r="AWD104" s="31"/>
      <c r="AWE104" s="31"/>
      <c r="AWF104" s="31"/>
      <c r="AWG104" s="31"/>
      <c r="AWH104" s="31"/>
      <c r="AWI104" s="31"/>
      <c r="AWJ104" s="31"/>
      <c r="AWK104" s="31"/>
      <c r="AWL104" s="31"/>
      <c r="AWM104" s="31"/>
      <c r="AWN104" s="31"/>
      <c r="AWO104" s="31"/>
      <c r="AWP104" s="31"/>
      <c r="AWQ104" s="31"/>
      <c r="AWR104" s="31"/>
      <c r="AWS104" s="31"/>
      <c r="AWT104" s="31"/>
      <c r="AWU104" s="31"/>
      <c r="AWV104" s="31"/>
      <c r="AWW104" s="31"/>
      <c r="AWX104" s="31"/>
      <c r="AWY104" s="31"/>
      <c r="AWZ104" s="31"/>
      <c r="AXA104" s="31"/>
      <c r="AXB104" s="31"/>
      <c r="AXC104" s="31"/>
      <c r="AXD104" s="31"/>
      <c r="AXE104" s="31"/>
      <c r="AXF104" s="31"/>
      <c r="AXG104" s="31"/>
      <c r="AXH104" s="31"/>
      <c r="AXI104" s="31"/>
      <c r="AXJ104" s="31"/>
      <c r="AXK104" s="31"/>
      <c r="AXL104" s="31"/>
      <c r="AXM104" s="31"/>
      <c r="AXN104" s="31"/>
      <c r="AXO104" s="31"/>
      <c r="AXP104" s="31"/>
      <c r="AXQ104" s="31"/>
      <c r="AXR104" s="31"/>
      <c r="AXS104" s="31"/>
      <c r="AXT104" s="31"/>
      <c r="AXU104" s="31"/>
      <c r="AXV104" s="31"/>
      <c r="AXW104" s="31"/>
      <c r="AXX104" s="31"/>
      <c r="AXY104" s="31"/>
      <c r="AXZ104" s="31"/>
      <c r="AYA104" s="31"/>
      <c r="AYB104" s="31"/>
      <c r="AYC104" s="31"/>
      <c r="AYD104" s="31"/>
      <c r="AYE104" s="31"/>
      <c r="AYF104" s="31"/>
      <c r="AYG104" s="31"/>
      <c r="AYH104" s="31"/>
      <c r="AYI104" s="31"/>
      <c r="AYJ104" s="31"/>
      <c r="AYK104" s="31"/>
      <c r="AYL104" s="31"/>
      <c r="AYM104" s="31"/>
      <c r="AYN104" s="31"/>
      <c r="AYO104" s="31"/>
      <c r="AYP104" s="31"/>
      <c r="AYQ104" s="31"/>
      <c r="AYR104" s="31"/>
      <c r="AYS104" s="31"/>
      <c r="AYT104" s="31"/>
      <c r="AYU104" s="31"/>
      <c r="AYV104" s="31"/>
      <c r="AYW104" s="31"/>
      <c r="AYX104" s="31"/>
      <c r="AYY104" s="31"/>
      <c r="AYZ104" s="31"/>
      <c r="AZA104" s="31"/>
      <c r="AZB104" s="31"/>
      <c r="AZC104" s="31"/>
      <c r="AZD104" s="31"/>
      <c r="AZE104" s="31"/>
      <c r="AZF104" s="31"/>
      <c r="AZG104" s="31"/>
      <c r="AZH104" s="31"/>
      <c r="AZI104" s="31"/>
      <c r="AZJ104" s="31"/>
      <c r="AZK104" s="31"/>
      <c r="AZL104" s="31"/>
      <c r="AZM104" s="31"/>
      <c r="AZN104" s="31"/>
      <c r="AZO104" s="31"/>
      <c r="AZP104" s="31"/>
      <c r="AZQ104" s="31"/>
      <c r="AZR104" s="31"/>
      <c r="AZS104" s="31"/>
      <c r="AZT104" s="31"/>
      <c r="AZU104" s="31"/>
      <c r="AZV104" s="31"/>
      <c r="AZW104" s="31"/>
      <c r="AZX104" s="31"/>
      <c r="AZY104" s="31"/>
      <c r="AZZ104" s="31"/>
      <c r="BAA104" s="31"/>
      <c r="BAB104" s="31"/>
      <c r="BAC104" s="31"/>
      <c r="BAD104" s="31"/>
      <c r="BAE104" s="31"/>
      <c r="BAF104" s="31"/>
      <c r="BAG104" s="31"/>
      <c r="BAH104" s="31"/>
      <c r="BAI104" s="31"/>
      <c r="BAJ104" s="31"/>
      <c r="BAK104" s="31"/>
      <c r="BAL104" s="31"/>
      <c r="BAM104" s="31"/>
      <c r="BAN104" s="31"/>
      <c r="BAO104" s="31"/>
      <c r="BAP104" s="31"/>
      <c r="BAQ104" s="31"/>
      <c r="BAR104" s="31"/>
      <c r="BAS104" s="31"/>
      <c r="BAT104" s="31"/>
      <c r="BAU104" s="31"/>
      <c r="BAV104" s="31"/>
      <c r="BAW104" s="31"/>
      <c r="BAX104" s="31"/>
      <c r="BAY104" s="31"/>
      <c r="BAZ104" s="31"/>
      <c r="BBA104" s="31"/>
      <c r="BBB104" s="31"/>
      <c r="BBC104" s="31"/>
      <c r="BBD104" s="31"/>
      <c r="BBE104" s="31"/>
      <c r="BBF104" s="31"/>
      <c r="BBG104" s="31"/>
      <c r="BBH104" s="31"/>
      <c r="BBI104" s="31"/>
      <c r="BBJ104" s="31"/>
      <c r="BBK104" s="31"/>
      <c r="BBL104" s="31"/>
      <c r="BBM104" s="31"/>
      <c r="BBN104" s="31"/>
      <c r="BBO104" s="31"/>
      <c r="BBP104" s="31"/>
      <c r="BBQ104" s="31"/>
      <c r="BBR104" s="31"/>
      <c r="BBS104" s="31"/>
      <c r="BBT104" s="31"/>
      <c r="BBU104" s="31"/>
      <c r="BBV104" s="31"/>
      <c r="BBW104" s="31"/>
      <c r="BBX104" s="31"/>
      <c r="BBY104" s="31"/>
      <c r="BBZ104" s="31"/>
      <c r="BCA104" s="31"/>
      <c r="BCB104" s="31"/>
      <c r="BCC104" s="31"/>
      <c r="BCD104" s="31"/>
      <c r="BCE104" s="31"/>
      <c r="BCF104" s="31"/>
      <c r="BCG104" s="31"/>
      <c r="BCH104" s="31"/>
      <c r="BCI104" s="31"/>
      <c r="BCJ104" s="31"/>
      <c r="BCK104" s="31"/>
      <c r="BCL104" s="31"/>
      <c r="BCM104" s="31"/>
      <c r="BCN104" s="31"/>
      <c r="BCO104" s="31"/>
      <c r="BCP104" s="31"/>
      <c r="BCQ104" s="31"/>
      <c r="BCR104" s="31"/>
      <c r="BCS104" s="31"/>
      <c r="BCT104" s="31"/>
      <c r="BCU104" s="31"/>
      <c r="BCV104" s="31"/>
      <c r="BCW104" s="31"/>
      <c r="BCX104" s="31"/>
      <c r="BCY104" s="31"/>
      <c r="BCZ104" s="31"/>
      <c r="BDA104" s="31"/>
      <c r="BDB104" s="31"/>
      <c r="BDC104" s="31"/>
      <c r="BDD104" s="31"/>
      <c r="BDE104" s="31"/>
      <c r="BDF104" s="31"/>
      <c r="BDG104" s="31"/>
      <c r="BDH104" s="31"/>
      <c r="BDI104" s="31"/>
      <c r="BDJ104" s="31"/>
      <c r="BDK104" s="31"/>
      <c r="BDL104" s="31"/>
      <c r="BDM104" s="31"/>
      <c r="BDN104" s="31"/>
      <c r="BDO104" s="31"/>
      <c r="BDP104" s="31"/>
      <c r="BDQ104" s="31"/>
      <c r="BDR104" s="31"/>
      <c r="BDS104" s="31"/>
      <c r="BDT104" s="31"/>
      <c r="BDU104" s="31"/>
      <c r="BDV104" s="31"/>
      <c r="BDW104" s="31"/>
      <c r="BDX104" s="31"/>
      <c r="BDY104" s="31"/>
      <c r="BDZ104" s="31"/>
      <c r="BEA104" s="31"/>
      <c r="BEB104" s="31"/>
      <c r="BEC104" s="31"/>
      <c r="BED104" s="31"/>
      <c r="BEE104" s="31"/>
      <c r="BEF104" s="31"/>
      <c r="BEG104" s="31"/>
      <c r="BEH104" s="31"/>
      <c r="BEI104" s="31"/>
      <c r="BEJ104" s="31"/>
      <c r="BEK104" s="31"/>
      <c r="BEL104" s="31"/>
      <c r="BEM104" s="31"/>
      <c r="BEN104" s="31"/>
      <c r="BEO104" s="31"/>
      <c r="BEP104" s="31"/>
      <c r="BEQ104" s="31"/>
      <c r="BER104" s="31"/>
      <c r="BES104" s="31"/>
      <c r="BET104" s="31"/>
      <c r="BEU104" s="31"/>
      <c r="BEV104" s="31"/>
      <c r="BEW104" s="31"/>
      <c r="BEX104" s="31"/>
      <c r="BEY104" s="31"/>
      <c r="BEZ104" s="31"/>
      <c r="BFA104" s="31"/>
      <c r="BFB104" s="31"/>
      <c r="BFC104" s="31"/>
      <c r="BFD104" s="31"/>
      <c r="BFE104" s="31"/>
      <c r="BFF104" s="31"/>
      <c r="BFG104" s="31"/>
      <c r="BFH104" s="31"/>
      <c r="BFI104" s="31"/>
      <c r="BFJ104" s="31"/>
      <c r="BFK104" s="31"/>
      <c r="BFL104" s="31"/>
      <c r="BFM104" s="31"/>
      <c r="BFN104" s="31"/>
      <c r="BFO104" s="31"/>
      <c r="BFP104" s="31"/>
      <c r="BFQ104" s="31"/>
      <c r="BFR104" s="31"/>
      <c r="BFS104" s="31"/>
      <c r="BFT104" s="31"/>
      <c r="BFU104" s="31"/>
      <c r="BFV104" s="31"/>
      <c r="BFW104" s="31"/>
      <c r="BFX104" s="31"/>
      <c r="BFY104" s="31"/>
      <c r="BFZ104" s="31"/>
      <c r="BGA104" s="31"/>
      <c r="BGB104" s="31"/>
      <c r="BGC104" s="31"/>
      <c r="BGD104" s="31"/>
      <c r="BGE104" s="31"/>
      <c r="BGF104" s="31"/>
      <c r="BGG104" s="31"/>
      <c r="BGH104" s="31"/>
      <c r="BGI104" s="31"/>
      <c r="BGJ104" s="31"/>
      <c r="BGK104" s="31"/>
      <c r="BGL104" s="31"/>
      <c r="BGM104" s="31"/>
      <c r="BGN104" s="31"/>
      <c r="BGO104" s="31"/>
      <c r="BGP104" s="31"/>
      <c r="BGQ104" s="31"/>
      <c r="BGR104" s="31"/>
      <c r="BGS104" s="31"/>
      <c r="BGT104" s="31"/>
      <c r="BGU104" s="31"/>
      <c r="BGV104" s="31"/>
      <c r="BGW104" s="31"/>
      <c r="BGX104" s="31"/>
      <c r="BGY104" s="31"/>
      <c r="BGZ104" s="31"/>
      <c r="BHA104" s="31"/>
      <c r="BHB104" s="31"/>
      <c r="BHC104" s="31"/>
      <c r="BHD104" s="31"/>
      <c r="BHE104" s="31"/>
      <c r="BHF104" s="31"/>
      <c r="BHG104" s="31"/>
      <c r="BHH104" s="31"/>
      <c r="BHI104" s="31"/>
      <c r="BHJ104" s="31"/>
      <c r="BHK104" s="31"/>
      <c r="BHL104" s="31"/>
      <c r="BHM104" s="31"/>
      <c r="BHN104" s="31"/>
      <c r="BHO104" s="31"/>
      <c r="BHP104" s="31"/>
      <c r="BHQ104" s="31"/>
      <c r="BHR104" s="31"/>
      <c r="BHS104" s="31"/>
      <c r="BHT104" s="31"/>
      <c r="BHU104" s="31"/>
      <c r="BHV104" s="31"/>
      <c r="BHW104" s="31"/>
      <c r="BHX104" s="31"/>
      <c r="BHY104" s="31"/>
      <c r="BHZ104" s="31"/>
      <c r="BIA104" s="31"/>
      <c r="BIB104" s="31"/>
      <c r="BIC104" s="31"/>
      <c r="BID104" s="31"/>
      <c r="BIE104" s="31"/>
      <c r="BIF104" s="31"/>
      <c r="BIG104" s="31"/>
      <c r="BIH104" s="31"/>
      <c r="BII104" s="31"/>
      <c r="BIJ104" s="31"/>
      <c r="BIK104" s="31"/>
      <c r="BIL104" s="31"/>
      <c r="BIM104" s="31"/>
      <c r="BIN104" s="31"/>
      <c r="BIO104" s="31"/>
      <c r="BIP104" s="31"/>
      <c r="BIQ104" s="31"/>
      <c r="BIR104" s="31"/>
      <c r="BIS104" s="31"/>
      <c r="BIT104" s="31"/>
      <c r="BIU104" s="31"/>
      <c r="BIV104" s="31"/>
      <c r="BIW104" s="31"/>
      <c r="BIX104" s="31"/>
      <c r="BIY104" s="31"/>
      <c r="BIZ104" s="31"/>
      <c r="BJA104" s="31"/>
      <c r="BJB104" s="31"/>
      <c r="BJC104" s="31"/>
      <c r="BJD104" s="31"/>
      <c r="BJE104" s="31"/>
      <c r="BJF104" s="31"/>
      <c r="BJG104" s="31"/>
      <c r="BJH104" s="31"/>
      <c r="BJI104" s="31"/>
      <c r="BJJ104" s="31"/>
      <c r="BJK104" s="31"/>
      <c r="BJL104" s="31"/>
      <c r="BJM104" s="31"/>
      <c r="BJN104" s="31"/>
      <c r="BJO104" s="31"/>
      <c r="BJP104" s="31"/>
      <c r="BJQ104" s="31"/>
      <c r="BJR104" s="31"/>
      <c r="BJS104" s="31"/>
      <c r="BJT104" s="31"/>
      <c r="BJU104" s="31"/>
      <c r="BJV104" s="31"/>
      <c r="BJW104" s="31"/>
      <c r="BJX104" s="31"/>
      <c r="BJY104" s="31"/>
      <c r="BJZ104" s="31"/>
      <c r="BKA104" s="31"/>
      <c r="BKB104" s="31"/>
      <c r="BKC104" s="31"/>
      <c r="BKD104" s="31"/>
      <c r="BKE104" s="31"/>
      <c r="BKF104" s="31"/>
      <c r="BKG104" s="31"/>
      <c r="BKH104" s="31"/>
      <c r="BKI104" s="31"/>
      <c r="BKJ104" s="31"/>
      <c r="BKK104" s="31"/>
      <c r="BKL104" s="31"/>
      <c r="BKM104" s="31"/>
      <c r="BKN104" s="31"/>
      <c r="BKO104" s="31"/>
      <c r="BKP104" s="31"/>
      <c r="BKQ104" s="31"/>
      <c r="BKR104" s="31"/>
      <c r="BKS104" s="31"/>
      <c r="BKT104" s="31"/>
      <c r="BKU104" s="31"/>
      <c r="BKV104" s="31"/>
      <c r="BKW104" s="31"/>
      <c r="BKX104" s="31"/>
      <c r="BKY104" s="31"/>
      <c r="BKZ104" s="31"/>
      <c r="BLA104" s="31"/>
      <c r="BLB104" s="31"/>
      <c r="BLC104" s="31"/>
      <c r="BLD104" s="31"/>
      <c r="BLE104" s="31"/>
      <c r="BLF104" s="31"/>
      <c r="BLG104" s="31"/>
      <c r="BLH104" s="31"/>
      <c r="BLI104" s="31"/>
      <c r="BLJ104" s="31"/>
      <c r="BLK104" s="31"/>
      <c r="BLL104" s="31"/>
      <c r="BLM104" s="31"/>
      <c r="BLN104" s="31"/>
      <c r="BLO104" s="31"/>
      <c r="BLP104" s="31"/>
      <c r="BLQ104" s="31"/>
      <c r="BLR104" s="31"/>
      <c r="BLS104" s="31"/>
      <c r="BLT104" s="31"/>
      <c r="BLU104" s="31"/>
      <c r="BLV104" s="31"/>
      <c r="BLW104" s="31"/>
      <c r="BLX104" s="31"/>
      <c r="BLY104" s="31"/>
      <c r="BLZ104" s="31"/>
      <c r="BMA104" s="31"/>
      <c r="BMB104" s="31"/>
      <c r="BMC104" s="31"/>
      <c r="BMD104" s="31"/>
      <c r="BME104" s="31"/>
      <c r="BMF104" s="31"/>
      <c r="BMG104" s="31"/>
      <c r="BMH104" s="31"/>
      <c r="BMI104" s="31"/>
      <c r="BMJ104" s="31"/>
      <c r="BMK104" s="31"/>
      <c r="BML104" s="31"/>
      <c r="BMM104" s="31"/>
      <c r="BMN104" s="31"/>
      <c r="BMO104" s="31"/>
      <c r="BMP104" s="31"/>
      <c r="BMQ104" s="31"/>
      <c r="BMR104" s="31"/>
      <c r="BMS104" s="31"/>
      <c r="BMT104" s="31"/>
      <c r="BMU104" s="31"/>
      <c r="BMV104" s="31"/>
      <c r="BMW104" s="31"/>
      <c r="BMX104" s="31"/>
      <c r="BMY104" s="31"/>
      <c r="BMZ104" s="31"/>
      <c r="BNA104" s="31"/>
      <c r="BNB104" s="31"/>
      <c r="BNC104" s="31"/>
      <c r="BND104" s="31"/>
      <c r="BNE104" s="31"/>
      <c r="BNF104" s="31"/>
      <c r="BNG104" s="31"/>
      <c r="BNH104" s="31"/>
      <c r="BNI104" s="31"/>
      <c r="BNJ104" s="31"/>
      <c r="BNK104" s="31"/>
      <c r="BNL104" s="31"/>
      <c r="BNM104" s="31"/>
      <c r="BNN104" s="31"/>
      <c r="BNO104" s="31"/>
      <c r="BNP104" s="31"/>
      <c r="BNQ104" s="31"/>
      <c r="BNR104" s="31"/>
      <c r="BNS104" s="31"/>
      <c r="BNT104" s="31"/>
      <c r="BNU104" s="31"/>
      <c r="BNV104" s="31"/>
      <c r="BNW104" s="31"/>
      <c r="BNX104" s="31"/>
      <c r="BNY104" s="31"/>
      <c r="BNZ104" s="31"/>
      <c r="BOA104" s="31"/>
      <c r="BOB104" s="31"/>
      <c r="BOC104" s="31"/>
      <c r="BOD104" s="31"/>
      <c r="BOE104" s="31"/>
      <c r="BOF104" s="31"/>
      <c r="BOG104" s="31"/>
      <c r="BOH104" s="31"/>
      <c r="BOI104" s="31"/>
      <c r="BOJ104" s="31"/>
      <c r="BOK104" s="31"/>
      <c r="BOL104" s="31"/>
      <c r="BOM104" s="31"/>
      <c r="BON104" s="31"/>
      <c r="BOO104" s="31"/>
      <c r="BOP104" s="31"/>
      <c r="BOQ104" s="31"/>
      <c r="BOR104" s="31"/>
      <c r="BOS104" s="31"/>
      <c r="BOT104" s="31"/>
      <c r="BOU104" s="31"/>
      <c r="BOV104" s="31"/>
      <c r="BOW104" s="31"/>
      <c r="BOX104" s="31"/>
      <c r="BOY104" s="31"/>
      <c r="BOZ104" s="31"/>
      <c r="BPA104" s="31"/>
      <c r="BPB104" s="31"/>
      <c r="BPC104" s="31"/>
      <c r="BPD104" s="31"/>
      <c r="BPE104" s="31"/>
      <c r="BPF104" s="31"/>
      <c r="BPG104" s="31"/>
      <c r="BPH104" s="31"/>
      <c r="BPI104" s="31"/>
      <c r="BPJ104" s="31"/>
      <c r="BPK104" s="31"/>
      <c r="BPL104" s="31"/>
      <c r="BPM104" s="31"/>
      <c r="BPN104" s="31"/>
      <c r="BPO104" s="31"/>
      <c r="BPP104" s="31"/>
      <c r="BPQ104" s="31"/>
      <c r="BPR104" s="31"/>
      <c r="BPS104" s="31"/>
      <c r="BPT104" s="31"/>
      <c r="BPU104" s="31"/>
      <c r="BPV104" s="31"/>
      <c r="BPW104" s="31"/>
      <c r="BPX104" s="31"/>
      <c r="BPY104" s="31"/>
      <c r="BPZ104" s="31"/>
      <c r="BQA104" s="31"/>
      <c r="BQB104" s="31"/>
      <c r="BQC104" s="31"/>
      <c r="BQD104" s="31"/>
      <c r="BQE104" s="31"/>
      <c r="BQF104" s="31"/>
      <c r="BQG104" s="31"/>
      <c r="BQH104" s="31"/>
      <c r="BQI104" s="31"/>
      <c r="BQJ104" s="31"/>
      <c r="BQK104" s="31"/>
      <c r="BQL104" s="31"/>
      <c r="BQM104" s="31"/>
      <c r="BQN104" s="31"/>
      <c r="BQO104" s="31"/>
      <c r="BQP104" s="31"/>
      <c r="BQQ104" s="31"/>
      <c r="BQR104" s="31"/>
      <c r="BQS104" s="31"/>
      <c r="BQT104" s="31"/>
      <c r="BQU104" s="31"/>
      <c r="BQV104" s="31"/>
      <c r="BQW104" s="31"/>
      <c r="BQX104" s="31"/>
      <c r="BQY104" s="31"/>
      <c r="BQZ104" s="31"/>
      <c r="BRA104" s="31"/>
      <c r="BRB104" s="31"/>
      <c r="BRC104" s="31"/>
      <c r="BRD104" s="31"/>
      <c r="BRE104" s="31"/>
      <c r="BRF104" s="31"/>
      <c r="BRG104" s="31"/>
      <c r="BRH104" s="31"/>
      <c r="BRI104" s="31"/>
      <c r="BRJ104" s="31"/>
      <c r="BRK104" s="31"/>
      <c r="BRL104" s="31"/>
      <c r="BRM104" s="31"/>
      <c r="BRN104" s="31"/>
      <c r="BRO104" s="31"/>
      <c r="BRP104" s="31"/>
      <c r="BRQ104" s="31"/>
      <c r="BRR104" s="31"/>
      <c r="BRS104" s="31"/>
      <c r="BRT104" s="31"/>
      <c r="BRU104" s="31"/>
      <c r="BRV104" s="31"/>
      <c r="BRW104" s="31"/>
      <c r="BRX104" s="31"/>
      <c r="BRY104" s="31"/>
      <c r="BRZ104" s="31"/>
      <c r="BSA104" s="31"/>
      <c r="BSB104" s="31"/>
      <c r="BSC104" s="31"/>
      <c r="BSD104" s="31"/>
      <c r="BSE104" s="31"/>
      <c r="BSF104" s="31"/>
      <c r="BSG104" s="31"/>
      <c r="BSH104" s="31"/>
      <c r="BSI104" s="31"/>
      <c r="BSJ104" s="31"/>
      <c r="BSK104" s="31"/>
      <c r="BSL104" s="31"/>
      <c r="BSM104" s="31"/>
      <c r="BSN104" s="31"/>
      <c r="BSO104" s="31"/>
      <c r="BSP104" s="31"/>
      <c r="BSQ104" s="31"/>
      <c r="BSR104" s="31"/>
      <c r="BSS104" s="31"/>
      <c r="BST104" s="31"/>
      <c r="BSU104" s="31"/>
      <c r="BSV104" s="31"/>
      <c r="BSW104" s="31"/>
      <c r="BSX104" s="31"/>
      <c r="BSY104" s="31"/>
      <c r="BSZ104" s="31"/>
      <c r="BTA104" s="31"/>
      <c r="BTB104" s="31"/>
      <c r="BTC104" s="31"/>
      <c r="BTD104" s="31"/>
      <c r="BTE104" s="31"/>
      <c r="BTF104" s="31"/>
      <c r="BTG104" s="31"/>
      <c r="BTH104" s="31"/>
      <c r="BTI104" s="31"/>
      <c r="BTJ104" s="31"/>
      <c r="BTK104" s="31"/>
      <c r="BTL104" s="31"/>
      <c r="BTM104" s="31"/>
      <c r="BTN104" s="31"/>
      <c r="BTO104" s="31"/>
      <c r="BTP104" s="31"/>
      <c r="BTQ104" s="31"/>
      <c r="BTR104" s="31"/>
      <c r="BTS104" s="31"/>
      <c r="BTT104" s="31"/>
      <c r="BTU104" s="31"/>
      <c r="BTV104" s="31"/>
      <c r="BTW104" s="31"/>
      <c r="BTX104" s="31"/>
      <c r="BTY104" s="31"/>
      <c r="BTZ104" s="31"/>
      <c r="BUA104" s="31"/>
      <c r="BUB104" s="31"/>
      <c r="BUC104" s="31"/>
      <c r="BUD104" s="31"/>
      <c r="BUE104" s="31"/>
      <c r="BUF104" s="31"/>
      <c r="BUG104" s="31"/>
      <c r="BUH104" s="31"/>
      <c r="BUI104" s="31"/>
      <c r="BUJ104" s="31"/>
      <c r="BUK104" s="31"/>
      <c r="BUL104" s="31"/>
      <c r="BUM104" s="31"/>
      <c r="BUN104" s="31"/>
      <c r="BUO104" s="31"/>
      <c r="BUP104" s="31"/>
      <c r="BUQ104" s="31"/>
      <c r="BUR104" s="31"/>
      <c r="BUS104" s="31"/>
      <c r="BUT104" s="31"/>
      <c r="BUU104" s="31"/>
      <c r="BUV104" s="31"/>
      <c r="BUW104" s="31"/>
      <c r="BUX104" s="31"/>
      <c r="BUY104" s="31"/>
      <c r="BUZ104" s="31"/>
      <c r="BVA104" s="31"/>
      <c r="BVB104" s="31"/>
      <c r="BVC104" s="31"/>
      <c r="BVD104" s="31"/>
      <c r="BVE104" s="31"/>
      <c r="BVF104" s="31"/>
      <c r="BVG104" s="31"/>
      <c r="BVH104" s="31"/>
      <c r="BVI104" s="31"/>
      <c r="BVJ104" s="31"/>
      <c r="BVK104" s="31"/>
      <c r="BVL104" s="31"/>
      <c r="BVM104" s="31"/>
      <c r="BVN104" s="31"/>
      <c r="BVO104" s="31"/>
      <c r="BVP104" s="31"/>
      <c r="BVQ104" s="31"/>
      <c r="BVR104" s="31"/>
      <c r="BVS104" s="31"/>
      <c r="BVT104" s="31"/>
      <c r="BVU104" s="31"/>
      <c r="BVV104" s="31"/>
      <c r="BVW104" s="31"/>
      <c r="BVX104" s="31"/>
      <c r="BVY104" s="31"/>
      <c r="BVZ104" s="31"/>
      <c r="BWA104" s="31"/>
      <c r="BWB104" s="31"/>
      <c r="BWC104" s="31"/>
      <c r="BWD104" s="31"/>
      <c r="BWE104" s="31"/>
      <c r="BWF104" s="31"/>
      <c r="BWG104" s="31"/>
      <c r="BWH104" s="31"/>
      <c r="BWI104" s="31"/>
      <c r="BWJ104" s="31"/>
      <c r="BWK104" s="31"/>
      <c r="BWL104" s="31"/>
      <c r="BWM104" s="31"/>
      <c r="BWN104" s="31"/>
      <c r="BWO104" s="31"/>
      <c r="BWP104" s="31"/>
      <c r="BWQ104" s="31"/>
      <c r="BWR104" s="31"/>
      <c r="BWS104" s="31"/>
      <c r="BWT104" s="31"/>
      <c r="BWU104" s="31"/>
      <c r="BWV104" s="31"/>
      <c r="BWW104" s="31"/>
      <c r="BWX104" s="31"/>
      <c r="BWY104" s="31"/>
      <c r="BWZ104" s="31"/>
      <c r="BXA104" s="31"/>
      <c r="BXB104" s="31"/>
      <c r="BXC104" s="31"/>
      <c r="BXD104" s="31"/>
      <c r="BXE104" s="31"/>
      <c r="BXF104" s="31"/>
      <c r="BXG104" s="31"/>
      <c r="BXH104" s="31"/>
      <c r="BXI104" s="31"/>
      <c r="BXJ104" s="31"/>
      <c r="BXK104" s="31"/>
      <c r="BXL104" s="31"/>
      <c r="BXM104" s="31"/>
      <c r="BXN104" s="31"/>
      <c r="BXO104" s="31"/>
      <c r="BXP104" s="31"/>
      <c r="BXQ104" s="31"/>
      <c r="BXR104" s="31"/>
      <c r="BXS104" s="31"/>
      <c r="BXT104" s="31"/>
      <c r="BXU104" s="31"/>
      <c r="BXV104" s="31"/>
      <c r="BXW104" s="31"/>
      <c r="BXX104" s="31"/>
      <c r="BXY104" s="31"/>
      <c r="BXZ104" s="31"/>
      <c r="BYA104" s="31"/>
      <c r="BYB104" s="31"/>
      <c r="BYC104" s="31"/>
      <c r="BYD104" s="31"/>
      <c r="BYE104" s="31"/>
      <c r="BYF104" s="31"/>
      <c r="BYG104" s="31"/>
      <c r="BYH104" s="31"/>
      <c r="BYI104" s="31"/>
      <c r="BYJ104" s="31"/>
      <c r="BYK104" s="31"/>
      <c r="BYL104" s="31"/>
      <c r="BYM104" s="31"/>
      <c r="BYN104" s="31"/>
      <c r="BYO104" s="31"/>
      <c r="BYP104" s="31"/>
      <c r="BYQ104" s="31"/>
      <c r="BYR104" s="31"/>
      <c r="BYS104" s="31"/>
      <c r="BYT104" s="31"/>
      <c r="BYU104" s="31"/>
      <c r="BYV104" s="31"/>
      <c r="BYW104" s="31"/>
      <c r="BYX104" s="31"/>
      <c r="BYY104" s="31"/>
      <c r="BYZ104" s="31"/>
      <c r="BZA104" s="31"/>
      <c r="BZB104" s="31"/>
      <c r="BZC104" s="31"/>
      <c r="BZD104" s="31"/>
      <c r="BZE104" s="31"/>
      <c r="BZF104" s="31"/>
      <c r="BZG104" s="31"/>
      <c r="BZH104" s="31"/>
      <c r="BZI104" s="31"/>
      <c r="BZJ104" s="31"/>
      <c r="BZK104" s="31"/>
      <c r="BZL104" s="31"/>
      <c r="BZM104" s="31"/>
      <c r="BZN104" s="31"/>
      <c r="BZO104" s="31"/>
      <c r="BZP104" s="31"/>
      <c r="BZQ104" s="31"/>
      <c r="BZR104" s="31"/>
      <c r="BZS104" s="31"/>
      <c r="BZT104" s="31"/>
      <c r="BZU104" s="31"/>
      <c r="BZV104" s="31"/>
      <c r="BZW104" s="31"/>
      <c r="BZX104" s="31"/>
      <c r="BZY104" s="31"/>
      <c r="BZZ104" s="31"/>
      <c r="CAA104" s="31"/>
      <c r="CAB104" s="31"/>
      <c r="CAC104" s="31"/>
      <c r="CAD104" s="31"/>
      <c r="CAE104" s="31"/>
      <c r="CAF104" s="31"/>
      <c r="CAG104" s="31"/>
      <c r="CAH104" s="31"/>
      <c r="CAI104" s="31"/>
      <c r="CAJ104" s="31"/>
      <c r="CAK104" s="31"/>
      <c r="CAL104" s="31"/>
      <c r="CAM104" s="31"/>
      <c r="CAN104" s="31"/>
      <c r="CAO104" s="31"/>
      <c r="CAP104" s="31"/>
      <c r="CAQ104" s="31"/>
      <c r="CAR104" s="31"/>
      <c r="CAS104" s="31"/>
      <c r="CAT104" s="31"/>
      <c r="CAU104" s="31"/>
      <c r="CAV104" s="31"/>
      <c r="CAW104" s="31"/>
      <c r="CAX104" s="31"/>
      <c r="CAY104" s="31"/>
      <c r="CAZ104" s="31"/>
      <c r="CBA104" s="31"/>
      <c r="CBB104" s="31"/>
      <c r="CBC104" s="31"/>
      <c r="CBD104" s="31"/>
      <c r="CBE104" s="31"/>
      <c r="CBF104" s="31"/>
      <c r="CBG104" s="31"/>
      <c r="CBH104" s="31"/>
      <c r="CBI104" s="31"/>
      <c r="CBJ104" s="31"/>
      <c r="CBK104" s="31"/>
      <c r="CBL104" s="31"/>
      <c r="CBM104" s="31"/>
      <c r="CBN104" s="31"/>
      <c r="CBO104" s="31"/>
      <c r="CBP104" s="31"/>
      <c r="CBQ104" s="31"/>
      <c r="CBR104" s="31"/>
      <c r="CBS104" s="31"/>
      <c r="CBT104" s="31"/>
      <c r="CBU104" s="31"/>
      <c r="CBV104" s="31"/>
      <c r="CBW104" s="31"/>
      <c r="CBX104" s="31"/>
      <c r="CBY104" s="31"/>
      <c r="CBZ104" s="31"/>
      <c r="CCA104" s="31"/>
      <c r="CCB104" s="31"/>
      <c r="CCC104" s="31"/>
      <c r="CCD104" s="31"/>
      <c r="CCE104" s="31"/>
      <c r="CCF104" s="31"/>
      <c r="CCG104" s="31"/>
      <c r="CCH104" s="31"/>
      <c r="CCI104" s="31"/>
      <c r="CCJ104" s="31"/>
      <c r="CCK104" s="31"/>
      <c r="CCL104" s="31"/>
      <c r="CCM104" s="31"/>
      <c r="CCN104" s="31"/>
      <c r="CCO104" s="31"/>
      <c r="CCP104" s="31"/>
      <c r="CCQ104" s="31"/>
      <c r="CCR104" s="31"/>
      <c r="CCS104" s="31"/>
      <c r="CCT104" s="31"/>
      <c r="CCU104" s="31"/>
      <c r="CCV104" s="31"/>
      <c r="CCW104" s="31"/>
      <c r="CCX104" s="31"/>
      <c r="CCY104" s="31"/>
      <c r="CCZ104" s="31"/>
      <c r="CDA104" s="31"/>
      <c r="CDB104" s="31"/>
      <c r="CDC104" s="31"/>
      <c r="CDD104" s="31"/>
      <c r="CDE104" s="31"/>
      <c r="CDF104" s="31"/>
      <c r="CDG104" s="31"/>
      <c r="CDH104" s="31"/>
      <c r="CDI104" s="31"/>
      <c r="CDJ104" s="31"/>
      <c r="CDK104" s="31"/>
      <c r="CDL104" s="31"/>
      <c r="CDM104" s="31"/>
      <c r="CDN104" s="31"/>
      <c r="CDO104" s="31"/>
      <c r="CDP104" s="31"/>
      <c r="CDQ104" s="31"/>
      <c r="CDR104" s="31"/>
      <c r="CDS104" s="31"/>
      <c r="CDT104" s="31"/>
      <c r="CDU104" s="31"/>
      <c r="CDV104" s="31"/>
      <c r="CDW104" s="31"/>
      <c r="CDX104" s="31"/>
      <c r="CDY104" s="31"/>
      <c r="CDZ104" s="31"/>
      <c r="CEA104" s="31"/>
      <c r="CEB104" s="31"/>
      <c r="CEC104" s="31"/>
      <c r="CED104" s="31"/>
      <c r="CEE104" s="31"/>
      <c r="CEF104" s="31"/>
      <c r="CEG104" s="31"/>
      <c r="CEH104" s="31"/>
      <c r="CEI104" s="31"/>
      <c r="CEJ104" s="31"/>
      <c r="CEK104" s="31"/>
      <c r="CEL104" s="31"/>
      <c r="CEM104" s="31"/>
      <c r="CEN104" s="31"/>
      <c r="CEO104" s="31"/>
      <c r="CEP104" s="31"/>
      <c r="CEQ104" s="31"/>
      <c r="CER104" s="31"/>
      <c r="CES104" s="31"/>
      <c r="CET104" s="31"/>
      <c r="CEU104" s="31"/>
      <c r="CEV104" s="31"/>
      <c r="CEW104" s="31"/>
      <c r="CEX104" s="31"/>
      <c r="CEY104" s="31"/>
      <c r="CEZ104" s="31"/>
      <c r="CFA104" s="31"/>
      <c r="CFB104" s="31"/>
      <c r="CFC104" s="31"/>
      <c r="CFD104" s="31"/>
      <c r="CFE104" s="31"/>
      <c r="CFF104" s="31"/>
      <c r="CFG104" s="31"/>
      <c r="CFH104" s="31"/>
      <c r="CFI104" s="31"/>
      <c r="CFJ104" s="31"/>
      <c r="CFK104" s="31"/>
      <c r="CFL104" s="31"/>
      <c r="CFM104" s="31"/>
      <c r="CFN104" s="31"/>
      <c r="CFO104" s="31"/>
      <c r="CFP104" s="31"/>
      <c r="CFQ104" s="31"/>
      <c r="CFR104" s="31"/>
      <c r="CFS104" s="31"/>
      <c r="CFT104" s="31"/>
      <c r="CFU104" s="31"/>
      <c r="CFV104" s="31"/>
      <c r="CFW104" s="31"/>
      <c r="CFX104" s="31"/>
      <c r="CFY104" s="31"/>
      <c r="CFZ104" s="31"/>
      <c r="CGA104" s="31"/>
      <c r="CGB104" s="31"/>
      <c r="CGC104" s="31"/>
      <c r="CGD104" s="31"/>
      <c r="CGE104" s="31"/>
      <c r="CGF104" s="31"/>
      <c r="CGG104" s="31"/>
      <c r="CGH104" s="31"/>
      <c r="CGI104" s="31"/>
      <c r="CGJ104" s="31"/>
      <c r="CGK104" s="31"/>
      <c r="CGL104" s="31"/>
      <c r="CGM104" s="31"/>
      <c r="CGN104" s="31"/>
      <c r="CGO104" s="31"/>
      <c r="CGP104" s="31"/>
      <c r="CGQ104" s="31"/>
      <c r="CGR104" s="31"/>
      <c r="CGS104" s="31"/>
      <c r="CGT104" s="31"/>
      <c r="CGU104" s="31"/>
      <c r="CGV104" s="31"/>
      <c r="CGW104" s="31"/>
      <c r="CGX104" s="31"/>
      <c r="CGY104" s="31"/>
      <c r="CGZ104" s="31"/>
      <c r="CHA104" s="31"/>
      <c r="CHB104" s="31"/>
      <c r="CHC104" s="31"/>
      <c r="CHD104" s="31"/>
      <c r="CHE104" s="31"/>
      <c r="CHF104" s="31"/>
      <c r="CHG104" s="31"/>
      <c r="CHH104" s="31"/>
      <c r="CHI104" s="31"/>
      <c r="CHJ104" s="31"/>
      <c r="CHK104" s="31"/>
      <c r="CHL104" s="31"/>
      <c r="CHM104" s="31"/>
      <c r="CHN104" s="31"/>
      <c r="CHO104" s="31"/>
      <c r="CHP104" s="31"/>
      <c r="CHQ104" s="31"/>
      <c r="CHR104" s="31"/>
      <c r="CHS104" s="31"/>
      <c r="CHT104" s="31"/>
      <c r="CHU104" s="31"/>
      <c r="CHV104" s="31"/>
      <c r="CHW104" s="31"/>
      <c r="CHX104" s="31"/>
      <c r="CHY104" s="31"/>
      <c r="CHZ104" s="31"/>
      <c r="CIA104" s="31"/>
      <c r="CIB104" s="31"/>
      <c r="CIC104" s="31"/>
      <c r="CID104" s="31"/>
      <c r="CIE104" s="31"/>
      <c r="CIF104" s="31"/>
      <c r="CIG104" s="31"/>
      <c r="CIH104" s="31"/>
      <c r="CII104" s="31"/>
      <c r="CIJ104" s="31"/>
      <c r="CIK104" s="31"/>
      <c r="CIL104" s="31"/>
      <c r="CIM104" s="31"/>
      <c r="CIN104" s="31"/>
      <c r="CIO104" s="31"/>
      <c r="CIP104" s="31"/>
      <c r="CIQ104" s="31"/>
      <c r="CIR104" s="31"/>
      <c r="CIS104" s="31"/>
      <c r="CIT104" s="31"/>
      <c r="CIU104" s="31"/>
      <c r="CIV104" s="31"/>
      <c r="CIW104" s="31"/>
      <c r="CIX104" s="31"/>
      <c r="CIY104" s="31"/>
      <c r="CIZ104" s="31"/>
      <c r="CJA104" s="31"/>
      <c r="CJB104" s="31"/>
      <c r="CJC104" s="31"/>
      <c r="CJD104" s="31"/>
      <c r="CJE104" s="31"/>
      <c r="CJF104" s="31"/>
      <c r="CJG104" s="31"/>
      <c r="CJH104" s="31"/>
      <c r="CJI104" s="31"/>
      <c r="CJJ104" s="31"/>
      <c r="CJK104" s="31"/>
      <c r="CJL104" s="31"/>
      <c r="CJM104" s="31"/>
      <c r="CJN104" s="31"/>
      <c r="CJO104" s="31"/>
      <c r="CJP104" s="31"/>
      <c r="CJQ104" s="31"/>
      <c r="CJR104" s="31"/>
      <c r="CJS104" s="31"/>
      <c r="CJT104" s="31"/>
      <c r="CJU104" s="31"/>
      <c r="CJV104" s="31"/>
      <c r="CJW104" s="31"/>
      <c r="CJX104" s="31"/>
      <c r="CJY104" s="31"/>
      <c r="CJZ104" s="31"/>
      <c r="CKA104" s="31"/>
      <c r="CKB104" s="31"/>
      <c r="CKC104" s="31"/>
      <c r="CKD104" s="31"/>
      <c r="CKE104" s="31"/>
      <c r="CKF104" s="31"/>
      <c r="CKG104" s="31"/>
      <c r="CKH104" s="31"/>
      <c r="CKI104" s="31"/>
      <c r="CKJ104" s="31"/>
      <c r="CKK104" s="31"/>
      <c r="CKL104" s="31"/>
      <c r="CKM104" s="31"/>
      <c r="CKN104" s="31"/>
      <c r="CKO104" s="31"/>
      <c r="CKP104" s="31"/>
      <c r="CKQ104" s="31"/>
      <c r="CKR104" s="31"/>
      <c r="CKS104" s="31"/>
      <c r="CKT104" s="31"/>
      <c r="CKU104" s="31"/>
      <c r="CKV104" s="31"/>
      <c r="CKW104" s="31"/>
      <c r="CKX104" s="31"/>
      <c r="CKY104" s="31"/>
      <c r="CKZ104" s="31"/>
      <c r="CLA104" s="31"/>
      <c r="CLB104" s="31"/>
      <c r="CLC104" s="31"/>
      <c r="CLD104" s="31"/>
      <c r="CLE104" s="31"/>
      <c r="CLF104" s="31"/>
      <c r="CLG104" s="31"/>
      <c r="CLH104" s="31"/>
      <c r="CLI104" s="31"/>
      <c r="CLJ104" s="31"/>
      <c r="CLK104" s="31"/>
      <c r="CLL104" s="31"/>
      <c r="CLM104" s="31"/>
      <c r="CLN104" s="31"/>
      <c r="CLO104" s="31"/>
      <c r="CLP104" s="31"/>
      <c r="CLQ104" s="31"/>
      <c r="CLR104" s="31"/>
      <c r="CLS104" s="31"/>
      <c r="CLT104" s="31"/>
      <c r="CLU104" s="31"/>
      <c r="CLV104" s="31"/>
      <c r="CLW104" s="31"/>
      <c r="CLX104" s="31"/>
      <c r="CLY104" s="31"/>
      <c r="CLZ104" s="31"/>
      <c r="CMA104" s="31"/>
      <c r="CMB104" s="31"/>
      <c r="CMC104" s="31"/>
      <c r="CMD104" s="31"/>
      <c r="CME104" s="31"/>
      <c r="CMF104" s="31"/>
      <c r="CMG104" s="31"/>
      <c r="CMH104" s="31"/>
      <c r="CMI104" s="31"/>
      <c r="CMJ104" s="31"/>
      <c r="CMK104" s="31"/>
      <c r="CML104" s="31"/>
      <c r="CMM104" s="31"/>
      <c r="CMN104" s="31"/>
      <c r="CMO104" s="31"/>
      <c r="CMP104" s="31"/>
      <c r="CMQ104" s="31"/>
      <c r="CMR104" s="31"/>
      <c r="CMS104" s="31"/>
      <c r="CMT104" s="31"/>
      <c r="CMU104" s="31"/>
      <c r="CMV104" s="31"/>
      <c r="CMW104" s="31"/>
      <c r="CMX104" s="31"/>
      <c r="CMY104" s="31"/>
      <c r="CMZ104" s="31"/>
      <c r="CNA104" s="31"/>
      <c r="CNB104" s="31"/>
      <c r="CNC104" s="31"/>
      <c r="CND104" s="31"/>
      <c r="CNE104" s="31"/>
      <c r="CNF104" s="31"/>
      <c r="CNG104" s="31"/>
      <c r="CNH104" s="31"/>
      <c r="CNI104" s="31"/>
      <c r="CNJ104" s="31"/>
      <c r="CNK104" s="31"/>
      <c r="CNL104" s="31"/>
      <c r="CNM104" s="31"/>
      <c r="CNN104" s="31"/>
      <c r="CNO104" s="31"/>
      <c r="CNP104" s="31"/>
      <c r="CNQ104" s="31"/>
      <c r="CNR104" s="31"/>
      <c r="CNS104" s="31"/>
      <c r="CNT104" s="31"/>
      <c r="CNU104" s="31"/>
      <c r="CNV104" s="31"/>
      <c r="CNW104" s="31"/>
      <c r="CNX104" s="31"/>
      <c r="CNY104" s="31"/>
      <c r="CNZ104" s="31"/>
      <c r="COA104" s="31"/>
      <c r="COB104" s="31"/>
      <c r="COC104" s="31"/>
      <c r="COD104" s="31"/>
      <c r="COE104" s="31"/>
      <c r="COF104" s="31"/>
      <c r="COG104" s="31"/>
      <c r="COH104" s="31"/>
      <c r="COI104" s="31"/>
      <c r="COJ104" s="31"/>
      <c r="COK104" s="31"/>
      <c r="COL104" s="31"/>
      <c r="COM104" s="31"/>
      <c r="CON104" s="31"/>
      <c r="COO104" s="31"/>
      <c r="COP104" s="31"/>
      <c r="COQ104" s="31"/>
      <c r="COR104" s="31"/>
      <c r="COS104" s="31"/>
      <c r="COT104" s="31"/>
      <c r="COU104" s="31"/>
      <c r="COV104" s="31"/>
      <c r="COW104" s="31"/>
      <c r="COX104" s="31"/>
      <c r="COY104" s="31"/>
      <c r="COZ104" s="31"/>
      <c r="CPA104" s="31"/>
      <c r="CPB104" s="31"/>
      <c r="CPC104" s="31"/>
      <c r="CPD104" s="31"/>
      <c r="CPE104" s="31"/>
      <c r="CPF104" s="31"/>
      <c r="CPG104" s="31"/>
      <c r="CPH104" s="31"/>
      <c r="CPI104" s="31"/>
      <c r="CPJ104" s="31"/>
      <c r="CPK104" s="31"/>
      <c r="CPL104" s="31"/>
      <c r="CPM104" s="31"/>
      <c r="CPN104" s="31"/>
      <c r="CPO104" s="31"/>
      <c r="CPP104" s="31"/>
      <c r="CPQ104" s="31"/>
      <c r="CPR104" s="31"/>
      <c r="CPS104" s="31"/>
      <c r="CPT104" s="31"/>
      <c r="CPU104" s="31"/>
      <c r="CPV104" s="31"/>
      <c r="CPW104" s="31"/>
      <c r="CPX104" s="31"/>
      <c r="CPY104" s="31"/>
      <c r="CPZ104" s="31"/>
      <c r="CQA104" s="31"/>
      <c r="CQB104" s="31"/>
      <c r="CQC104" s="31"/>
      <c r="CQD104" s="31"/>
      <c r="CQE104" s="31"/>
      <c r="CQF104" s="31"/>
      <c r="CQG104" s="31"/>
      <c r="CQH104" s="31"/>
      <c r="CQI104" s="31"/>
      <c r="CQJ104" s="31"/>
      <c r="CQK104" s="31"/>
      <c r="CQL104" s="31"/>
      <c r="CQM104" s="31"/>
      <c r="CQN104" s="31"/>
      <c r="CQO104" s="31"/>
      <c r="CQP104" s="31"/>
      <c r="CQQ104" s="31"/>
      <c r="CQR104" s="31"/>
      <c r="CQS104" s="31"/>
      <c r="CQT104" s="31"/>
      <c r="CQU104" s="31"/>
      <c r="CQV104" s="31"/>
      <c r="CQW104" s="31"/>
      <c r="CQX104" s="31"/>
      <c r="CQY104" s="31"/>
      <c r="CQZ104" s="31"/>
      <c r="CRA104" s="31"/>
      <c r="CRB104" s="31"/>
      <c r="CRC104" s="31"/>
      <c r="CRD104" s="31"/>
      <c r="CRE104" s="31"/>
      <c r="CRF104" s="31"/>
      <c r="CRG104" s="31"/>
      <c r="CRH104" s="31"/>
      <c r="CRI104" s="31"/>
      <c r="CRJ104" s="31"/>
      <c r="CRK104" s="31"/>
      <c r="CRL104" s="31"/>
      <c r="CRM104" s="31"/>
      <c r="CRN104" s="31"/>
      <c r="CRO104" s="31"/>
      <c r="CRP104" s="31"/>
      <c r="CRQ104" s="31"/>
      <c r="CRR104" s="31"/>
      <c r="CRS104" s="31"/>
      <c r="CRT104" s="31"/>
      <c r="CRU104" s="31"/>
      <c r="CRV104" s="31"/>
      <c r="CRW104" s="31"/>
      <c r="CRX104" s="31"/>
      <c r="CRY104" s="31"/>
      <c r="CRZ104" s="31"/>
      <c r="CSA104" s="31"/>
      <c r="CSB104" s="31"/>
      <c r="CSC104" s="31"/>
      <c r="CSD104" s="31"/>
      <c r="CSE104" s="31"/>
      <c r="CSF104" s="31"/>
      <c r="CSG104" s="31"/>
      <c r="CSH104" s="31"/>
      <c r="CSI104" s="31"/>
      <c r="CSJ104" s="31"/>
      <c r="CSK104" s="31"/>
      <c r="CSL104" s="31"/>
      <c r="CSM104" s="31"/>
      <c r="CSN104" s="31"/>
      <c r="CSO104" s="31"/>
      <c r="CSP104" s="31"/>
      <c r="CSQ104" s="31"/>
      <c r="CSR104" s="31"/>
      <c r="CSS104" s="31"/>
      <c r="CST104" s="31"/>
      <c r="CSU104" s="31"/>
      <c r="CSV104" s="31"/>
      <c r="CSW104" s="31"/>
      <c r="CSX104" s="31"/>
      <c r="CSY104" s="31"/>
      <c r="CSZ104" s="31"/>
      <c r="CTA104" s="31"/>
      <c r="CTB104" s="31"/>
      <c r="CTC104" s="31"/>
      <c r="CTD104" s="31"/>
      <c r="CTE104" s="31"/>
      <c r="CTF104" s="31"/>
      <c r="CTG104" s="31"/>
      <c r="CTH104" s="31"/>
      <c r="CTI104" s="31"/>
      <c r="CTJ104" s="31"/>
      <c r="CTK104" s="31"/>
      <c r="CTL104" s="31"/>
      <c r="CTM104" s="31"/>
      <c r="CTN104" s="31"/>
      <c r="CTO104" s="31"/>
      <c r="CTP104" s="31"/>
      <c r="CTQ104" s="31"/>
      <c r="CTR104" s="31"/>
      <c r="CTS104" s="31"/>
      <c r="CTT104" s="31"/>
      <c r="CTU104" s="31"/>
      <c r="CTV104" s="31"/>
      <c r="CTW104" s="31"/>
      <c r="CTX104" s="31"/>
      <c r="CTY104" s="31"/>
      <c r="CTZ104" s="31"/>
      <c r="CUA104" s="31"/>
      <c r="CUB104" s="31"/>
      <c r="CUC104" s="31"/>
      <c r="CUD104" s="31"/>
      <c r="CUE104" s="31"/>
      <c r="CUF104" s="31"/>
      <c r="CUG104" s="31"/>
      <c r="CUH104" s="31"/>
      <c r="CUI104" s="31"/>
      <c r="CUJ104" s="31"/>
      <c r="CUK104" s="31"/>
      <c r="CUL104" s="31"/>
      <c r="CUM104" s="31"/>
      <c r="CUN104" s="31"/>
      <c r="CUO104" s="31"/>
      <c r="CUP104" s="31"/>
      <c r="CUQ104" s="31"/>
      <c r="CUR104" s="31"/>
      <c r="CUS104" s="31"/>
      <c r="CUT104" s="31"/>
      <c r="CUU104" s="31"/>
      <c r="CUV104" s="31"/>
      <c r="CUW104" s="31"/>
      <c r="CUX104" s="31"/>
      <c r="CUY104" s="31"/>
      <c r="CUZ104" s="31"/>
      <c r="CVA104" s="31"/>
      <c r="CVB104" s="31"/>
      <c r="CVC104" s="31"/>
      <c r="CVD104" s="31"/>
      <c r="CVE104" s="31"/>
      <c r="CVF104" s="31"/>
      <c r="CVG104" s="31"/>
      <c r="CVH104" s="31"/>
      <c r="CVI104" s="31"/>
      <c r="CVJ104" s="31"/>
      <c r="CVK104" s="31"/>
      <c r="CVL104" s="31"/>
      <c r="CVM104" s="31"/>
      <c r="CVN104" s="31"/>
      <c r="CVO104" s="31"/>
      <c r="CVP104" s="31"/>
      <c r="CVQ104" s="31"/>
      <c r="CVR104" s="31"/>
      <c r="CVS104" s="31"/>
      <c r="CVT104" s="31"/>
      <c r="CVU104" s="31"/>
      <c r="CVV104" s="31"/>
      <c r="CVW104" s="31"/>
      <c r="CVX104" s="31"/>
      <c r="CVY104" s="31"/>
      <c r="CVZ104" s="31"/>
      <c r="CWA104" s="31"/>
      <c r="CWB104" s="31"/>
      <c r="CWC104" s="31"/>
      <c r="CWD104" s="31"/>
      <c r="CWE104" s="31"/>
      <c r="CWF104" s="31"/>
      <c r="CWG104" s="31"/>
      <c r="CWH104" s="31"/>
      <c r="CWI104" s="31"/>
      <c r="CWJ104" s="31"/>
      <c r="CWK104" s="31"/>
      <c r="CWL104" s="31"/>
      <c r="CWM104" s="31"/>
      <c r="CWN104" s="31"/>
      <c r="CWO104" s="31"/>
      <c r="CWP104" s="31"/>
      <c r="CWQ104" s="31"/>
      <c r="CWR104" s="31"/>
      <c r="CWS104" s="31"/>
    </row>
    <row r="105" spans="1:2645" s="34" customFormat="1">
      <c r="A105" s="21" t="s">
        <v>44</v>
      </c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AA105" s="220"/>
      <c r="AB105" s="220"/>
      <c r="AC105" s="220"/>
      <c r="AD105" s="220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</row>
    <row r="106" spans="1:2645" s="37" customFormat="1">
      <c r="A106" s="35" t="s">
        <v>45</v>
      </c>
      <c r="B106" s="68">
        <v>3712.2080000000001</v>
      </c>
      <c r="C106" s="68">
        <v>4380.4769999999999</v>
      </c>
      <c r="D106" s="68">
        <v>4665.5209999999988</v>
      </c>
      <c r="E106" s="68">
        <v>3462.2539999999999</v>
      </c>
      <c r="F106" s="68">
        <v>4588.9409999999998</v>
      </c>
      <c r="G106" s="68">
        <v>5164.9090000000006</v>
      </c>
      <c r="H106" s="68">
        <v>4926.2700000000004</v>
      </c>
      <c r="I106" s="68">
        <v>4715.1349213800004</v>
      </c>
      <c r="J106" s="68">
        <v>5035.0331933399993</v>
      </c>
      <c r="K106" s="68">
        <v>5922.7757254999997</v>
      </c>
      <c r="L106" s="68">
        <v>7066.1688976900014</v>
      </c>
      <c r="M106" s="68">
        <v>6515.0537451399987</v>
      </c>
      <c r="N106" s="68">
        <v>6823.0956041100007</v>
      </c>
      <c r="O106" s="68">
        <v>6916.2598959400002</v>
      </c>
      <c r="P106" s="68">
        <v>7444.4562490799999</v>
      </c>
      <c r="Q106" s="68">
        <v>9415.0837074017545</v>
      </c>
      <c r="R106" s="68">
        <v>10065.420933897531</v>
      </c>
      <c r="S106" s="68">
        <v>10785.983641373943</v>
      </c>
      <c r="T106" s="68">
        <v>8661.6680267834126</v>
      </c>
      <c r="U106" s="68">
        <v>8182.982208639999</v>
      </c>
      <c r="V106" s="68">
        <v>8963.3932843800012</v>
      </c>
      <c r="W106" s="68">
        <v>10187.68173439</v>
      </c>
      <c r="X106" s="36">
        <v>14524.74672888</v>
      </c>
      <c r="Y106" s="36">
        <v>13342.036997560001</v>
      </c>
      <c r="Z106" s="36">
        <v>15065.841469240002</v>
      </c>
      <c r="AA106" s="36">
        <v>14953.928035630002</v>
      </c>
      <c r="AB106" s="36">
        <v>13820.9561338</v>
      </c>
      <c r="AC106" s="36">
        <v>12182.196349350001</v>
      </c>
      <c r="AD106" s="36">
        <v>12766.230366060001</v>
      </c>
      <c r="AE106" s="36">
        <v>13129.02055259</v>
      </c>
      <c r="AF106" s="36">
        <v>15423.452907780002</v>
      </c>
      <c r="AG106" s="36">
        <v>14673.58786869</v>
      </c>
      <c r="AH106" s="209">
        <v>15178.586743150001</v>
      </c>
      <c r="AI106" s="209">
        <v>17715.497362409998</v>
      </c>
      <c r="AJ106" s="209">
        <v>18145.927673450005</v>
      </c>
      <c r="AK106" s="209">
        <v>18315.694773720003</v>
      </c>
      <c r="AL106" s="209">
        <v>18862.085740480008</v>
      </c>
      <c r="AM106" s="209">
        <v>21136.045467889999</v>
      </c>
      <c r="AN106" s="209">
        <v>23196.718435600003</v>
      </c>
      <c r="AO106" s="209">
        <v>23389.366307680008</v>
      </c>
      <c r="AP106" s="209">
        <v>24301.311817579994</v>
      </c>
      <c r="AQ106" s="209">
        <v>24653.619122079996</v>
      </c>
      <c r="AR106"/>
      <c r="AS106"/>
      <c r="AT106"/>
    </row>
    <row r="107" spans="1:2645">
      <c r="A107" s="38" t="s">
        <v>46</v>
      </c>
      <c r="B107" s="244">
        <v>1054.914</v>
      </c>
      <c r="C107" s="244">
        <v>988.36699999999996</v>
      </c>
      <c r="D107" s="244">
        <v>1136.8820000000001</v>
      </c>
      <c r="E107" s="244">
        <v>1254.07</v>
      </c>
      <c r="F107" s="244">
        <v>1278.1579999999999</v>
      </c>
      <c r="G107" s="244">
        <v>1471.6849999999999</v>
      </c>
      <c r="H107" s="244">
        <v>1194.8889999999999</v>
      </c>
      <c r="I107" s="97">
        <v>1616.1692775500001</v>
      </c>
      <c r="J107" s="97">
        <v>1490.5364866700002</v>
      </c>
      <c r="K107" s="97">
        <v>1892.1612164000001</v>
      </c>
      <c r="L107" s="97">
        <v>2324.59443637</v>
      </c>
      <c r="M107" s="97">
        <v>2487.8603372600001</v>
      </c>
      <c r="N107" s="97">
        <v>2390.2647930500002</v>
      </c>
      <c r="O107" s="97">
        <v>2002.7668555499999</v>
      </c>
      <c r="P107" s="97">
        <v>2168.2909736900001</v>
      </c>
      <c r="Q107" s="97">
        <v>2178.3085439699998</v>
      </c>
      <c r="R107" s="97">
        <v>2026.7719096600001</v>
      </c>
      <c r="S107" s="97">
        <v>2089.0986932800001</v>
      </c>
      <c r="T107" s="97">
        <v>2948.9015175700001</v>
      </c>
      <c r="U107" s="97">
        <v>3875.706700329999</v>
      </c>
      <c r="V107" s="97">
        <v>3962.9355553899991</v>
      </c>
      <c r="W107" s="97">
        <v>3689.4420870900003</v>
      </c>
      <c r="X107" s="39">
        <v>5069.2013913500004</v>
      </c>
      <c r="Y107" s="39">
        <v>4845.7503045499998</v>
      </c>
      <c r="Z107" s="39">
        <v>4324.3668640700007</v>
      </c>
      <c r="AA107" s="39">
        <v>5145.2974762800004</v>
      </c>
      <c r="AB107" s="39">
        <v>5763.2939993700002</v>
      </c>
      <c r="AC107" s="39">
        <v>5702.2466915200002</v>
      </c>
      <c r="AD107" s="39">
        <v>5637.0525396599996</v>
      </c>
      <c r="AE107" s="39">
        <v>4942.6633589900011</v>
      </c>
      <c r="AF107" s="39">
        <v>4795.9517341699993</v>
      </c>
      <c r="AG107" s="39">
        <v>6334.9646554500005</v>
      </c>
      <c r="AH107" s="212">
        <v>4665.9394174400004</v>
      </c>
      <c r="AI107" s="79">
        <v>5332.4832223600006</v>
      </c>
      <c r="AJ107" s="79">
        <v>4577.4111629999998</v>
      </c>
      <c r="AK107" s="79">
        <v>6357.7413040399997</v>
      </c>
      <c r="AL107" s="79">
        <v>5315.0499930100004</v>
      </c>
      <c r="AM107" s="79">
        <v>5921.9030389800009</v>
      </c>
      <c r="AN107" s="79">
        <v>8012.5955809900006</v>
      </c>
      <c r="AO107" s="79">
        <v>7640.2725187800006</v>
      </c>
      <c r="AP107" s="79">
        <v>7692.1720411899996</v>
      </c>
      <c r="AQ107" s="79">
        <v>6256.54012693</v>
      </c>
    </row>
    <row r="108" spans="1:2645">
      <c r="A108" s="38" t="s">
        <v>47</v>
      </c>
      <c r="B108" s="244">
        <v>51.274000000000001</v>
      </c>
      <c r="C108" s="244">
        <v>75.95</v>
      </c>
      <c r="D108" s="244">
        <v>276.24900000000002</v>
      </c>
      <c r="E108" s="244">
        <v>187.94399999999999</v>
      </c>
      <c r="F108" s="244">
        <v>60.235999999999997</v>
      </c>
      <c r="G108" s="244">
        <v>52.54</v>
      </c>
      <c r="H108" s="244">
        <v>88.051000000000002</v>
      </c>
      <c r="I108" s="97">
        <v>94.267780720000005</v>
      </c>
      <c r="J108" s="97">
        <v>131.75386584999998</v>
      </c>
      <c r="K108" s="97">
        <v>87.364491430000001</v>
      </c>
      <c r="L108" s="97">
        <v>90.923064780000004</v>
      </c>
      <c r="M108" s="97">
        <v>92.596277579999992</v>
      </c>
      <c r="N108" s="97">
        <v>109.304</v>
      </c>
      <c r="O108" s="97">
        <v>103.89700000000001</v>
      </c>
      <c r="P108" s="97">
        <v>89.153499999999994</v>
      </c>
      <c r="Q108" s="97">
        <v>152.291</v>
      </c>
      <c r="R108" s="97">
        <v>232.7415</v>
      </c>
      <c r="S108" s="97">
        <v>135.54249999999999</v>
      </c>
      <c r="T108" s="97">
        <v>101.562</v>
      </c>
      <c r="U108" s="97">
        <v>94.311999999999998</v>
      </c>
      <c r="V108" s="97">
        <v>62.786499999999997</v>
      </c>
      <c r="W108" s="97">
        <v>94.813999999999993</v>
      </c>
      <c r="X108" s="39">
        <v>378.32900000000001</v>
      </c>
      <c r="Y108" s="39">
        <v>437.30250000000001</v>
      </c>
      <c r="Z108" s="39">
        <v>565.3415</v>
      </c>
      <c r="AA108" s="39">
        <v>431.52850000000001</v>
      </c>
      <c r="AB108" s="39">
        <v>291.64049999999997</v>
      </c>
      <c r="AC108" s="39">
        <v>162.61850000000001</v>
      </c>
      <c r="AD108" s="39">
        <v>110.422</v>
      </c>
      <c r="AE108" s="39">
        <v>81.602500000000006</v>
      </c>
      <c r="AF108" s="39">
        <v>122.12</v>
      </c>
      <c r="AG108" s="39">
        <v>71.802999999999997</v>
      </c>
      <c r="AH108" s="212">
        <v>115.67385859999999</v>
      </c>
      <c r="AI108" s="79">
        <v>182.14852109999998</v>
      </c>
      <c r="AJ108" s="79">
        <v>86.536000000000001</v>
      </c>
      <c r="AK108" s="79">
        <v>137.85799993999998</v>
      </c>
      <c r="AL108" s="79">
        <v>111.86391675</v>
      </c>
      <c r="AM108" s="79">
        <v>137.34499994000001</v>
      </c>
      <c r="AN108" s="79">
        <v>301.80499994000002</v>
      </c>
      <c r="AO108" s="79">
        <v>105.53500000999999</v>
      </c>
      <c r="AP108" s="79">
        <v>309.93350001000005</v>
      </c>
      <c r="AQ108" s="79">
        <v>285.71050000999998</v>
      </c>
    </row>
    <row r="109" spans="1:2645">
      <c r="A109" s="38" t="s">
        <v>48</v>
      </c>
      <c r="B109" s="244">
        <v>0</v>
      </c>
      <c r="C109" s="244">
        <v>0</v>
      </c>
      <c r="D109" s="244">
        <v>0</v>
      </c>
      <c r="E109" s="244">
        <v>0</v>
      </c>
      <c r="F109" s="244">
        <v>0</v>
      </c>
      <c r="G109" s="244">
        <v>0</v>
      </c>
      <c r="H109" s="244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105.85611158</v>
      </c>
      <c r="N109" s="97">
        <v>114.18977429</v>
      </c>
      <c r="O109" s="97">
        <v>105.65849521999999</v>
      </c>
      <c r="P109" s="97">
        <v>87.97816555</v>
      </c>
      <c r="Q109" s="97">
        <v>120.87530416</v>
      </c>
      <c r="R109" s="97">
        <v>194.43220066999999</v>
      </c>
      <c r="S109" s="97">
        <v>202.35247631999999</v>
      </c>
      <c r="T109" s="97">
        <v>149.73518527000002</v>
      </c>
      <c r="U109" s="39">
        <v>45.774947869999998</v>
      </c>
      <c r="V109" s="39">
        <v>74.556935170000003</v>
      </c>
      <c r="W109" s="39">
        <v>89.926425800000004</v>
      </c>
      <c r="X109" s="39">
        <v>0</v>
      </c>
      <c r="Y109" s="39">
        <v>0</v>
      </c>
      <c r="Z109" s="39">
        <v>0</v>
      </c>
      <c r="AA109" s="39">
        <v>0</v>
      </c>
      <c r="AB109" s="39">
        <v>371.16710185000005</v>
      </c>
      <c r="AC109" s="39">
        <v>381.09111193000001</v>
      </c>
      <c r="AD109" s="39">
        <v>389.02133083000001</v>
      </c>
      <c r="AE109" s="39">
        <v>526.75660775999995</v>
      </c>
      <c r="AF109" s="39">
        <v>700.03482384000006</v>
      </c>
      <c r="AG109" s="39">
        <v>932.17259336999996</v>
      </c>
      <c r="AH109" s="212">
        <v>1316.6503186500001</v>
      </c>
      <c r="AI109" s="79">
        <v>1351.7808374599999</v>
      </c>
      <c r="AJ109" s="79">
        <v>1375.0855614700001</v>
      </c>
      <c r="AK109" s="79">
        <v>1303.4696680499999</v>
      </c>
      <c r="AL109" s="79">
        <v>1307.1284532399998</v>
      </c>
      <c r="AM109" s="79">
        <v>1279.1443646</v>
      </c>
      <c r="AN109" s="79">
        <v>1435.85440675</v>
      </c>
      <c r="AO109" s="79">
        <v>1846.6109993099999</v>
      </c>
      <c r="AP109" s="79">
        <v>2273.37579491</v>
      </c>
      <c r="AQ109" s="79">
        <v>2275.2205254800001</v>
      </c>
    </row>
    <row r="110" spans="1:2645">
      <c r="A110" s="38" t="s">
        <v>49</v>
      </c>
      <c r="B110" s="244">
        <v>619.12699999999995</v>
      </c>
      <c r="C110" s="244">
        <v>760.03099999999995</v>
      </c>
      <c r="D110" s="244">
        <v>657.45299999999997</v>
      </c>
      <c r="E110" s="244">
        <v>594.85699999999997</v>
      </c>
      <c r="F110" s="244">
        <v>825.22500000000002</v>
      </c>
      <c r="G110" s="244">
        <v>983.72400000000005</v>
      </c>
      <c r="H110" s="244">
        <v>1022.292</v>
      </c>
      <c r="I110" s="97">
        <v>963.58646388999989</v>
      </c>
      <c r="J110" s="97">
        <v>1047.78982363</v>
      </c>
      <c r="K110" s="97">
        <v>1098.8197568200003</v>
      </c>
      <c r="L110" s="97">
        <v>1857.29091737</v>
      </c>
      <c r="M110" s="97">
        <v>1752.59305182</v>
      </c>
      <c r="N110" s="97">
        <v>1815.34524588</v>
      </c>
      <c r="O110" s="97">
        <v>1814.48165144</v>
      </c>
      <c r="P110" s="97">
        <v>1770.40337808</v>
      </c>
      <c r="Q110" s="97">
        <v>1616.5735613900001</v>
      </c>
      <c r="R110" s="97">
        <v>1771.6646418500002</v>
      </c>
      <c r="S110" s="97">
        <v>1851.5814294500001</v>
      </c>
      <c r="T110" s="97">
        <v>1965.18368089</v>
      </c>
      <c r="U110" s="97">
        <v>1588.4266827600002</v>
      </c>
      <c r="V110" s="97">
        <v>1780.25960347</v>
      </c>
      <c r="W110" s="97">
        <v>1838.39703575</v>
      </c>
      <c r="X110" s="39">
        <v>1980.58500308</v>
      </c>
      <c r="Y110" s="39">
        <v>1582.1984842099998</v>
      </c>
      <c r="Z110" s="39">
        <v>1812.8665068800001</v>
      </c>
      <c r="AA110" s="39">
        <v>1924.0876913499999</v>
      </c>
      <c r="AB110" s="39">
        <v>2130.5007230600008</v>
      </c>
      <c r="AC110" s="39">
        <v>1655.3545890299999</v>
      </c>
      <c r="AD110" s="39">
        <v>1845.3949461099999</v>
      </c>
      <c r="AE110" s="39">
        <v>2141.6099109299998</v>
      </c>
      <c r="AF110" s="39">
        <v>2386.9252152900003</v>
      </c>
      <c r="AG110" s="39">
        <v>2350.1279405299997</v>
      </c>
      <c r="AH110" s="212">
        <v>2599.7651866900005</v>
      </c>
      <c r="AI110" s="79">
        <v>3044.3771511800001</v>
      </c>
      <c r="AJ110" s="79">
        <v>2935.0933927300007</v>
      </c>
      <c r="AK110" s="79">
        <v>3088.4572978400006</v>
      </c>
      <c r="AL110" s="79">
        <v>3424.3906629899998</v>
      </c>
      <c r="AM110" s="79">
        <v>3396.4150157100012</v>
      </c>
      <c r="AN110" s="79">
        <v>3217.4947789600001</v>
      </c>
      <c r="AO110" s="79">
        <v>3131.045705089999</v>
      </c>
      <c r="AP110" s="79">
        <v>2733.24339672</v>
      </c>
      <c r="AQ110" s="79">
        <v>3180.7887537299994</v>
      </c>
    </row>
    <row r="111" spans="1:2645">
      <c r="A111" s="38" t="s">
        <v>50</v>
      </c>
      <c r="B111" s="244">
        <v>144.50700000000001</v>
      </c>
      <c r="C111" s="244">
        <v>165.98099999999999</v>
      </c>
      <c r="D111" s="244">
        <v>180.00299999999999</v>
      </c>
      <c r="E111" s="244">
        <v>55.682000000000002</v>
      </c>
      <c r="F111" s="244">
        <v>60.238</v>
      </c>
      <c r="G111" s="244">
        <v>29.434000000000001</v>
      </c>
      <c r="H111" s="244">
        <v>59.585999999999999</v>
      </c>
      <c r="I111" s="97">
        <v>19.59</v>
      </c>
      <c r="J111" s="97">
        <v>114.91796437000001</v>
      </c>
      <c r="K111" s="97">
        <v>75.803673910000001</v>
      </c>
      <c r="L111" s="97">
        <v>115.09039288</v>
      </c>
      <c r="M111" s="97">
        <v>115.36449076999999</v>
      </c>
      <c r="N111" s="97">
        <v>241.09685852000001</v>
      </c>
      <c r="O111" s="97">
        <v>107.64033000000001</v>
      </c>
      <c r="P111" s="97">
        <v>162.78650003999999</v>
      </c>
      <c r="Q111" s="97">
        <v>140.63849997</v>
      </c>
      <c r="R111" s="97">
        <v>68.659427120000004</v>
      </c>
      <c r="S111" s="97">
        <v>116.58758681</v>
      </c>
      <c r="T111" s="97">
        <v>270.60831730000001</v>
      </c>
      <c r="U111" s="97">
        <v>600.16090896000003</v>
      </c>
      <c r="V111" s="97">
        <v>376.93489702999995</v>
      </c>
      <c r="W111" s="97">
        <v>800.78694316999997</v>
      </c>
      <c r="X111" s="39">
        <v>380.96035712000003</v>
      </c>
      <c r="Y111" s="39">
        <v>336.90607935000003</v>
      </c>
      <c r="Z111" s="39">
        <v>451.02599735000001</v>
      </c>
      <c r="AA111" s="39">
        <v>236.75577977</v>
      </c>
      <c r="AB111" s="39">
        <v>423.18126229000001</v>
      </c>
      <c r="AC111" s="39">
        <v>435.48140511000003</v>
      </c>
      <c r="AD111" s="39">
        <v>463.66098192999999</v>
      </c>
      <c r="AE111" s="39">
        <v>357.98700981999997</v>
      </c>
      <c r="AF111" s="39">
        <v>466.91093699999999</v>
      </c>
      <c r="AG111" s="39">
        <v>277.96891309</v>
      </c>
      <c r="AH111" s="212">
        <v>409.84701852999996</v>
      </c>
      <c r="AI111" s="79">
        <v>970.8669372999999</v>
      </c>
      <c r="AJ111" s="79">
        <v>870.63140878999968</v>
      </c>
      <c r="AK111" s="79">
        <v>584.55673732000002</v>
      </c>
      <c r="AL111" s="79">
        <v>772.63819996000007</v>
      </c>
      <c r="AM111" s="79">
        <v>1008.61274273</v>
      </c>
      <c r="AN111" s="79">
        <v>883.49921654999991</v>
      </c>
      <c r="AO111" s="79">
        <v>2647.4747959799997</v>
      </c>
      <c r="AP111" s="79">
        <v>1924.3921309300001</v>
      </c>
      <c r="AQ111" s="79">
        <v>1655.3761655200001</v>
      </c>
    </row>
    <row r="112" spans="1:2645">
      <c r="A112" s="38" t="s">
        <v>51</v>
      </c>
      <c r="B112" s="244">
        <v>1066.3399999999999</v>
      </c>
      <c r="C112" s="244">
        <v>1626.7639999999999</v>
      </c>
      <c r="D112" s="244">
        <v>1642.652</v>
      </c>
      <c r="E112" s="244">
        <v>670.33100000000002</v>
      </c>
      <c r="F112" s="244">
        <v>1001.95</v>
      </c>
      <c r="G112" s="244">
        <v>1361.809</v>
      </c>
      <c r="H112" s="244">
        <v>1354.432</v>
      </c>
      <c r="I112" s="97">
        <v>748.14965505999999</v>
      </c>
      <c r="J112" s="97">
        <v>927.04946042999995</v>
      </c>
      <c r="K112" s="97">
        <v>1477.57955556</v>
      </c>
      <c r="L112" s="97">
        <v>1706.62582757</v>
      </c>
      <c r="M112" s="97">
        <v>911.91015052</v>
      </c>
      <c r="N112" s="97">
        <v>1143.9617780399999</v>
      </c>
      <c r="O112" s="97">
        <v>1784.8457208</v>
      </c>
      <c r="P112" s="97">
        <v>1840.9760134400001</v>
      </c>
      <c r="Q112" s="97">
        <v>949.24879333000001</v>
      </c>
      <c r="R112" s="97">
        <v>1514.075569299999</v>
      </c>
      <c r="S112" s="97">
        <v>2131.85887877</v>
      </c>
      <c r="T112" s="97">
        <v>2070.2416956699999</v>
      </c>
      <c r="U112" s="97">
        <v>1036.2729529400001</v>
      </c>
      <c r="V112" s="97">
        <v>1744.5822778699999</v>
      </c>
      <c r="W112" s="97">
        <v>2210.3631464699997</v>
      </c>
      <c r="X112" s="39">
        <v>2258.76632526</v>
      </c>
      <c r="Y112" s="39">
        <v>1280.7887048800001</v>
      </c>
      <c r="Z112" s="39">
        <v>1779.4455296800002</v>
      </c>
      <c r="AA112" s="39">
        <v>2466.5673376199998</v>
      </c>
      <c r="AB112" s="39">
        <v>2547.331949280001</v>
      </c>
      <c r="AC112" s="39">
        <v>1522.9504335499998</v>
      </c>
      <c r="AD112" s="39">
        <v>1993.55697289</v>
      </c>
      <c r="AE112" s="39">
        <v>2644.6149789400001</v>
      </c>
      <c r="AF112" s="39">
        <v>2991.2976867600014</v>
      </c>
      <c r="AG112" s="39">
        <v>1662.1476820599999</v>
      </c>
      <c r="AH112" s="212">
        <v>2622.00649054</v>
      </c>
      <c r="AI112" s="79">
        <v>3350.8883604899988</v>
      </c>
      <c r="AJ112" s="79">
        <v>3942.8144266800014</v>
      </c>
      <c r="AK112" s="79">
        <v>2505.7682721400001</v>
      </c>
      <c r="AL112" s="79">
        <v>3430.3150720099989</v>
      </c>
      <c r="AM112" s="79">
        <v>4495.03059304</v>
      </c>
      <c r="AN112" s="79">
        <v>4888.77347328</v>
      </c>
      <c r="AO112" s="79">
        <v>3330.7238123900001</v>
      </c>
      <c r="AP112" s="79">
        <v>4131.4761424500002</v>
      </c>
      <c r="AQ112" s="79">
        <v>5579.4794092200009</v>
      </c>
    </row>
    <row r="113" spans="1:46">
      <c r="A113" s="38" t="s">
        <v>52</v>
      </c>
      <c r="B113" s="244">
        <v>323.47199999999998</v>
      </c>
      <c r="C113" s="244">
        <v>293.87900000000002</v>
      </c>
      <c r="D113" s="244">
        <v>268.59500000000003</v>
      </c>
      <c r="E113" s="244">
        <v>229.32499999999999</v>
      </c>
      <c r="F113" s="244">
        <v>172.24799999999999</v>
      </c>
      <c r="G113" s="244">
        <v>141.89699999999999</v>
      </c>
      <c r="H113" s="244">
        <v>110.248</v>
      </c>
      <c r="I113" s="97">
        <v>159.02767704999999</v>
      </c>
      <c r="J113" s="97">
        <v>174.12876015000001</v>
      </c>
      <c r="K113" s="97">
        <v>126.83680523000002</v>
      </c>
      <c r="L113" s="97">
        <v>97.466173699999999</v>
      </c>
      <c r="M113" s="97">
        <v>141.78196805000002</v>
      </c>
      <c r="N113" s="97">
        <v>124.58221377</v>
      </c>
      <c r="O113" s="97">
        <v>97.664340760000002</v>
      </c>
      <c r="P113" s="97">
        <v>51.811183119999995</v>
      </c>
      <c r="Q113" s="97">
        <v>112.09082448000001</v>
      </c>
      <c r="R113" s="97">
        <v>131.10358398</v>
      </c>
      <c r="S113" s="97">
        <v>99.069812420000005</v>
      </c>
      <c r="T113" s="97">
        <v>33.106482929999999</v>
      </c>
      <c r="U113" s="97">
        <v>107.22165628</v>
      </c>
      <c r="V113" s="97">
        <v>125.47376256999999</v>
      </c>
      <c r="W113" s="97">
        <v>111.63732798999999</v>
      </c>
      <c r="X113" s="39">
        <v>45.649821509999995</v>
      </c>
      <c r="Y113" s="39">
        <v>109.87532173</v>
      </c>
      <c r="Z113" s="39">
        <v>123.18825198</v>
      </c>
      <c r="AA113" s="39">
        <v>94.665265460000001</v>
      </c>
      <c r="AB113" s="39">
        <v>37.638274109999998</v>
      </c>
      <c r="AC113" s="39">
        <v>148.01100480000002</v>
      </c>
      <c r="AD113" s="39">
        <v>156.43028009</v>
      </c>
      <c r="AE113" s="39">
        <v>124.59509187</v>
      </c>
      <c r="AF113" s="39">
        <v>69.651586809999998</v>
      </c>
      <c r="AG113" s="39">
        <v>139.78469028999999</v>
      </c>
      <c r="AH113" s="212">
        <v>179.85744369999998</v>
      </c>
      <c r="AI113" s="79">
        <v>178.11899690000001</v>
      </c>
      <c r="AJ113" s="79">
        <v>95.504926710000007</v>
      </c>
      <c r="AK113" s="79">
        <v>18.200875400000005</v>
      </c>
      <c r="AL113" s="79">
        <v>120.47888981999999</v>
      </c>
      <c r="AM113" s="79">
        <v>113.28771555</v>
      </c>
      <c r="AN113" s="79">
        <v>61.876451039999999</v>
      </c>
      <c r="AO113" s="79">
        <v>175.97751606999998</v>
      </c>
      <c r="AP113" s="79">
        <v>246.51813472000001</v>
      </c>
      <c r="AQ113" s="79">
        <v>236.08720947999998</v>
      </c>
    </row>
    <row r="114" spans="1:46">
      <c r="A114" s="38" t="s">
        <v>53</v>
      </c>
      <c r="B114" s="244">
        <v>50.527000000000001</v>
      </c>
      <c r="C114" s="244">
        <v>21.806000000000001</v>
      </c>
      <c r="D114" s="244">
        <v>20.834</v>
      </c>
      <c r="E114" s="244">
        <v>14.669</v>
      </c>
      <c r="F114" s="244">
        <v>680.25900000000001</v>
      </c>
      <c r="G114" s="244">
        <v>416.03199999999998</v>
      </c>
      <c r="H114" s="244">
        <v>655.83699999999999</v>
      </c>
      <c r="I114" s="97">
        <v>122.44101459999999</v>
      </c>
      <c r="J114" s="97">
        <v>765.64818744000002</v>
      </c>
      <c r="K114" s="97">
        <v>217.43404205000002</v>
      </c>
      <c r="L114" s="97">
        <v>184.08662953000001</v>
      </c>
      <c r="M114" s="97">
        <v>218.72574406999999</v>
      </c>
      <c r="N114" s="97">
        <v>160.84638332</v>
      </c>
      <c r="O114" s="97">
        <v>165.08304319999999</v>
      </c>
      <c r="P114" s="97">
        <v>158.27545092</v>
      </c>
      <c r="Q114" s="97">
        <v>136.95120412</v>
      </c>
      <c r="R114" s="97">
        <v>147.0797163</v>
      </c>
      <c r="S114" s="97">
        <v>153.49913537</v>
      </c>
      <c r="T114" s="97">
        <v>148.35610384</v>
      </c>
      <c r="U114" s="97">
        <v>152.7475756</v>
      </c>
      <c r="V114" s="97">
        <v>161.59129772</v>
      </c>
      <c r="W114" s="97">
        <v>260.45291023999999</v>
      </c>
      <c r="X114" s="39">
        <v>218.66655080999999</v>
      </c>
      <c r="Y114" s="39">
        <v>246.25871556999999</v>
      </c>
      <c r="Z114" s="39">
        <v>257.77200223</v>
      </c>
      <c r="AA114" s="39">
        <v>219.72475700999999</v>
      </c>
      <c r="AB114" s="39">
        <v>202.11680128</v>
      </c>
      <c r="AC114" s="39">
        <v>224.09376603999999</v>
      </c>
      <c r="AD114" s="39">
        <v>255.44043481</v>
      </c>
      <c r="AE114" s="39">
        <v>415.79469181000002</v>
      </c>
      <c r="AF114" s="39">
        <v>256.26364562999998</v>
      </c>
      <c r="AG114" s="39">
        <v>275.57501310999999</v>
      </c>
      <c r="AH114" s="212">
        <v>362.43729421</v>
      </c>
      <c r="AI114" s="79">
        <v>321.18344701000001</v>
      </c>
      <c r="AJ114" s="79">
        <v>206.6846924499998</v>
      </c>
      <c r="AK114" s="79">
        <v>330.64379113999985</v>
      </c>
      <c r="AL114" s="79">
        <v>256.77999404999923</v>
      </c>
      <c r="AM114" s="79">
        <v>308.7610397800002</v>
      </c>
      <c r="AN114" s="79">
        <v>289.60143871999929</v>
      </c>
      <c r="AO114" s="79">
        <v>242.57788659999943</v>
      </c>
      <c r="AP114" s="79">
        <v>271.53920430000016</v>
      </c>
      <c r="AQ114" s="79">
        <v>248.18680367999946</v>
      </c>
    </row>
    <row r="115" spans="1:46">
      <c r="A115" s="38" t="s">
        <v>54</v>
      </c>
      <c r="B115" s="244">
        <v>355.375</v>
      </c>
      <c r="C115" s="244">
        <v>396.38499999999999</v>
      </c>
      <c r="D115" s="244">
        <v>401.096</v>
      </c>
      <c r="E115" s="244">
        <v>374.99099999999999</v>
      </c>
      <c r="F115" s="244">
        <v>411.70600000000002</v>
      </c>
      <c r="G115" s="244">
        <v>0</v>
      </c>
      <c r="H115" s="244">
        <v>325.01</v>
      </c>
      <c r="I115" s="97">
        <v>325.09598316</v>
      </c>
      <c r="J115" s="97">
        <v>353.76485107999997</v>
      </c>
      <c r="K115" s="97">
        <v>384.28426222000002</v>
      </c>
      <c r="L115" s="97">
        <v>473.67888017000001</v>
      </c>
      <c r="M115" s="97">
        <v>381.93388919</v>
      </c>
      <c r="N115" s="97">
        <v>386.44713150000001</v>
      </c>
      <c r="O115" s="97">
        <v>405.86866843000001</v>
      </c>
      <c r="P115" s="97">
        <v>460.01010894000001</v>
      </c>
      <c r="Q115" s="97">
        <v>453.23450223999998</v>
      </c>
      <c r="R115" s="97">
        <v>477.49266367000001</v>
      </c>
      <c r="S115" s="97">
        <v>502.60201282999998</v>
      </c>
      <c r="T115" s="97">
        <v>392.18632319</v>
      </c>
      <c r="U115" s="97">
        <v>368.58784761000004</v>
      </c>
      <c r="V115" s="97">
        <v>320.17180988999996</v>
      </c>
      <c r="W115" s="97">
        <v>482.94720481999997</v>
      </c>
      <c r="X115" s="39">
        <v>689.64674707000006</v>
      </c>
      <c r="Y115" s="39">
        <v>600.79820953000001</v>
      </c>
      <c r="Z115" s="39">
        <v>670.55426584999998</v>
      </c>
      <c r="AA115" s="39">
        <v>766.68829132000008</v>
      </c>
      <c r="AB115" s="39">
        <v>912.26361455999995</v>
      </c>
      <c r="AC115" s="39">
        <v>1005.93003188</v>
      </c>
      <c r="AD115" s="39">
        <v>1070.61819345</v>
      </c>
      <c r="AE115" s="39">
        <v>1066.62935485</v>
      </c>
      <c r="AF115" s="39">
        <v>1118.7679004500001</v>
      </c>
      <c r="AG115" s="39">
        <v>1191.07630268</v>
      </c>
      <c r="AH115" s="212">
        <v>1398.3608681300002</v>
      </c>
      <c r="AI115" s="79">
        <v>1455.92738306</v>
      </c>
      <c r="AJ115" s="79">
        <v>2210.1189772000002</v>
      </c>
      <c r="AK115" s="79">
        <v>2166.6559952200005</v>
      </c>
      <c r="AL115" s="79">
        <v>2316.84451094</v>
      </c>
      <c r="AM115" s="79">
        <v>2257.9387017800004</v>
      </c>
      <c r="AN115" s="79">
        <v>2103.2893641100009</v>
      </c>
      <c r="AO115" s="79">
        <v>2306.0201624400001</v>
      </c>
      <c r="AP115" s="79">
        <v>2323.9328529899999</v>
      </c>
      <c r="AQ115" s="79">
        <v>2488.0931152099997</v>
      </c>
    </row>
    <row r="116" spans="1:46">
      <c r="A116" s="38" t="s">
        <v>55</v>
      </c>
      <c r="B116" s="244">
        <v>0</v>
      </c>
      <c r="C116" s="244">
        <v>0</v>
      </c>
      <c r="D116" s="244">
        <v>0</v>
      </c>
      <c r="E116" s="244">
        <v>0</v>
      </c>
      <c r="F116" s="244">
        <v>0</v>
      </c>
      <c r="G116" s="244">
        <v>0</v>
      </c>
      <c r="H116" s="244">
        <v>0</v>
      </c>
      <c r="I116" s="97">
        <v>0</v>
      </c>
      <c r="J116" s="97">
        <v>0</v>
      </c>
      <c r="K116" s="97">
        <v>412.04627068999997</v>
      </c>
      <c r="L116" s="97">
        <v>0</v>
      </c>
      <c r="M116" s="97">
        <v>85.42645383</v>
      </c>
      <c r="N116" s="97">
        <v>0</v>
      </c>
      <c r="O116" s="97">
        <v>-4.5383000000000001E-4</v>
      </c>
      <c r="P116" s="97">
        <v>314.10401775000003</v>
      </c>
      <c r="Q116" s="97">
        <v>271.02990369000003</v>
      </c>
      <c r="R116" s="97">
        <v>347.89426925999999</v>
      </c>
      <c r="S116" s="97">
        <v>436.79976562000002</v>
      </c>
      <c r="T116" s="97">
        <v>25.08911088</v>
      </c>
      <c r="U116" s="97">
        <v>29.673294890000001</v>
      </c>
      <c r="V116" s="97">
        <v>42.728360700000003</v>
      </c>
      <c r="W116" s="97">
        <v>289.29457981000002</v>
      </c>
      <c r="X116" s="39">
        <v>-4.5383000000000001E-4</v>
      </c>
      <c r="Y116" s="39">
        <v>121.54300000000001</v>
      </c>
      <c r="Z116" s="39">
        <v>121.54299949999999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212">
        <v>0</v>
      </c>
      <c r="AI116" s="79">
        <v>0</v>
      </c>
      <c r="AJ116" s="79">
        <v>0</v>
      </c>
      <c r="AK116" s="79">
        <v>0</v>
      </c>
      <c r="AL116" s="79">
        <v>0</v>
      </c>
      <c r="AM116" s="79">
        <v>0</v>
      </c>
      <c r="AN116" s="79">
        <v>0</v>
      </c>
      <c r="AO116" s="79">
        <v>0</v>
      </c>
      <c r="AP116" s="79">
        <v>0</v>
      </c>
      <c r="AQ116" s="79">
        <v>0</v>
      </c>
    </row>
    <row r="117" spans="1:46">
      <c r="A117" s="38" t="s">
        <v>56</v>
      </c>
      <c r="B117" s="244">
        <v>0</v>
      </c>
      <c r="C117" s="244">
        <v>0</v>
      </c>
      <c r="D117" s="244">
        <v>0</v>
      </c>
      <c r="E117" s="244">
        <v>0</v>
      </c>
      <c r="F117" s="244">
        <v>0</v>
      </c>
      <c r="G117" s="244">
        <v>599.67899999999997</v>
      </c>
      <c r="H117" s="244">
        <v>0.86099999999999999</v>
      </c>
      <c r="I117" s="97">
        <v>0.86074855000000006</v>
      </c>
      <c r="J117" s="97">
        <v>-77.91068568</v>
      </c>
      <c r="K117" s="97">
        <v>12.984126880000002</v>
      </c>
      <c r="L117" s="97">
        <v>4.9599999999999999E-5</v>
      </c>
      <c r="M117" s="97">
        <v>1.0000000000000001E-7</v>
      </c>
      <c r="N117" s="97">
        <v>1.6E-7</v>
      </c>
      <c r="O117" s="97">
        <v>1.7000000000000001E-7</v>
      </c>
      <c r="P117" s="97">
        <v>0</v>
      </c>
      <c r="Q117" s="97">
        <v>106.38249974999999</v>
      </c>
      <c r="R117" s="97">
        <v>102.36232584999999</v>
      </c>
      <c r="S117" s="97">
        <v>1.4999999999999999E-7</v>
      </c>
      <c r="T117" s="97">
        <v>5.4061700000000001E-3</v>
      </c>
      <c r="U117" s="97">
        <v>4.3773299999999996E-3</v>
      </c>
      <c r="V117" s="97">
        <v>4.6898299999999999E-3</v>
      </c>
      <c r="W117" s="97">
        <v>-5.0686874299999998</v>
      </c>
      <c r="X117" s="39">
        <v>12.96099233</v>
      </c>
      <c r="Y117" s="39">
        <v>153.77749204</v>
      </c>
      <c r="Z117" s="39">
        <v>21.252491260000003</v>
      </c>
      <c r="AA117" s="39">
        <v>4.9806860999999998</v>
      </c>
      <c r="AB117" s="39">
        <v>142.85634480000002</v>
      </c>
      <c r="AC117" s="39">
        <v>6.3135040599999996</v>
      </c>
      <c r="AD117" s="39">
        <v>40.977504159999995</v>
      </c>
      <c r="AE117" s="39">
        <v>6.3139046299999997</v>
      </c>
      <c r="AF117" s="39">
        <v>6.3139046399999996</v>
      </c>
      <c r="AG117" s="39">
        <v>8.934404820000001</v>
      </c>
      <c r="AH117" s="212">
        <v>19.289552749999999</v>
      </c>
      <c r="AI117" s="79">
        <v>6.3150041100000003</v>
      </c>
      <c r="AJ117" s="79">
        <v>34.354433700000001</v>
      </c>
      <c r="AK117" s="79">
        <v>13.114004029999998</v>
      </c>
      <c r="AL117" s="79">
        <v>23.84550393</v>
      </c>
      <c r="AM117" s="79">
        <v>22.953003930000001</v>
      </c>
      <c r="AN117" s="79">
        <v>22.684129569999996</v>
      </c>
      <c r="AO117" s="79">
        <v>24.833234399999998</v>
      </c>
      <c r="AP117" s="79">
        <v>25.250234509999999</v>
      </c>
      <c r="AQ117" s="79">
        <v>10.135829469999999</v>
      </c>
    </row>
    <row r="118" spans="1:46">
      <c r="A118" s="38" t="s">
        <v>57</v>
      </c>
      <c r="B118" s="244">
        <v>0</v>
      </c>
      <c r="C118" s="244">
        <v>0</v>
      </c>
      <c r="D118" s="244">
        <v>0</v>
      </c>
      <c r="E118" s="244">
        <v>0</v>
      </c>
      <c r="F118" s="244">
        <v>0</v>
      </c>
      <c r="G118" s="244">
        <v>0</v>
      </c>
      <c r="H118" s="244">
        <v>0</v>
      </c>
      <c r="I118" s="97">
        <v>40.08</v>
      </c>
      <c r="J118" s="97">
        <v>0</v>
      </c>
      <c r="K118" s="97">
        <v>0</v>
      </c>
      <c r="L118" s="97">
        <v>0</v>
      </c>
      <c r="M118" s="97">
        <v>0</v>
      </c>
      <c r="N118" s="97">
        <v>60.324811619999998</v>
      </c>
      <c r="O118" s="97">
        <v>61.567354000000002</v>
      </c>
      <c r="P118" s="97">
        <v>63.054278049999994</v>
      </c>
      <c r="Q118" s="97">
        <v>64.491943460000002</v>
      </c>
      <c r="R118" s="97">
        <v>66.087826930000006</v>
      </c>
      <c r="S118" s="97">
        <v>67.888295110000001</v>
      </c>
      <c r="T118" s="97">
        <v>88.335024569999987</v>
      </c>
      <c r="U118" s="97">
        <v>71.729975969999998</v>
      </c>
      <c r="V118" s="97">
        <v>74.984918969999995</v>
      </c>
      <c r="W118" s="97">
        <v>76.444727439999994</v>
      </c>
      <c r="X118" s="39">
        <v>-2.9999999999999997E-8</v>
      </c>
      <c r="Y118" s="39">
        <v>2E-8</v>
      </c>
      <c r="Z118" s="39">
        <v>2E-8</v>
      </c>
      <c r="AA118" s="39">
        <v>2E-8</v>
      </c>
      <c r="AB118" s="39">
        <v>2E-8</v>
      </c>
      <c r="AC118" s="39">
        <v>2E-8</v>
      </c>
      <c r="AD118" s="39">
        <v>26.73700002</v>
      </c>
      <c r="AE118" s="39">
        <v>29.16850002</v>
      </c>
      <c r="AF118" s="39">
        <v>165.97895002000001</v>
      </c>
      <c r="AG118" s="39">
        <v>206.17045271999999</v>
      </c>
      <c r="AH118" s="212">
        <v>274.75687912000001</v>
      </c>
      <c r="AI118" s="79">
        <v>282.77128532</v>
      </c>
      <c r="AJ118" s="79">
        <v>144.61316801999999</v>
      </c>
      <c r="AK118" s="79">
        <v>223.19818362000001</v>
      </c>
      <c r="AL118" s="79">
        <v>154.46695724</v>
      </c>
      <c r="AM118" s="79">
        <v>551.78674642999999</v>
      </c>
      <c r="AN118" s="79">
        <v>265.25792758</v>
      </c>
      <c r="AO118" s="79">
        <v>226.25269335000002</v>
      </c>
      <c r="AP118" s="79">
        <v>217.50699628000001</v>
      </c>
      <c r="AQ118" s="79">
        <v>243.9193568</v>
      </c>
    </row>
    <row r="119" spans="1:46">
      <c r="A119" s="38" t="s">
        <v>364</v>
      </c>
      <c r="B119" s="244"/>
      <c r="C119" s="244"/>
      <c r="D119" s="244"/>
      <c r="E119" s="244"/>
      <c r="F119" s="244"/>
      <c r="G119" s="244"/>
      <c r="H119" s="244"/>
      <c r="I119" s="97"/>
      <c r="J119" s="97"/>
      <c r="K119" s="97"/>
      <c r="L119" s="97"/>
      <c r="M119" s="97"/>
      <c r="N119" s="97"/>
      <c r="O119" s="97"/>
      <c r="P119" s="97"/>
      <c r="Q119" s="97">
        <v>0</v>
      </c>
      <c r="R119" s="97">
        <v>0</v>
      </c>
      <c r="S119" s="97">
        <v>0</v>
      </c>
      <c r="T119" s="97">
        <v>0</v>
      </c>
      <c r="U119" s="39">
        <v>113.42533949</v>
      </c>
      <c r="V119" s="39">
        <v>116.93052513999999</v>
      </c>
      <c r="W119" s="39">
        <v>124.96397666999999</v>
      </c>
      <c r="X119" s="39">
        <v>0</v>
      </c>
      <c r="Y119" s="39">
        <v>0</v>
      </c>
      <c r="Z119" s="39">
        <v>51.659942000000001</v>
      </c>
      <c r="AA119" s="39">
        <v>72.553517839999998</v>
      </c>
      <c r="AB119" s="39">
        <v>70.487120180000005</v>
      </c>
      <c r="AC119" s="39">
        <v>196.30777728000001</v>
      </c>
      <c r="AD119" s="39">
        <v>198.60377468000001</v>
      </c>
      <c r="AE119" s="39">
        <v>277.58608518</v>
      </c>
      <c r="AF119" s="39">
        <v>1686.7175932800001</v>
      </c>
      <c r="AG119" s="39">
        <v>351.52940261999998</v>
      </c>
      <c r="AH119" s="212">
        <v>376.92506292000002</v>
      </c>
      <c r="AI119" s="79">
        <v>400.44946404000001</v>
      </c>
      <c r="AJ119" s="79">
        <v>454.44865750000002</v>
      </c>
      <c r="AK119" s="79">
        <v>511.92304660000002</v>
      </c>
      <c r="AL119" s="79">
        <v>554.16003951999994</v>
      </c>
      <c r="AM119" s="79">
        <v>664.9284237999999</v>
      </c>
      <c r="AN119" s="79">
        <v>708.78329610000003</v>
      </c>
      <c r="AO119" s="79">
        <v>533.26789869999993</v>
      </c>
      <c r="AP119" s="79">
        <v>610.29465160000007</v>
      </c>
      <c r="AQ119" s="79">
        <v>772.0968362000001</v>
      </c>
    </row>
    <row r="120" spans="1:46">
      <c r="A120" s="38" t="s">
        <v>361</v>
      </c>
      <c r="B120" s="244"/>
      <c r="C120" s="244"/>
      <c r="D120" s="244"/>
      <c r="E120" s="244"/>
      <c r="F120" s="244"/>
      <c r="G120" s="244"/>
      <c r="H120" s="244"/>
      <c r="I120" s="97"/>
      <c r="J120" s="97"/>
      <c r="K120" s="97"/>
      <c r="L120" s="97"/>
      <c r="M120" s="97"/>
      <c r="N120" s="97"/>
      <c r="O120" s="97"/>
      <c r="P120" s="97"/>
      <c r="Q120" s="97">
        <v>305.05222433175589</v>
      </c>
      <c r="R120" s="97">
        <v>291.59365919753088</v>
      </c>
      <c r="S120" s="97">
        <v>260.34134945394328</v>
      </c>
      <c r="T120" s="97">
        <v>266.09447391341234</v>
      </c>
      <c r="U120" s="97">
        <v>0</v>
      </c>
      <c r="V120" s="97">
        <v>0</v>
      </c>
      <c r="W120" s="97">
        <v>0</v>
      </c>
      <c r="X120" s="39">
        <v>365.17399999999998</v>
      </c>
      <c r="Y120" s="39">
        <v>484.26049999999998</v>
      </c>
      <c r="Z120" s="39">
        <v>404.9205</v>
      </c>
      <c r="AA120" s="39">
        <v>389.53300000000002</v>
      </c>
      <c r="AB120" s="39">
        <v>559.81150000000002</v>
      </c>
      <c r="AC120" s="39">
        <v>638.16049999999996</v>
      </c>
      <c r="AD120" s="39">
        <v>445.71699999999998</v>
      </c>
      <c r="AE120" s="39">
        <v>393.28300000000002</v>
      </c>
      <c r="AF120" s="39">
        <v>440.334</v>
      </c>
      <c r="AG120" s="39">
        <v>473.90750000000003</v>
      </c>
      <c r="AH120" s="212">
        <v>419.38499999999999</v>
      </c>
      <c r="AI120" s="79">
        <v>342.28250000000003</v>
      </c>
      <c r="AJ120" s="79">
        <v>370.23649999999998</v>
      </c>
      <c r="AK120" s="79">
        <v>406.48250000000002</v>
      </c>
      <c r="AL120" s="79">
        <v>428.09449999999998</v>
      </c>
      <c r="AM120" s="79">
        <v>362.61900000000003</v>
      </c>
      <c r="AN120" s="79">
        <v>367.2475</v>
      </c>
      <c r="AO120" s="79">
        <v>448.65750000000003</v>
      </c>
      <c r="AP120" s="79">
        <v>517.9905</v>
      </c>
      <c r="AQ120" s="79">
        <v>501.46249999999998</v>
      </c>
    </row>
    <row r="121" spans="1:46">
      <c r="A121" s="38" t="s">
        <v>210</v>
      </c>
      <c r="B121" s="244"/>
      <c r="C121" s="244"/>
      <c r="D121" s="244"/>
      <c r="E121" s="244"/>
      <c r="F121" s="244"/>
      <c r="G121" s="244"/>
      <c r="H121" s="244"/>
      <c r="I121" s="97"/>
      <c r="J121" s="97"/>
      <c r="K121" s="97"/>
      <c r="L121" s="97"/>
      <c r="M121" s="97"/>
      <c r="N121" s="97"/>
      <c r="O121" s="97"/>
      <c r="P121" s="97"/>
      <c r="Q121" s="97">
        <v>2555.5730388899988</v>
      </c>
      <c r="R121" s="97">
        <v>2445.2474800800001</v>
      </c>
      <c r="S121" s="97">
        <v>2449.5261847900001</v>
      </c>
      <c r="T121" s="97">
        <v>0</v>
      </c>
      <c r="U121" s="97">
        <v>0</v>
      </c>
      <c r="V121" s="97">
        <v>0</v>
      </c>
      <c r="W121" s="97">
        <v>0</v>
      </c>
      <c r="X121" s="39">
        <v>3000.3559071700001</v>
      </c>
      <c r="Y121" s="39">
        <v>3011.9425753699998</v>
      </c>
      <c r="Z121" s="39">
        <v>4341.3839789400008</v>
      </c>
      <c r="AA121" s="39">
        <v>3067.0561118400001</v>
      </c>
      <c r="AB121" s="39">
        <v>4.0000000000000001E-8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  <c r="AH121" s="212">
        <v>0</v>
      </c>
      <c r="AI121" s="79">
        <v>0</v>
      </c>
      <c r="AJ121" s="79">
        <v>0</v>
      </c>
      <c r="AK121" s="79">
        <v>0</v>
      </c>
      <c r="AL121" s="79">
        <v>0</v>
      </c>
      <c r="AM121" s="79">
        <v>0</v>
      </c>
      <c r="AN121" s="79">
        <v>0</v>
      </c>
      <c r="AO121" s="79">
        <v>0</v>
      </c>
      <c r="AP121" s="79">
        <v>0</v>
      </c>
      <c r="AQ121" s="79">
        <v>0</v>
      </c>
    </row>
    <row r="122" spans="1:46">
      <c r="A122" s="38" t="s">
        <v>436</v>
      </c>
      <c r="B122" s="244"/>
      <c r="C122" s="244"/>
      <c r="D122" s="244"/>
      <c r="E122" s="244"/>
      <c r="F122" s="244"/>
      <c r="G122" s="244"/>
      <c r="H122" s="244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39"/>
      <c r="Y122" s="39"/>
      <c r="Z122" s="39"/>
      <c r="AA122" s="39"/>
      <c r="AB122" s="39"/>
      <c r="AC122" s="39"/>
      <c r="AD122" s="39"/>
      <c r="AE122" s="39"/>
      <c r="AF122" s="39"/>
      <c r="AG122" s="39">
        <v>239.93725968000001</v>
      </c>
      <c r="AH122" s="212">
        <v>199.36799999999999</v>
      </c>
      <c r="AI122" s="79">
        <v>229.80950000000001</v>
      </c>
      <c r="AJ122" s="79">
        <v>236.18799999999999</v>
      </c>
      <c r="AK122" s="79">
        <v>246.947</v>
      </c>
      <c r="AL122" s="79">
        <v>253.578</v>
      </c>
      <c r="AM122" s="79">
        <v>263.58499999999998</v>
      </c>
      <c r="AN122" s="79">
        <v>265.2045</v>
      </c>
      <c r="AO122" s="79">
        <v>269.7405</v>
      </c>
      <c r="AP122" s="79">
        <v>268.07</v>
      </c>
      <c r="AQ122" s="79">
        <v>266.59300000000002</v>
      </c>
    </row>
    <row r="123" spans="1:46">
      <c r="A123" s="38" t="s">
        <v>729</v>
      </c>
      <c r="B123" s="244"/>
      <c r="C123" s="244"/>
      <c r="D123" s="244"/>
      <c r="E123" s="244"/>
      <c r="F123" s="244"/>
      <c r="G123" s="244"/>
      <c r="H123" s="244"/>
      <c r="I123" s="97"/>
      <c r="J123" s="97"/>
      <c r="K123" s="97"/>
      <c r="L123" s="97"/>
      <c r="M123" s="97"/>
      <c r="N123" s="97"/>
      <c r="O123" s="97"/>
      <c r="P123" s="97"/>
      <c r="Q123" s="97">
        <v>305.05222433175589</v>
      </c>
      <c r="R123" s="97">
        <v>291.59365919753088</v>
      </c>
      <c r="S123" s="97">
        <v>260.34134945394328</v>
      </c>
      <c r="T123" s="97">
        <v>266.09447391341234</v>
      </c>
      <c r="U123" s="97">
        <v>0</v>
      </c>
      <c r="V123" s="97">
        <v>0</v>
      </c>
      <c r="W123" s="97">
        <v>0</v>
      </c>
      <c r="X123" s="39">
        <v>365.17399999999998</v>
      </c>
      <c r="Y123" s="39"/>
      <c r="Z123" s="39"/>
      <c r="AA123" s="39"/>
      <c r="AB123" s="39"/>
      <c r="AC123" s="39"/>
      <c r="AD123" s="39"/>
      <c r="AE123" s="39"/>
      <c r="AF123" s="39"/>
      <c r="AG123" s="39"/>
      <c r="AH123" s="212"/>
      <c r="AI123" s="79"/>
      <c r="AJ123" s="79"/>
      <c r="AK123" s="79"/>
      <c r="AL123" s="79"/>
      <c r="AM123" s="79"/>
      <c r="AN123" s="79"/>
      <c r="AO123" s="79"/>
      <c r="AP123" s="79">
        <v>404.90719483999999</v>
      </c>
      <c r="AQ123" s="79">
        <v>318.68376088999997</v>
      </c>
    </row>
    <row r="124" spans="1:46">
      <c r="A124" s="38" t="s">
        <v>58</v>
      </c>
      <c r="B124" s="244">
        <v>46.671999999999997</v>
      </c>
      <c r="C124" s="244">
        <v>51.314</v>
      </c>
      <c r="D124" s="244">
        <v>81.757000000000005</v>
      </c>
      <c r="E124" s="244">
        <v>80.385000000000005</v>
      </c>
      <c r="F124" s="244">
        <v>98.921000000000006</v>
      </c>
      <c r="G124" s="244">
        <v>108.10899999999999</v>
      </c>
      <c r="H124" s="244">
        <v>115.06399999999999</v>
      </c>
      <c r="I124" s="97">
        <v>625.86632080000004</v>
      </c>
      <c r="J124" s="97">
        <v>107.3544794</v>
      </c>
      <c r="K124" s="97">
        <v>137.46152431000002</v>
      </c>
      <c r="L124" s="97">
        <v>216.41252572000002</v>
      </c>
      <c r="M124" s="97">
        <v>221.00527036999998</v>
      </c>
      <c r="N124" s="97">
        <v>276.73261396000004</v>
      </c>
      <c r="O124" s="97">
        <v>266.78689020000002</v>
      </c>
      <c r="P124" s="97">
        <v>277.61267949999996</v>
      </c>
      <c r="Q124" s="97">
        <v>252.34186362</v>
      </c>
      <c r="R124" s="97">
        <v>248.21416002999999</v>
      </c>
      <c r="S124" s="97">
        <v>289.23552100000001</v>
      </c>
      <c r="T124" s="97">
        <v>202.26270459</v>
      </c>
      <c r="U124" s="97">
        <v>98.937948609999992</v>
      </c>
      <c r="V124" s="97">
        <v>119.45215062999998</v>
      </c>
      <c r="W124" s="97">
        <v>123.28005657</v>
      </c>
      <c r="X124" s="39">
        <v>124.45108703999999</v>
      </c>
      <c r="Y124" s="39">
        <v>130.63511031000002</v>
      </c>
      <c r="Z124" s="39">
        <v>140.52063948</v>
      </c>
      <c r="AA124" s="39">
        <v>134.48962102000002</v>
      </c>
      <c r="AB124" s="39">
        <v>368.66694295999997</v>
      </c>
      <c r="AC124" s="39">
        <v>103.63703412999999</v>
      </c>
      <c r="AD124" s="39">
        <v>132.59740742999998</v>
      </c>
      <c r="AE124" s="39">
        <v>120.41555779000001</v>
      </c>
      <c r="AF124" s="39">
        <v>216.18492988999998</v>
      </c>
      <c r="AG124" s="39">
        <v>157.48805826999995</v>
      </c>
      <c r="AH124" s="212">
        <v>218.32435187000002</v>
      </c>
      <c r="AI124" s="79">
        <v>266.09475207999998</v>
      </c>
      <c r="AJ124" s="79">
        <v>606.20636519999994</v>
      </c>
      <c r="AK124" s="79">
        <v>420.67809837999999</v>
      </c>
      <c r="AL124" s="79">
        <v>392.45104701999998</v>
      </c>
      <c r="AM124" s="79">
        <v>351.73508162000007</v>
      </c>
      <c r="AN124" s="79">
        <v>372.75137201000001</v>
      </c>
      <c r="AO124" s="79">
        <v>460.37608455999992</v>
      </c>
      <c r="AP124" s="79">
        <v>350.70904213</v>
      </c>
      <c r="AQ124" s="79">
        <v>335.24522945999996</v>
      </c>
    </row>
    <row r="125" spans="1:46" s="6" customFormat="1">
      <c r="A125" s="41" t="s">
        <v>59</v>
      </c>
      <c r="B125" s="98">
        <v>12786.360999999999</v>
      </c>
      <c r="C125" s="98">
        <v>12903.357</v>
      </c>
      <c r="D125" s="98">
        <v>13437.648999999999</v>
      </c>
      <c r="E125" s="98">
        <v>15282.401999999998</v>
      </c>
      <c r="F125" s="98">
        <v>17674.418000000001</v>
      </c>
      <c r="G125" s="98">
        <v>17710.728999999999</v>
      </c>
      <c r="H125" s="98">
        <v>17918.734</v>
      </c>
      <c r="I125" s="98">
        <v>17412.374783359999</v>
      </c>
      <c r="J125" s="98">
        <v>17445.784182880001</v>
      </c>
      <c r="K125" s="98">
        <v>18655.792045360005</v>
      </c>
      <c r="L125" s="98">
        <v>28893.865453500013</v>
      </c>
      <c r="M125" s="98">
        <v>27252.51708962</v>
      </c>
      <c r="N125" s="98">
        <v>27721.194081209997</v>
      </c>
      <c r="O125" s="98">
        <v>27931.665677389996</v>
      </c>
      <c r="P125" s="98">
        <v>28363.812202409987</v>
      </c>
      <c r="Q125" s="98">
        <v>26405.301471049996</v>
      </c>
      <c r="R125" s="98">
        <v>26469.91319118</v>
      </c>
      <c r="S125" s="98">
        <v>26675.059076009999</v>
      </c>
      <c r="T125" s="98">
        <v>27686.644611189327</v>
      </c>
      <c r="U125" s="98">
        <v>29115.833928780004</v>
      </c>
      <c r="V125" s="98">
        <v>28794.12545688001</v>
      </c>
      <c r="W125" s="98">
        <v>29286.010255329995</v>
      </c>
      <c r="X125" s="14">
        <v>27044.367893400005</v>
      </c>
      <c r="Y125" s="14">
        <v>26389.969208979994</v>
      </c>
      <c r="Z125" s="14">
        <v>25384.800989549993</v>
      </c>
      <c r="AA125" s="14">
        <v>25559.760581549992</v>
      </c>
      <c r="AB125" s="14">
        <v>24827.554593240005</v>
      </c>
      <c r="AC125" s="14">
        <v>24472.333041480008</v>
      </c>
      <c r="AD125" s="14">
        <v>24567.706365909995</v>
      </c>
      <c r="AE125" s="14">
        <v>24968.613950440005</v>
      </c>
      <c r="AF125" s="14">
        <v>24755.7638802</v>
      </c>
      <c r="AG125" s="14">
        <v>24956.092006390008</v>
      </c>
      <c r="AH125" s="205">
        <v>25795.841659149999</v>
      </c>
      <c r="AI125" s="205">
        <v>26001.785200779996</v>
      </c>
      <c r="AJ125" s="205">
        <v>28024.296932120043</v>
      </c>
      <c r="AK125" s="205">
        <v>31347.740473679998</v>
      </c>
      <c r="AL125" s="205">
        <v>31402.484417340002</v>
      </c>
      <c r="AM125" s="205">
        <v>32470.356633269948</v>
      </c>
      <c r="AN125" s="205">
        <v>32592.656209770004</v>
      </c>
      <c r="AO125" s="205">
        <v>36632.502319299943</v>
      </c>
      <c r="AP125" s="205">
        <v>37576.425141109961</v>
      </c>
      <c r="AQ125" s="205">
        <v>38018.676624919965</v>
      </c>
      <c r="AR125"/>
      <c r="AS125"/>
      <c r="AT125"/>
    </row>
    <row r="126" spans="1:46">
      <c r="A126" s="38" t="s">
        <v>60</v>
      </c>
      <c r="B126" s="244">
        <v>680.00599999999997</v>
      </c>
      <c r="C126" s="244">
        <v>744.33699999999999</v>
      </c>
      <c r="D126" s="244">
        <v>823.52499999999998</v>
      </c>
      <c r="E126" s="244">
        <v>715.33299999999997</v>
      </c>
      <c r="F126" s="244">
        <v>1026.3789999999999</v>
      </c>
      <c r="G126" s="244">
        <v>959.74400000000003</v>
      </c>
      <c r="H126" s="244">
        <v>1108.211</v>
      </c>
      <c r="I126" s="97">
        <v>543.02358207000009</v>
      </c>
      <c r="J126" s="97">
        <v>568.25526432000004</v>
      </c>
      <c r="K126" s="97">
        <v>431.78647699999999</v>
      </c>
      <c r="L126" s="97">
        <v>405.82687938999999</v>
      </c>
      <c r="M126" s="97">
        <v>405.60700701000002</v>
      </c>
      <c r="N126" s="97">
        <v>424.94684468999998</v>
      </c>
      <c r="O126" s="97">
        <v>401.18027975000001</v>
      </c>
      <c r="P126" s="97">
        <v>407.39678357999998</v>
      </c>
      <c r="Q126" s="97">
        <v>367.37244225300299</v>
      </c>
      <c r="R126" s="97">
        <v>414.14976295203951</v>
      </c>
      <c r="S126" s="97">
        <v>505.07056617725925</v>
      </c>
      <c r="T126" s="97">
        <v>377.58561437322135</v>
      </c>
      <c r="U126" s="97">
        <v>417.05505897</v>
      </c>
      <c r="V126" s="97">
        <v>428.03762852</v>
      </c>
      <c r="W126" s="97">
        <v>600.02760759</v>
      </c>
      <c r="X126" s="39">
        <v>649.92687854999997</v>
      </c>
      <c r="Y126" s="39">
        <v>438.45378289999996</v>
      </c>
      <c r="Z126" s="39">
        <v>542.13953586000002</v>
      </c>
      <c r="AA126" s="39">
        <v>522.52110465999999</v>
      </c>
      <c r="AB126" s="39">
        <v>401.94434802000001</v>
      </c>
      <c r="AC126" s="39">
        <v>390.22476305000004</v>
      </c>
      <c r="AD126" s="39">
        <v>573.62621311999999</v>
      </c>
      <c r="AE126" s="39">
        <v>501.79977781999997</v>
      </c>
      <c r="AF126" s="39">
        <v>534.16584206000005</v>
      </c>
      <c r="AG126" s="39">
        <v>518.95714329999998</v>
      </c>
      <c r="AH126" s="212">
        <v>684.6541083300001</v>
      </c>
      <c r="AI126" s="79">
        <v>797.67113974000006</v>
      </c>
      <c r="AJ126" s="79">
        <v>665.84848511999985</v>
      </c>
      <c r="AK126" s="79">
        <v>786.4803608200001</v>
      </c>
      <c r="AL126" s="79">
        <v>823.26007482</v>
      </c>
      <c r="AM126" s="79">
        <v>844.72683548999998</v>
      </c>
      <c r="AN126" s="79">
        <v>901.78939700000001</v>
      </c>
      <c r="AO126" s="79">
        <v>1048.87561676</v>
      </c>
      <c r="AP126" s="79">
        <v>1241.95245611</v>
      </c>
      <c r="AQ126" s="79">
        <v>1561.5526585999999</v>
      </c>
    </row>
    <row r="127" spans="1:46">
      <c r="A127" s="38" t="s">
        <v>52</v>
      </c>
      <c r="B127" s="244">
        <v>52.494</v>
      </c>
      <c r="C127" s="244">
        <v>65.141999999999996</v>
      </c>
      <c r="D127" s="244">
        <v>85.477999999999994</v>
      </c>
      <c r="E127" s="244">
        <v>46.036999999999999</v>
      </c>
      <c r="F127" s="244">
        <v>27.486000000000001</v>
      </c>
      <c r="G127" s="244">
        <v>39.622999999999998</v>
      </c>
      <c r="H127" s="244">
        <v>49.747</v>
      </c>
      <c r="I127" s="97">
        <v>21.8645</v>
      </c>
      <c r="J127" s="97">
        <v>28.771000000000001</v>
      </c>
      <c r="K127" s="97">
        <v>35.305500000000002</v>
      </c>
      <c r="L127" s="97">
        <v>41.374499999999998</v>
      </c>
      <c r="M127" s="97">
        <v>14.855499999999999</v>
      </c>
      <c r="N127" s="97">
        <v>33.337499999999999</v>
      </c>
      <c r="O127" s="97">
        <v>33.914499999999997</v>
      </c>
      <c r="P127" s="97">
        <v>40.893000000000001</v>
      </c>
      <c r="Q127" s="97">
        <v>10.920500000000001</v>
      </c>
      <c r="R127" s="97">
        <v>40.884</v>
      </c>
      <c r="S127" s="97">
        <v>49.231200000000001</v>
      </c>
      <c r="T127" s="97">
        <v>55.768000000000001</v>
      </c>
      <c r="U127" s="97">
        <v>27.585999999999999</v>
      </c>
      <c r="V127" s="97">
        <v>38.621499999999997</v>
      </c>
      <c r="W127" s="97">
        <v>45.832500000000003</v>
      </c>
      <c r="X127" s="39">
        <v>45.546500000000002</v>
      </c>
      <c r="Y127" s="39">
        <v>17.41</v>
      </c>
      <c r="Z127" s="39">
        <v>26.7225</v>
      </c>
      <c r="AA127" s="39">
        <v>37.869500000000002</v>
      </c>
      <c r="AB127" s="39">
        <v>50.581000000000003</v>
      </c>
      <c r="AC127" s="39">
        <v>24.0215</v>
      </c>
      <c r="AD127" s="39">
        <v>33.301499999999997</v>
      </c>
      <c r="AE127" s="39">
        <v>40.847499999999997</v>
      </c>
      <c r="AF127" s="39">
        <v>44.887999999999998</v>
      </c>
      <c r="AG127" s="39">
        <v>23.731000000000002</v>
      </c>
      <c r="AH127" s="212">
        <v>28.315000000000001</v>
      </c>
      <c r="AI127" s="79">
        <v>30.830500000000001</v>
      </c>
      <c r="AJ127" s="79">
        <v>56.224499999999999</v>
      </c>
      <c r="AK127" s="79">
        <v>44.4</v>
      </c>
      <c r="AL127" s="79">
        <v>55.128500000000003</v>
      </c>
      <c r="AM127" s="79">
        <v>63.798999999999999</v>
      </c>
      <c r="AN127" s="79">
        <v>68.524000000000001</v>
      </c>
      <c r="AO127" s="79">
        <v>56.292999999999999</v>
      </c>
      <c r="AP127" s="79">
        <v>62.766500000000001</v>
      </c>
      <c r="AQ127" s="79">
        <v>74.516958000000002</v>
      </c>
    </row>
    <row r="128" spans="1:46">
      <c r="A128" s="38" t="s">
        <v>61</v>
      </c>
      <c r="B128" s="244">
        <v>0</v>
      </c>
      <c r="C128" s="244">
        <v>0</v>
      </c>
      <c r="D128" s="244">
        <v>0</v>
      </c>
      <c r="E128" s="244">
        <v>0</v>
      </c>
      <c r="F128" s="244">
        <v>0</v>
      </c>
      <c r="G128" s="244">
        <v>0</v>
      </c>
      <c r="H128" s="244">
        <v>0</v>
      </c>
      <c r="I128" s="97">
        <v>0</v>
      </c>
      <c r="J128" s="97">
        <v>0</v>
      </c>
      <c r="K128" s="97">
        <v>0</v>
      </c>
      <c r="L128" s="97">
        <v>212.94913371999999</v>
      </c>
      <c r="M128" s="97">
        <v>224.55376102000002</v>
      </c>
      <c r="N128" s="97">
        <v>83.424485260000012</v>
      </c>
      <c r="O128" s="97">
        <v>107.46631779000001</v>
      </c>
      <c r="P128" s="97">
        <v>344.87382725999998</v>
      </c>
      <c r="Q128" s="97">
        <v>127.72345876999999</v>
      </c>
      <c r="R128" s="97">
        <v>141.92891177999999</v>
      </c>
      <c r="S128" s="97">
        <v>162.24838061000003</v>
      </c>
      <c r="T128" s="97">
        <v>162.07764094999999</v>
      </c>
      <c r="U128" s="97">
        <v>181.58724891999998</v>
      </c>
      <c r="V128" s="97">
        <v>189.20599121000001</v>
      </c>
      <c r="W128" s="97">
        <v>176.7055781</v>
      </c>
      <c r="X128" s="39">
        <v>169.05911040999999</v>
      </c>
      <c r="Y128" s="39">
        <v>177.19991393000001</v>
      </c>
      <c r="Z128" s="39">
        <v>194.88519807</v>
      </c>
      <c r="AA128" s="39">
        <v>181.56223237</v>
      </c>
      <c r="AB128" s="39">
        <v>224.23064400000001</v>
      </c>
      <c r="AC128" s="39">
        <v>260.74669724</v>
      </c>
      <c r="AD128" s="39">
        <v>245.73304250999999</v>
      </c>
      <c r="AE128" s="39">
        <v>244.15932359000001</v>
      </c>
      <c r="AF128" s="39">
        <v>247.45029991999999</v>
      </c>
      <c r="AG128" s="39">
        <v>253.9470618</v>
      </c>
      <c r="AH128" s="212">
        <v>253.87260421000002</v>
      </c>
      <c r="AI128" s="79">
        <v>259.40941289</v>
      </c>
      <c r="AJ128" s="79">
        <v>305.53828207999993</v>
      </c>
      <c r="AK128" s="79">
        <v>277.79585830000002</v>
      </c>
      <c r="AL128" s="79">
        <v>241.12209822000003</v>
      </c>
      <c r="AM128" s="79">
        <v>258.10317717999999</v>
      </c>
      <c r="AN128" s="79">
        <v>213.94038332</v>
      </c>
      <c r="AO128" s="79">
        <v>186.05564898999995</v>
      </c>
      <c r="AP128" s="79">
        <v>208.81537202000001</v>
      </c>
      <c r="AQ128" s="79">
        <v>211.31846560000002</v>
      </c>
    </row>
    <row r="129" spans="1:46" ht="16.5" customHeight="1">
      <c r="A129" s="38" t="s">
        <v>53</v>
      </c>
      <c r="B129" s="244">
        <v>0</v>
      </c>
      <c r="C129" s="244">
        <v>0</v>
      </c>
      <c r="D129" s="244">
        <v>0</v>
      </c>
      <c r="E129" s="244">
        <v>91.953999999999994</v>
      </c>
      <c r="F129" s="244">
        <v>1215.4100000000001</v>
      </c>
      <c r="G129" s="244">
        <v>1176.606</v>
      </c>
      <c r="H129" s="244">
        <v>1195.796</v>
      </c>
      <c r="I129" s="97">
        <v>417.83603481</v>
      </c>
      <c r="J129" s="97">
        <v>731.63511312000003</v>
      </c>
      <c r="K129" s="97">
        <v>722.40196660000004</v>
      </c>
      <c r="L129" s="97">
        <v>720.47496559000001</v>
      </c>
      <c r="M129" s="97">
        <v>681.39012736999996</v>
      </c>
      <c r="N129" s="97">
        <v>662.32470432000002</v>
      </c>
      <c r="O129" s="97">
        <v>663.20128925999995</v>
      </c>
      <c r="P129" s="97">
        <v>626.42525438999996</v>
      </c>
      <c r="Q129" s="97">
        <v>579.44097025999997</v>
      </c>
      <c r="R129" s="97">
        <v>659.1556657000001</v>
      </c>
      <c r="S129" s="97">
        <v>604.16430707000006</v>
      </c>
      <c r="T129" s="97">
        <v>524.61989662999997</v>
      </c>
      <c r="U129" s="97">
        <v>444.44227726999998</v>
      </c>
      <c r="V129" s="97">
        <v>442.44539824999998</v>
      </c>
      <c r="W129" s="97">
        <v>453.52903206999997</v>
      </c>
      <c r="X129" s="39">
        <v>450.76312095999998</v>
      </c>
      <c r="Y129" s="39">
        <v>442.75447600999996</v>
      </c>
      <c r="Z129" s="39">
        <v>413.54942619000002</v>
      </c>
      <c r="AA129" s="39">
        <v>526.88924808000002</v>
      </c>
      <c r="AB129" s="39">
        <v>554.01220888</v>
      </c>
      <c r="AC129" s="39">
        <v>513.42480036000006</v>
      </c>
      <c r="AD129" s="39">
        <v>494.62233002999994</v>
      </c>
      <c r="AE129" s="39">
        <v>599.46065724000005</v>
      </c>
      <c r="AF129" s="39">
        <v>626.47216365999998</v>
      </c>
      <c r="AG129" s="39">
        <v>573.78581419000011</v>
      </c>
      <c r="AH129" s="212">
        <v>556.00858325000002</v>
      </c>
      <c r="AI129" s="79">
        <v>537.95205647</v>
      </c>
      <c r="AJ129" s="79">
        <v>544.10265092000009</v>
      </c>
      <c r="AK129" s="79">
        <v>518.47176538000076</v>
      </c>
      <c r="AL129" s="79">
        <v>515.98676538000132</v>
      </c>
      <c r="AM129" s="79">
        <v>598.71968473000038</v>
      </c>
      <c r="AN129" s="79">
        <v>533.14833384000008</v>
      </c>
      <c r="AO129" s="79">
        <v>484.50910523000147</v>
      </c>
      <c r="AP129" s="79">
        <v>501.61519926000125</v>
      </c>
      <c r="AQ129" s="79">
        <v>557.19677650000153</v>
      </c>
    </row>
    <row r="130" spans="1:46">
      <c r="A130" s="38" t="s">
        <v>54</v>
      </c>
      <c r="B130" s="245">
        <v>38.811999999999998</v>
      </c>
      <c r="C130" s="245">
        <v>36.567</v>
      </c>
      <c r="D130" s="245">
        <v>35.963999999999999</v>
      </c>
      <c r="E130" s="245">
        <v>55.066000000000003</v>
      </c>
      <c r="F130" s="245">
        <v>124.467</v>
      </c>
      <c r="G130" s="245">
        <v>123.648</v>
      </c>
      <c r="H130" s="245">
        <v>122.173</v>
      </c>
      <c r="I130" s="97">
        <v>111.85634813999999</v>
      </c>
      <c r="J130" s="97">
        <v>98.354977510000012</v>
      </c>
      <c r="K130" s="97">
        <v>110.8265</v>
      </c>
      <c r="L130" s="97">
        <v>127.82882167</v>
      </c>
      <c r="M130" s="97">
        <v>136.30542389999999</v>
      </c>
      <c r="N130" s="97">
        <v>250.46772833</v>
      </c>
      <c r="O130" s="97">
        <v>263.65890302999998</v>
      </c>
      <c r="P130" s="97">
        <v>216.29282878000001</v>
      </c>
      <c r="Q130" s="97">
        <v>198.41183118000001</v>
      </c>
      <c r="R130" s="97">
        <v>175.29813722</v>
      </c>
      <c r="S130" s="97">
        <v>208.38422131999999</v>
      </c>
      <c r="T130" s="97">
        <v>489.8770429393266</v>
      </c>
      <c r="U130" s="97">
        <v>453.69395302999999</v>
      </c>
      <c r="V130" s="97">
        <v>454.88278026999996</v>
      </c>
      <c r="W130" s="97">
        <v>461.94512577999996</v>
      </c>
      <c r="X130" s="39">
        <v>520.61575862999996</v>
      </c>
      <c r="Y130" s="39">
        <v>475.50764508999998</v>
      </c>
      <c r="Z130" s="39">
        <v>463.91073650999999</v>
      </c>
      <c r="AA130" s="39">
        <v>482.28540196</v>
      </c>
      <c r="AB130" s="39">
        <v>504.75438199000001</v>
      </c>
      <c r="AC130" s="39">
        <v>287.56305233</v>
      </c>
      <c r="AD130" s="39">
        <v>289.87085788999997</v>
      </c>
      <c r="AE130" s="39">
        <v>295.22220611</v>
      </c>
      <c r="AF130" s="39">
        <v>408.56970004000004</v>
      </c>
      <c r="AG130" s="39">
        <v>380.71420599999999</v>
      </c>
      <c r="AH130" s="212">
        <v>390.64026428</v>
      </c>
      <c r="AI130" s="79">
        <v>384.53094161000001</v>
      </c>
      <c r="AJ130" s="79">
        <v>447.01763145000007</v>
      </c>
      <c r="AK130" s="79">
        <v>487.18789812</v>
      </c>
      <c r="AL130" s="79">
        <v>454.79554551999996</v>
      </c>
      <c r="AM130" s="79">
        <v>696.70766065000009</v>
      </c>
      <c r="AN130" s="79">
        <v>788.30348029999993</v>
      </c>
      <c r="AO130" s="79">
        <v>800.42344702000003</v>
      </c>
      <c r="AP130" s="79">
        <v>828.90091114000006</v>
      </c>
      <c r="AQ130" s="79">
        <v>825.68804021000005</v>
      </c>
    </row>
    <row r="131" spans="1:46">
      <c r="A131" s="38" t="s">
        <v>62</v>
      </c>
      <c r="B131" s="245">
        <v>168.87</v>
      </c>
      <c r="C131" s="245">
        <v>173.64</v>
      </c>
      <c r="D131" s="245">
        <v>180.87799999999999</v>
      </c>
      <c r="E131" s="245">
        <v>218.37100000000001</v>
      </c>
      <c r="F131" s="245">
        <v>372.47699999999998</v>
      </c>
      <c r="G131" s="245">
        <v>491.05599999999998</v>
      </c>
      <c r="H131" s="245">
        <v>495.62799999999999</v>
      </c>
      <c r="I131" s="97">
        <v>509.23462494</v>
      </c>
      <c r="J131" s="97">
        <v>518.09237667000002</v>
      </c>
      <c r="K131" s="97">
        <v>528.22134813000002</v>
      </c>
      <c r="L131" s="97">
        <v>542.12985692999996</v>
      </c>
      <c r="M131" s="97">
        <v>544.89480948000005</v>
      </c>
      <c r="N131" s="97">
        <v>557.23002751000001</v>
      </c>
      <c r="O131" s="97">
        <v>558.87372072000005</v>
      </c>
      <c r="P131" s="97">
        <v>539.81206988999998</v>
      </c>
      <c r="Q131" s="97">
        <v>503.87734061000003</v>
      </c>
      <c r="R131" s="97">
        <v>550.71260657000005</v>
      </c>
      <c r="S131" s="97">
        <v>563.21832473999996</v>
      </c>
      <c r="T131" s="97">
        <v>585.50254351000001</v>
      </c>
      <c r="U131" s="97">
        <v>445.57316522000002</v>
      </c>
      <c r="V131" s="97">
        <v>457.28214861000004</v>
      </c>
      <c r="W131" s="97">
        <v>454.63814968999998</v>
      </c>
      <c r="X131" s="39">
        <v>469.62487470999997</v>
      </c>
      <c r="Y131" s="39">
        <v>474.50111869</v>
      </c>
      <c r="Z131" s="39">
        <v>484.65797422000003</v>
      </c>
      <c r="AA131" s="39">
        <v>471.31350961999999</v>
      </c>
      <c r="AB131" s="39">
        <v>482.10782348000004</v>
      </c>
      <c r="AC131" s="39">
        <v>493.33033738</v>
      </c>
      <c r="AD131" s="39">
        <v>503.61314062000002</v>
      </c>
      <c r="AE131" s="39">
        <v>508.18689968000001</v>
      </c>
      <c r="AF131" s="39">
        <v>518.35859801000004</v>
      </c>
      <c r="AG131" s="39">
        <v>575.1227245</v>
      </c>
      <c r="AH131" s="212">
        <v>584.49805185000002</v>
      </c>
      <c r="AI131" s="79">
        <v>601.56259035000005</v>
      </c>
      <c r="AJ131" s="79">
        <v>611.71421859000009</v>
      </c>
      <c r="AK131" s="79">
        <v>624.32136016000004</v>
      </c>
      <c r="AL131" s="79">
        <v>642.87077411999985</v>
      </c>
      <c r="AM131" s="79">
        <v>656.11188589999995</v>
      </c>
      <c r="AN131" s="79">
        <v>644.67381555999998</v>
      </c>
      <c r="AO131" s="79">
        <v>620.20503372000007</v>
      </c>
      <c r="AP131" s="79">
        <v>627.12136205000002</v>
      </c>
      <c r="AQ131" s="79">
        <v>666.77677752</v>
      </c>
    </row>
    <row r="132" spans="1:46">
      <c r="A132" s="38" t="s">
        <v>57</v>
      </c>
      <c r="B132" s="244">
        <v>367.26299999999998</v>
      </c>
      <c r="C132" s="244">
        <v>378.226</v>
      </c>
      <c r="D132" s="244">
        <v>392.33</v>
      </c>
      <c r="E132" s="244">
        <v>420.41699999999997</v>
      </c>
      <c r="F132" s="244">
        <v>290.29199999999997</v>
      </c>
      <c r="G132" s="244">
        <v>418.64699999999999</v>
      </c>
      <c r="H132" s="244">
        <v>415.50799999999998</v>
      </c>
      <c r="I132" s="97">
        <v>790.40228683999999</v>
      </c>
      <c r="J132" s="97">
        <v>297.68079946</v>
      </c>
      <c r="K132" s="97">
        <v>323.34778188000001</v>
      </c>
      <c r="L132" s="97">
        <v>665.31794937999996</v>
      </c>
      <c r="M132" s="97">
        <v>475.96897387000001</v>
      </c>
      <c r="N132" s="97">
        <v>641.11951532</v>
      </c>
      <c r="O132" s="97">
        <v>658.04644960999997</v>
      </c>
      <c r="P132" s="97">
        <v>613.06281533000003</v>
      </c>
      <c r="Q132" s="97">
        <v>632.03870104999999</v>
      </c>
      <c r="R132" s="97">
        <v>646.08593183000005</v>
      </c>
      <c r="S132" s="97">
        <v>659.73625939999999</v>
      </c>
      <c r="T132" s="97">
        <v>609.64445065999996</v>
      </c>
      <c r="U132" s="97">
        <v>628.96969236999996</v>
      </c>
      <c r="V132" s="97">
        <v>609.16995639999993</v>
      </c>
      <c r="W132" s="97">
        <v>276.82600010000004</v>
      </c>
      <c r="X132" s="39">
        <v>296.08800000000002</v>
      </c>
      <c r="Y132" s="39">
        <v>313.61</v>
      </c>
      <c r="Z132" s="39">
        <v>331.82749999999999</v>
      </c>
      <c r="AA132" s="39">
        <v>343.2595</v>
      </c>
      <c r="AB132" s="39">
        <v>355.72649999999999</v>
      </c>
      <c r="AC132" s="39">
        <v>368.54450000000003</v>
      </c>
      <c r="AD132" s="39">
        <v>342.31150000000002</v>
      </c>
      <c r="AE132" s="39">
        <v>349.76</v>
      </c>
      <c r="AF132" s="39">
        <v>238.09049999999999</v>
      </c>
      <c r="AG132" s="39">
        <v>215.31549999999999</v>
      </c>
      <c r="AH132" s="212">
        <v>198.64576819999999</v>
      </c>
      <c r="AI132" s="79">
        <v>198.98078459999999</v>
      </c>
      <c r="AJ132" s="79">
        <v>258.94421460000001</v>
      </c>
      <c r="AK132" s="79">
        <v>289.40100689999997</v>
      </c>
      <c r="AL132" s="79">
        <v>295.76277820999996</v>
      </c>
      <c r="AM132" s="79">
        <v>290.81278931000003</v>
      </c>
      <c r="AN132" s="79">
        <v>170.64993136000001</v>
      </c>
      <c r="AO132" s="79">
        <v>82.071530389999992</v>
      </c>
      <c r="AP132" s="79">
        <v>97.532924659999992</v>
      </c>
      <c r="AQ132" s="79">
        <v>61.472000450000003</v>
      </c>
    </row>
    <row r="133" spans="1:46">
      <c r="A133" s="38" t="s">
        <v>50</v>
      </c>
      <c r="B133" s="244">
        <v>0</v>
      </c>
      <c r="C133" s="244">
        <v>0</v>
      </c>
      <c r="D133" s="244">
        <v>0</v>
      </c>
      <c r="E133" s="244">
        <v>0</v>
      </c>
      <c r="F133" s="244">
        <v>0</v>
      </c>
      <c r="G133" s="244">
        <v>0</v>
      </c>
      <c r="H133" s="244">
        <v>0</v>
      </c>
      <c r="I133" s="97">
        <v>0</v>
      </c>
      <c r="J133" s="97">
        <v>0</v>
      </c>
      <c r="K133" s="97">
        <v>0</v>
      </c>
      <c r="L133" s="97">
        <v>125.76759243000001</v>
      </c>
      <c r="M133" s="97">
        <v>113.55513698</v>
      </c>
      <c r="N133" s="97">
        <v>300.95035925000002</v>
      </c>
      <c r="O133" s="97">
        <v>369.96891268000002</v>
      </c>
      <c r="P133" s="97">
        <v>516.83003876999999</v>
      </c>
      <c r="Q133" s="97">
        <v>470.32467664999996</v>
      </c>
      <c r="R133" s="97">
        <v>345.12114077999996</v>
      </c>
      <c r="S133" s="97">
        <v>642.36867413000004</v>
      </c>
      <c r="T133" s="97">
        <v>894.99739705999991</v>
      </c>
      <c r="U133" s="97">
        <v>1714.9848805399999</v>
      </c>
      <c r="V133" s="97">
        <v>1529.5629543599998</v>
      </c>
      <c r="W133" s="97">
        <v>2567.6634843800002</v>
      </c>
      <c r="X133" s="39">
        <v>2772.63971885</v>
      </c>
      <c r="Y133" s="39">
        <v>2196.7470007600004</v>
      </c>
      <c r="Z133" s="39">
        <v>1288.8487500000001</v>
      </c>
      <c r="AA133" s="39">
        <v>1496.57042084</v>
      </c>
      <c r="AB133" s="39">
        <v>1034.8899776599999</v>
      </c>
      <c r="AC133" s="39">
        <v>715.82555046000004</v>
      </c>
      <c r="AD133" s="39">
        <v>779.36030792999998</v>
      </c>
      <c r="AE133" s="39">
        <v>843.71266197</v>
      </c>
      <c r="AF133" s="39">
        <v>856.32960577999995</v>
      </c>
      <c r="AG133" s="39">
        <v>930.88770480999995</v>
      </c>
      <c r="AH133" s="212">
        <v>1501.4687592400001</v>
      </c>
      <c r="AI133" s="79">
        <v>1822.2894098499999</v>
      </c>
      <c r="AJ133" s="79">
        <v>1770.5994042200002</v>
      </c>
      <c r="AK133" s="79">
        <v>1828.6791917200003</v>
      </c>
      <c r="AL133" s="79">
        <v>1939.4668290800003</v>
      </c>
      <c r="AM133" s="79">
        <v>2569.4260821400003</v>
      </c>
      <c r="AN133" s="79">
        <v>2296.8734906400005</v>
      </c>
      <c r="AO133" s="79">
        <v>4813.41259567</v>
      </c>
      <c r="AP133" s="79">
        <v>5452.8672822500002</v>
      </c>
      <c r="AQ133" s="79">
        <v>5647.4060828599995</v>
      </c>
    </row>
    <row r="134" spans="1:46">
      <c r="A134" s="38" t="s">
        <v>56</v>
      </c>
      <c r="B134" s="244">
        <v>0</v>
      </c>
      <c r="C134" s="244">
        <v>0</v>
      </c>
      <c r="D134" s="244">
        <v>0</v>
      </c>
      <c r="E134" s="244">
        <v>0</v>
      </c>
      <c r="F134" s="244">
        <v>0</v>
      </c>
      <c r="G134" s="244">
        <v>0</v>
      </c>
      <c r="H134" s="244">
        <v>0</v>
      </c>
      <c r="I134" s="97">
        <v>0</v>
      </c>
      <c r="J134" s="97">
        <v>0</v>
      </c>
      <c r="K134" s="97">
        <v>0</v>
      </c>
      <c r="L134" s="97">
        <v>125.76759243000001</v>
      </c>
      <c r="M134" s="97">
        <v>113.55513698</v>
      </c>
      <c r="N134" s="97">
        <v>300.95035925000002</v>
      </c>
      <c r="O134" s="97">
        <v>369.96891268000002</v>
      </c>
      <c r="P134" s="97">
        <v>516.83003876999999</v>
      </c>
      <c r="Q134" s="97">
        <v>470.32467664999996</v>
      </c>
      <c r="R134" s="97">
        <v>345.12114077999996</v>
      </c>
      <c r="S134" s="97">
        <v>642.36867413000004</v>
      </c>
      <c r="T134" s="97">
        <v>894.99739705999991</v>
      </c>
      <c r="U134" s="97">
        <v>1714.9848805399999</v>
      </c>
      <c r="V134" s="97">
        <v>1529.5629543599998</v>
      </c>
      <c r="W134" s="97">
        <v>2567.6634843800002</v>
      </c>
      <c r="X134" s="39">
        <v>2772.63971885</v>
      </c>
      <c r="Y134" s="39"/>
      <c r="Z134" s="39"/>
      <c r="AA134" s="39"/>
      <c r="AB134" s="39"/>
      <c r="AC134" s="39"/>
      <c r="AD134" s="39"/>
      <c r="AE134" s="39"/>
      <c r="AF134" s="39"/>
      <c r="AG134" s="39"/>
      <c r="AH134" s="212"/>
      <c r="AI134" s="79"/>
      <c r="AJ134" s="79"/>
      <c r="AK134" s="79"/>
      <c r="AL134" s="79"/>
      <c r="AM134" s="79"/>
      <c r="AN134" s="79"/>
      <c r="AO134" s="79"/>
      <c r="AP134" s="79">
        <v>0</v>
      </c>
      <c r="AQ134" s="79">
        <v>0</v>
      </c>
    </row>
    <row r="135" spans="1:46">
      <c r="A135" s="38" t="s">
        <v>436</v>
      </c>
      <c r="B135" s="244"/>
      <c r="C135" s="244"/>
      <c r="D135" s="244"/>
      <c r="E135" s="244"/>
      <c r="F135" s="244"/>
      <c r="G135" s="244"/>
      <c r="H135" s="244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39"/>
      <c r="Y135" s="39"/>
      <c r="Z135" s="39"/>
      <c r="AA135" s="39"/>
      <c r="AB135" s="39"/>
      <c r="AC135" s="39"/>
      <c r="AD135" s="39"/>
      <c r="AE135" s="39"/>
      <c r="AF135" s="39"/>
      <c r="AG135" s="39">
        <v>1034.5461186550001</v>
      </c>
      <c r="AH135" s="212">
        <v>1101.9085</v>
      </c>
      <c r="AI135" s="79">
        <v>1073.1669999999999</v>
      </c>
      <c r="AJ135" s="79">
        <v>1080.1261845500003</v>
      </c>
      <c r="AK135" s="79">
        <v>1407.11784259</v>
      </c>
      <c r="AL135" s="79">
        <v>1468.0598882599998</v>
      </c>
      <c r="AM135" s="79">
        <v>1555.5052615000002</v>
      </c>
      <c r="AN135" s="79">
        <v>1728.1220351900001</v>
      </c>
      <c r="AO135" s="79">
        <v>1814.6764313899998</v>
      </c>
      <c r="AP135" s="79">
        <v>1871.37189921</v>
      </c>
      <c r="AQ135" s="79">
        <v>1898.8466838400002</v>
      </c>
    </row>
    <row r="136" spans="1:46">
      <c r="A136" s="38" t="s">
        <v>58</v>
      </c>
      <c r="B136" s="244">
        <v>539.197</v>
      </c>
      <c r="C136" s="244">
        <v>542.34299999999996</v>
      </c>
      <c r="D136" s="244">
        <v>574.44600000000003</v>
      </c>
      <c r="E136" s="244">
        <v>443.75200000000001</v>
      </c>
      <c r="F136" s="244">
        <v>1103.5540000000001</v>
      </c>
      <c r="G136" s="244">
        <v>966.50800000000004</v>
      </c>
      <c r="H136" s="244">
        <v>966.50800000000004</v>
      </c>
      <c r="I136" s="97">
        <v>828.51287690999993</v>
      </c>
      <c r="J136" s="97">
        <v>985.79474542999992</v>
      </c>
      <c r="K136" s="97">
        <v>973.11426915000004</v>
      </c>
      <c r="L136" s="97">
        <v>418.33457730999999</v>
      </c>
      <c r="M136" s="97">
        <v>428.36418800000013</v>
      </c>
      <c r="N136" s="97">
        <v>430.9142109</v>
      </c>
      <c r="O136" s="97">
        <v>421.79907968000003</v>
      </c>
      <c r="P136" s="97">
        <v>516.98207269</v>
      </c>
      <c r="Q136" s="97">
        <v>508.70417062999996</v>
      </c>
      <c r="R136" s="97">
        <v>503.57864115999996</v>
      </c>
      <c r="S136" s="97">
        <v>497.28739260999987</v>
      </c>
      <c r="T136" s="97">
        <v>671.99882480000008</v>
      </c>
      <c r="U136" s="97">
        <v>782.03141319999986</v>
      </c>
      <c r="V136" s="97">
        <v>783.65471604000004</v>
      </c>
      <c r="W136" s="97">
        <v>843.59846014000016</v>
      </c>
      <c r="X136" s="39">
        <v>1090.49955295</v>
      </c>
      <c r="Y136" s="39">
        <v>1110.6744546899999</v>
      </c>
      <c r="Z136" s="39">
        <v>1080.2211440199999</v>
      </c>
      <c r="AA136" s="39">
        <v>1098.3982818299999</v>
      </c>
      <c r="AB136" s="39">
        <v>779.23491663000004</v>
      </c>
      <c r="AC136" s="39">
        <v>786.9442251700001</v>
      </c>
      <c r="AD136" s="39">
        <v>809.07675868999991</v>
      </c>
      <c r="AE136" s="39">
        <v>874.75092352000013</v>
      </c>
      <c r="AF136" s="39">
        <v>441.31266423000011</v>
      </c>
      <c r="AG136" s="39">
        <v>189.15046545500013</v>
      </c>
      <c r="AH136" s="212">
        <v>442.23874043000001</v>
      </c>
      <c r="AI136" s="79">
        <v>451.28230497999994</v>
      </c>
      <c r="AJ136" s="79">
        <v>196.54347274</v>
      </c>
      <c r="AK136" s="79">
        <v>245.96110437999999</v>
      </c>
      <c r="AL136" s="79">
        <v>228.32248532999998</v>
      </c>
      <c r="AM136" s="79">
        <v>215.96837564</v>
      </c>
      <c r="AN136" s="79">
        <v>376.38409108000002</v>
      </c>
      <c r="AO136" s="79">
        <v>322.44506767999997</v>
      </c>
      <c r="AP136" s="79">
        <v>324.68247909000002</v>
      </c>
      <c r="AQ136" s="79">
        <v>334.56477037999997</v>
      </c>
    </row>
    <row r="137" spans="1:46">
      <c r="A137" s="38" t="s">
        <v>63</v>
      </c>
      <c r="B137" s="245">
        <v>267.42500000000001</v>
      </c>
      <c r="C137" s="245">
        <v>287.49400000000003</v>
      </c>
      <c r="D137" s="245">
        <v>294.67399999999998</v>
      </c>
      <c r="E137" s="245">
        <v>304.142</v>
      </c>
      <c r="F137" s="245">
        <v>333.90699999999998</v>
      </c>
      <c r="G137" s="245">
        <v>358.05200000000002</v>
      </c>
      <c r="H137" s="245">
        <v>368.63799999999998</v>
      </c>
      <c r="I137" s="97">
        <v>418.44230155000105</v>
      </c>
      <c r="J137" s="97">
        <v>440.71950375000296</v>
      </c>
      <c r="K137" s="97">
        <v>147.926548250004</v>
      </c>
      <c r="L137" s="97">
        <v>188.64840233000402</v>
      </c>
      <c r="M137" s="97">
        <v>167.89311786000201</v>
      </c>
      <c r="N137" s="97">
        <v>169.32743425000001</v>
      </c>
      <c r="O137" s="97">
        <v>198.482505169993</v>
      </c>
      <c r="P137" s="97">
        <v>415.44679966999695</v>
      </c>
      <c r="Q137" s="97">
        <v>296.32562225999999</v>
      </c>
      <c r="R137" s="97">
        <v>308.55892345999803</v>
      </c>
      <c r="S137" s="97">
        <v>330.27768561999795</v>
      </c>
      <c r="T137" s="97">
        <v>338.80041200000397</v>
      </c>
      <c r="U137" s="97">
        <v>345.62387701000102</v>
      </c>
      <c r="V137" s="97">
        <v>357.67730919000297</v>
      </c>
      <c r="W137" s="97">
        <v>366.06418797999601</v>
      </c>
      <c r="X137" s="39">
        <v>352.01944104</v>
      </c>
      <c r="Y137" s="39">
        <v>221.71038688999599</v>
      </c>
      <c r="Z137" s="39">
        <v>217.44665738999899</v>
      </c>
      <c r="AA137" s="39">
        <v>330.79403532999498</v>
      </c>
      <c r="AB137" s="39">
        <v>400.494926139999</v>
      </c>
      <c r="AC137" s="39">
        <v>314.58952900999805</v>
      </c>
      <c r="AD137" s="39">
        <v>335.86110804999498</v>
      </c>
      <c r="AE137" s="39">
        <v>377.49251426000103</v>
      </c>
      <c r="AF137" s="39">
        <v>408.82865545000101</v>
      </c>
      <c r="AG137" s="39">
        <v>403.54814512000104</v>
      </c>
      <c r="AH137" s="212">
        <v>630.50838265000107</v>
      </c>
      <c r="AI137" s="79">
        <v>630.71547374000102</v>
      </c>
      <c r="AJ137" s="79">
        <v>632.85511536000138</v>
      </c>
      <c r="AK137" s="79">
        <v>596.34116048999692</v>
      </c>
      <c r="AL137" s="79">
        <v>594.43108863000487</v>
      </c>
      <c r="AM137" s="79">
        <v>607.57542132000026</v>
      </c>
      <c r="AN137" s="79">
        <v>952.55857781000248</v>
      </c>
      <c r="AO137" s="79">
        <v>966.67445612001291</v>
      </c>
      <c r="AP137" s="79">
        <v>934.38932950999435</v>
      </c>
      <c r="AQ137" s="79">
        <v>934.61800511999218</v>
      </c>
    </row>
    <row r="138" spans="1:46">
      <c r="A138" s="38" t="s">
        <v>64</v>
      </c>
      <c r="B138" s="244">
        <v>0</v>
      </c>
      <c r="C138" s="244">
        <v>0</v>
      </c>
      <c r="D138" s="244">
        <v>0</v>
      </c>
      <c r="E138" s="244">
        <v>0</v>
      </c>
      <c r="F138" s="244">
        <v>0</v>
      </c>
      <c r="G138" s="244">
        <v>0</v>
      </c>
      <c r="H138" s="244">
        <v>0</v>
      </c>
      <c r="I138" s="97">
        <v>0</v>
      </c>
      <c r="J138" s="97">
        <v>0</v>
      </c>
      <c r="K138" s="97">
        <v>2346.0378260100001</v>
      </c>
      <c r="L138" s="97">
        <v>2420.684737309999</v>
      </c>
      <c r="M138" s="97">
        <v>2473.4381064600002</v>
      </c>
      <c r="N138" s="97">
        <v>2477.9550482499999</v>
      </c>
      <c r="O138" s="97">
        <v>2523.4046403499997</v>
      </c>
      <c r="P138" s="97">
        <v>2281.5094902300002</v>
      </c>
      <c r="Q138" s="97">
        <v>2263.3555949899996</v>
      </c>
      <c r="R138" s="97">
        <v>2244.3103801999996</v>
      </c>
      <c r="S138" s="97">
        <v>2167.2208048400003</v>
      </c>
      <c r="T138" s="97">
        <v>2641.9783307299999</v>
      </c>
      <c r="U138" s="97">
        <v>2649.9758297399999</v>
      </c>
      <c r="V138" s="97">
        <v>2643.21142392</v>
      </c>
      <c r="W138" s="97">
        <v>2385.93183215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212">
        <v>0</v>
      </c>
      <c r="AI138" s="79">
        <v>0</v>
      </c>
      <c r="AJ138" s="79">
        <v>0</v>
      </c>
      <c r="AK138" s="79">
        <v>0</v>
      </c>
      <c r="AL138" s="79">
        <v>0</v>
      </c>
      <c r="AM138" s="79">
        <v>0</v>
      </c>
      <c r="AN138" s="79">
        <v>0</v>
      </c>
      <c r="AO138" s="79">
        <v>0</v>
      </c>
      <c r="AP138" s="79">
        <v>0</v>
      </c>
      <c r="AQ138" s="79">
        <v>0</v>
      </c>
    </row>
    <row r="139" spans="1:46">
      <c r="A139" s="38" t="s">
        <v>65</v>
      </c>
      <c r="B139" s="244">
        <v>932.84699999999998</v>
      </c>
      <c r="C139" s="244">
        <v>873.58100000000002</v>
      </c>
      <c r="D139" s="244">
        <v>894.76599999999996</v>
      </c>
      <c r="E139" s="244">
        <v>1561.1320000000001</v>
      </c>
      <c r="F139" s="244">
        <v>795.11099999999999</v>
      </c>
      <c r="G139" s="244">
        <v>716.96600000000001</v>
      </c>
      <c r="H139" s="244">
        <v>767.85299999999995</v>
      </c>
      <c r="I139" s="97">
        <v>968.02299999000002</v>
      </c>
      <c r="J139" s="97">
        <v>1061.5669999900001</v>
      </c>
      <c r="K139" s="97">
        <v>972.45949999000004</v>
      </c>
      <c r="L139" s="97">
        <v>950.59349999000005</v>
      </c>
      <c r="M139" s="97">
        <v>989.23849999000004</v>
      </c>
      <c r="N139" s="97">
        <v>1010.16649999</v>
      </c>
      <c r="O139" s="97">
        <v>968.08399999000005</v>
      </c>
      <c r="P139" s="97">
        <v>933.88249999000004</v>
      </c>
      <c r="Q139" s="97">
        <v>-1.0000007932831101E-8</v>
      </c>
      <c r="R139" s="97">
        <v>-1.0000007932831101E-8</v>
      </c>
      <c r="S139" s="97">
        <v>-1.0000007932831101E-8</v>
      </c>
      <c r="T139" s="97">
        <v>-1.0000007932831101E-8</v>
      </c>
      <c r="U139" s="97">
        <v>979.92949998999995</v>
      </c>
      <c r="V139" s="97">
        <v>1001.73799999</v>
      </c>
      <c r="W139" s="97">
        <v>951.77699999000004</v>
      </c>
      <c r="X139" s="39">
        <v>-1E-8</v>
      </c>
      <c r="Y139" s="39">
        <v>-1E-8</v>
      </c>
      <c r="Z139" s="39">
        <v>-1E-8</v>
      </c>
      <c r="AA139" s="39">
        <v>-1E-8</v>
      </c>
      <c r="AB139" s="39">
        <v>-1E-8</v>
      </c>
      <c r="AC139" s="39">
        <v>-1E-8</v>
      </c>
      <c r="AD139" s="39">
        <v>-1E-8</v>
      </c>
      <c r="AE139" s="39">
        <v>-1E-8</v>
      </c>
      <c r="AF139" s="39">
        <v>-1E-8</v>
      </c>
      <c r="AG139" s="39">
        <v>-1E-8</v>
      </c>
      <c r="AH139" s="212">
        <v>-1E-8</v>
      </c>
      <c r="AI139" s="79">
        <v>-1E-8</v>
      </c>
      <c r="AJ139" s="79">
        <v>-1E-8</v>
      </c>
      <c r="AK139" s="79">
        <v>-1E-8</v>
      </c>
      <c r="AL139" s="79">
        <v>-1E-8</v>
      </c>
      <c r="AM139" s="79">
        <v>-1E-8</v>
      </c>
      <c r="AN139" s="79">
        <v>-1E-8</v>
      </c>
      <c r="AO139" s="79">
        <v>-1E-8</v>
      </c>
      <c r="AP139" s="79">
        <v>-1E-8</v>
      </c>
      <c r="AQ139" s="79">
        <v>-1E-8</v>
      </c>
    </row>
    <row r="140" spans="1:46">
      <c r="A140" s="38" t="s">
        <v>639</v>
      </c>
      <c r="B140" s="244"/>
      <c r="C140" s="244"/>
      <c r="D140" s="244"/>
      <c r="E140" s="244"/>
      <c r="F140" s="244"/>
      <c r="G140" s="244"/>
      <c r="H140" s="244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212"/>
      <c r="AI140" s="79"/>
      <c r="AJ140" s="79"/>
      <c r="AK140" s="79">
        <v>2355.9323745900001</v>
      </c>
      <c r="AL140" s="79">
        <v>2421.5691047099999</v>
      </c>
      <c r="AM140" s="79">
        <v>2431.5431499300003</v>
      </c>
      <c r="AN140" s="79">
        <v>2346.9693427100001</v>
      </c>
      <c r="AO140" s="79">
        <v>2625.6917856900004</v>
      </c>
      <c r="AP140" s="79">
        <v>2591.6132068899997</v>
      </c>
      <c r="AQ140" s="79">
        <v>2571.5481640800017</v>
      </c>
    </row>
    <row r="141" spans="1:46">
      <c r="A141" s="38" t="s">
        <v>66</v>
      </c>
      <c r="B141" s="244">
        <v>6360.2610000000004</v>
      </c>
      <c r="C141" s="244">
        <v>6432.0450000000001</v>
      </c>
      <c r="D141" s="244">
        <v>6799.893</v>
      </c>
      <c r="E141" s="244">
        <v>7980.5240000000003</v>
      </c>
      <c r="F141" s="244">
        <v>8260.01</v>
      </c>
      <c r="G141" s="244">
        <v>7928.7740000000003</v>
      </c>
      <c r="H141" s="245">
        <v>7835.1940000000004</v>
      </c>
      <c r="I141" s="97">
        <v>7866.9629177500001</v>
      </c>
      <c r="J141" s="97">
        <v>7753.9087929199995</v>
      </c>
      <c r="K141" s="97">
        <v>7000.5164300099996</v>
      </c>
      <c r="L141" s="97">
        <v>7016.5281642500058</v>
      </c>
      <c r="M141" s="97">
        <v>7434.4794754399991</v>
      </c>
      <c r="N141" s="97">
        <v>7382.9231292900004</v>
      </c>
      <c r="O141" s="97">
        <v>7244.022096929998</v>
      </c>
      <c r="P141" s="97">
        <v>7263.0941726599995</v>
      </c>
      <c r="Q141" s="97">
        <v>7393.3665699899993</v>
      </c>
      <c r="R141" s="97">
        <v>7301.2746500199992</v>
      </c>
      <c r="S141" s="97">
        <v>7092.9911727299996</v>
      </c>
      <c r="T141" s="97">
        <v>7129.5634264099999</v>
      </c>
      <c r="U141" s="97">
        <v>6825.7101139300003</v>
      </c>
      <c r="V141" s="97">
        <v>6666.4531225899982</v>
      </c>
      <c r="W141" s="97">
        <v>6477.3514287199941</v>
      </c>
      <c r="X141" s="39">
        <v>6943.9967818400028</v>
      </c>
      <c r="Y141" s="39">
        <v>7274.5602712299997</v>
      </c>
      <c r="Z141" s="39">
        <v>7088.529419969992</v>
      </c>
      <c r="AA141" s="39">
        <v>6866.7011254499948</v>
      </c>
      <c r="AB141" s="39">
        <v>6833.1354270700049</v>
      </c>
      <c r="AC141" s="39">
        <v>7168.4659581400001</v>
      </c>
      <c r="AD141" s="39">
        <v>7046.4544758800021</v>
      </c>
      <c r="AE141" s="39">
        <v>6993.3909256400038</v>
      </c>
      <c r="AF141" s="39">
        <v>6945.3602934399969</v>
      </c>
      <c r="AG141" s="39">
        <v>7375.3689545700063</v>
      </c>
      <c r="AH141" s="212">
        <v>7223.8628876200028</v>
      </c>
      <c r="AI141" s="79">
        <v>6988.5358081499971</v>
      </c>
      <c r="AJ141" s="79">
        <v>8683.6404133700016</v>
      </c>
      <c r="AK141" s="79">
        <v>9321.8971180799981</v>
      </c>
      <c r="AL141" s="79">
        <v>9178.0314423599957</v>
      </c>
      <c r="AM141" s="79">
        <v>9109.4289311500052</v>
      </c>
      <c r="AN141" s="79">
        <v>8992.663084419999</v>
      </c>
      <c r="AO141" s="79">
        <v>10059.847606319987</v>
      </c>
      <c r="AP141" s="79">
        <v>10013.854303870001</v>
      </c>
      <c r="AQ141" s="79">
        <v>9728.7590240599893</v>
      </c>
    </row>
    <row r="142" spans="1:46">
      <c r="A142" s="38" t="s">
        <v>67</v>
      </c>
      <c r="B142" s="244">
        <v>3379.1860000000001</v>
      </c>
      <c r="C142" s="244">
        <v>3369.982</v>
      </c>
      <c r="D142" s="244">
        <v>3355.6950000000002</v>
      </c>
      <c r="E142" s="244">
        <v>3445.674</v>
      </c>
      <c r="F142" s="244">
        <v>4125.3249999999998</v>
      </c>
      <c r="G142" s="244">
        <v>4531.1049999999996</v>
      </c>
      <c r="H142" s="245">
        <v>4593.4780000000001</v>
      </c>
      <c r="I142" s="97">
        <v>4936.2163103599987</v>
      </c>
      <c r="J142" s="97">
        <v>4961.0046097100003</v>
      </c>
      <c r="K142" s="97">
        <v>5063.8478983400009</v>
      </c>
      <c r="L142" s="97">
        <v>15057.406373200003</v>
      </c>
      <c r="M142" s="97">
        <v>13161.972962239997</v>
      </c>
      <c r="N142" s="97">
        <v>13296.106593849996</v>
      </c>
      <c r="O142" s="97">
        <v>13519.562982430003</v>
      </c>
      <c r="P142" s="97">
        <v>13647.310549169992</v>
      </c>
      <c r="Q142" s="97">
        <v>13053.439438199997</v>
      </c>
      <c r="R142" s="97">
        <v>13138.85419229</v>
      </c>
      <c r="S142" s="97">
        <v>13192.86007232</v>
      </c>
      <c r="T142" s="97">
        <v>13204.230922259998</v>
      </c>
      <c r="U142" s="97">
        <v>13218.670918590004</v>
      </c>
      <c r="V142" s="97">
        <v>13192.182527530007</v>
      </c>
      <c r="W142" s="97">
        <v>13224.119868640004</v>
      </c>
      <c r="X142" s="39">
        <v>13283.588155470003</v>
      </c>
      <c r="Y142" s="39">
        <v>13246.8401588</v>
      </c>
      <c r="Z142" s="39">
        <v>13252.062147330002</v>
      </c>
      <c r="AA142" s="39">
        <v>13201.596221420003</v>
      </c>
      <c r="AB142" s="39">
        <v>13206.44243938</v>
      </c>
      <c r="AC142" s="39">
        <v>13148.652128350006</v>
      </c>
      <c r="AD142" s="39">
        <v>13113.8751312</v>
      </c>
      <c r="AE142" s="39">
        <v>13339.830560620001</v>
      </c>
      <c r="AF142" s="39">
        <v>13485.93755762</v>
      </c>
      <c r="AG142" s="39">
        <v>12481.017168</v>
      </c>
      <c r="AH142" s="212">
        <v>12199.220009099992</v>
      </c>
      <c r="AI142" s="79">
        <v>12224.857778409994</v>
      </c>
      <c r="AJ142" s="79">
        <v>12771.142359129999</v>
      </c>
      <c r="AK142" s="79">
        <v>12563.753432159998</v>
      </c>
      <c r="AL142" s="79">
        <v>12543.677042710004</v>
      </c>
      <c r="AM142" s="79">
        <v>12571.928378339999</v>
      </c>
      <c r="AN142" s="79">
        <v>12578.056246549997</v>
      </c>
      <c r="AO142" s="79">
        <v>12751.320994330001</v>
      </c>
      <c r="AP142" s="79">
        <v>12818.941915060001</v>
      </c>
      <c r="AQ142" s="79">
        <v>12944.412217710005</v>
      </c>
    </row>
    <row r="143" spans="1:46" s="34" customFormat="1">
      <c r="A143" s="21" t="s">
        <v>68</v>
      </c>
      <c r="B143" s="70">
        <v>16498.569</v>
      </c>
      <c r="C143" s="70">
        <v>17283.833999999999</v>
      </c>
      <c r="D143" s="70">
        <v>18103.169999999998</v>
      </c>
      <c r="E143" s="70">
        <v>18744.655999999999</v>
      </c>
      <c r="F143" s="70">
        <v>22263.359</v>
      </c>
      <c r="G143" s="70">
        <v>22875.637999999999</v>
      </c>
      <c r="H143" s="70">
        <v>22845.004000000001</v>
      </c>
      <c r="I143" s="70">
        <v>22127.509704739998</v>
      </c>
      <c r="J143" s="70">
        <v>22480.817376220002</v>
      </c>
      <c r="K143" s="70">
        <v>24578.567770860005</v>
      </c>
      <c r="L143" s="70">
        <v>35960.034351190014</v>
      </c>
      <c r="M143" s="70">
        <v>33767.570834760001</v>
      </c>
      <c r="N143" s="70">
        <v>34544.28968532</v>
      </c>
      <c r="O143" s="70">
        <v>34847.925573329994</v>
      </c>
      <c r="P143" s="70">
        <v>35808.268451489988</v>
      </c>
      <c r="Q143" s="70">
        <v>35820.385178451746</v>
      </c>
      <c r="R143" s="70">
        <v>36535.334125077527</v>
      </c>
      <c r="S143" s="70">
        <v>37461.042717383942</v>
      </c>
      <c r="T143" s="70">
        <v>36348.31263797274</v>
      </c>
      <c r="U143" s="70">
        <v>37298.816137420006</v>
      </c>
      <c r="V143" s="70">
        <v>37757.518741260013</v>
      </c>
      <c r="W143" s="70">
        <v>39473.691989719999</v>
      </c>
      <c r="X143" s="33">
        <v>41569.114622280002</v>
      </c>
      <c r="Y143" s="33">
        <v>39732.006206539998</v>
      </c>
      <c r="Z143" s="33">
        <v>40450.642458789996</v>
      </c>
      <c r="AA143" s="33">
        <v>40513.688617179992</v>
      </c>
      <c r="AB143" s="33">
        <v>38648.510727040004</v>
      </c>
      <c r="AC143" s="33">
        <v>36654.529390830008</v>
      </c>
      <c r="AD143" s="33">
        <v>37333.936731969996</v>
      </c>
      <c r="AE143" s="33">
        <v>38097.634503030007</v>
      </c>
      <c r="AF143" s="33">
        <v>40179.216787980004</v>
      </c>
      <c r="AG143" s="33">
        <v>39629.679875080008</v>
      </c>
      <c r="AH143" s="208">
        <v>40974.4284023</v>
      </c>
      <c r="AI143" s="208">
        <v>43717.28256318999</v>
      </c>
      <c r="AJ143" s="208">
        <v>46170.224605570053</v>
      </c>
      <c r="AK143" s="208">
        <v>49663.435247400004</v>
      </c>
      <c r="AL143" s="208">
        <v>50264.57015782001</v>
      </c>
      <c r="AM143" s="208">
        <v>53606.402101159947</v>
      </c>
      <c r="AN143" s="208">
        <v>55789.374645370008</v>
      </c>
      <c r="AO143" s="208">
        <v>60021.868626979951</v>
      </c>
      <c r="AP143" s="208">
        <v>61877.736958689959</v>
      </c>
      <c r="AQ143" s="208">
        <v>62672.29574699996</v>
      </c>
      <c r="AR143"/>
      <c r="AS143"/>
      <c r="AT143"/>
    </row>
    <row r="144" spans="1:46" s="34" customFormat="1">
      <c r="A144" s="21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33"/>
      <c r="Y144" s="33"/>
      <c r="Z144" s="208"/>
      <c r="AA144" s="33"/>
      <c r="AB144" s="33"/>
      <c r="AC144" s="33"/>
      <c r="AD144" s="33"/>
      <c r="AE144" s="33"/>
      <c r="AF144" s="33"/>
      <c r="AG144" s="33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/>
      <c r="AS144"/>
      <c r="AT144"/>
    </row>
    <row r="145" spans="1:46" s="34" customFormat="1">
      <c r="A145" s="21" t="s">
        <v>69</v>
      </c>
      <c r="B145" s="70">
        <v>16498.569</v>
      </c>
      <c r="C145" s="70">
        <v>17283.833999999999</v>
      </c>
      <c r="D145" s="70">
        <v>18103.169999999998</v>
      </c>
      <c r="E145" s="70">
        <v>18744.656000000003</v>
      </c>
      <c r="F145" s="70">
        <v>22263.359</v>
      </c>
      <c r="G145" s="70">
        <v>22875.637999999999</v>
      </c>
      <c r="H145" s="70">
        <v>22845.012000000002</v>
      </c>
      <c r="I145" s="70">
        <v>22127.509704150012</v>
      </c>
      <c r="J145" s="70">
        <v>22480.815124909997</v>
      </c>
      <c r="K145" s="70">
        <v>24578.567770500005</v>
      </c>
      <c r="L145" s="70">
        <v>35960.034130469969</v>
      </c>
      <c r="M145" s="70">
        <v>33767.571169529998</v>
      </c>
      <c r="N145" s="70">
        <v>34544.290848580007</v>
      </c>
      <c r="O145" s="70">
        <v>34847.925034100044</v>
      </c>
      <c r="P145" s="70">
        <v>35808.268446309907</v>
      </c>
      <c r="Q145" s="70">
        <v>35820.384631241752</v>
      </c>
      <c r="R145" s="70">
        <v>36535.335655127528</v>
      </c>
      <c r="S145" s="70">
        <v>37461.041962023948</v>
      </c>
      <c r="T145" s="70">
        <v>36348.312920052682</v>
      </c>
      <c r="U145" s="70">
        <v>37298.816027810026</v>
      </c>
      <c r="V145" s="70">
        <v>37757.517274109996</v>
      </c>
      <c r="W145" s="70">
        <v>39473.666409730016</v>
      </c>
      <c r="X145" s="33">
        <v>41569.114737750009</v>
      </c>
      <c r="Y145" s="33">
        <v>39732.006209419997</v>
      </c>
      <c r="Z145" s="33">
        <v>40450.642475599983</v>
      </c>
      <c r="AA145" s="33">
        <v>40513.688285289994</v>
      </c>
      <c r="AB145" s="33">
        <v>38648.510727920009</v>
      </c>
      <c r="AC145" s="33">
        <v>36654.52939281</v>
      </c>
      <c r="AD145" s="33">
        <v>37333.936734330033</v>
      </c>
      <c r="AE145" s="33">
        <v>38097.634502349989</v>
      </c>
      <c r="AF145" s="33">
        <v>40179.217071519968</v>
      </c>
      <c r="AG145" s="33">
        <v>39629.679876029986</v>
      </c>
      <c r="AH145" s="208">
        <v>40974.428400349971</v>
      </c>
      <c r="AI145" s="208">
        <v>43717.282207170087</v>
      </c>
      <c r="AJ145" s="208">
        <v>46170.224602499962</v>
      </c>
      <c r="AK145" s="208">
        <v>49663.435245919994</v>
      </c>
      <c r="AL145" s="208">
        <v>50264.570156910006</v>
      </c>
      <c r="AM145" s="208">
        <v>53606.402099059997</v>
      </c>
      <c r="AN145" s="208">
        <v>55789.374645140037</v>
      </c>
      <c r="AO145" s="208">
        <v>60021.867851250012</v>
      </c>
      <c r="AP145" s="208">
        <v>61877.736918940027</v>
      </c>
      <c r="AQ145" s="208">
        <v>62672.295748689983</v>
      </c>
      <c r="AR145"/>
      <c r="AS145"/>
      <c r="AT145"/>
    </row>
    <row r="146" spans="1:46" s="37" customFormat="1">
      <c r="A146" s="35" t="s">
        <v>70</v>
      </c>
      <c r="B146" s="68">
        <v>2451.31</v>
      </c>
      <c r="C146" s="68">
        <v>2716.741</v>
      </c>
      <c r="D146" s="68">
        <v>2913.8119999999999</v>
      </c>
      <c r="E146" s="68">
        <v>2457.3759999999997</v>
      </c>
      <c r="F146" s="68">
        <v>2428.904</v>
      </c>
      <c r="G146" s="68">
        <v>2556.6869999999999</v>
      </c>
      <c r="H146" s="68">
        <v>2406.884</v>
      </c>
      <c r="I146" s="68">
        <v>2081.4648575700003</v>
      </c>
      <c r="J146" s="68">
        <v>3024.3631214299999</v>
      </c>
      <c r="K146" s="68">
        <v>3233.7765390100008</v>
      </c>
      <c r="L146" s="68">
        <v>4454.5517616099996</v>
      </c>
      <c r="M146" s="68">
        <v>4711.0190585199998</v>
      </c>
      <c r="N146" s="68">
        <v>5094.9107537</v>
      </c>
      <c r="O146" s="68">
        <v>4959.4116166500007</v>
      </c>
      <c r="P146" s="68">
        <v>4557.95570279</v>
      </c>
      <c r="Q146" s="68">
        <v>5524.607997699999</v>
      </c>
      <c r="R146" s="68">
        <v>4879.8734702199999</v>
      </c>
      <c r="S146" s="68">
        <v>5333.3654547600008</v>
      </c>
      <c r="T146" s="68">
        <v>5759.7198931199982</v>
      </c>
      <c r="U146" s="68">
        <v>4774.760062289999</v>
      </c>
      <c r="V146" s="68">
        <v>5392.0258921799987</v>
      </c>
      <c r="W146" s="68">
        <v>5676.6232818500011</v>
      </c>
      <c r="X146" s="36">
        <v>6336.0756692100003</v>
      </c>
      <c r="Y146" s="36">
        <v>6665.4090294899997</v>
      </c>
      <c r="Z146" s="36">
        <v>6953.2182256499982</v>
      </c>
      <c r="AA146" s="36">
        <v>7260.5922828399998</v>
      </c>
      <c r="AB146" s="36">
        <v>7171.4950583</v>
      </c>
      <c r="AC146" s="36">
        <v>6123.5110078600001</v>
      </c>
      <c r="AD146" s="36">
        <v>6767.9780477800023</v>
      </c>
      <c r="AE146" s="36">
        <v>7296.019031220002</v>
      </c>
      <c r="AF146" s="36">
        <v>8766.2101079200002</v>
      </c>
      <c r="AG146" s="36">
        <v>8029.4877566300011</v>
      </c>
      <c r="AH146" s="209">
        <v>9009.2370226099993</v>
      </c>
      <c r="AI146" s="209">
        <v>10223.704943580002</v>
      </c>
      <c r="AJ146" s="209">
        <v>11763.359576010002</v>
      </c>
      <c r="AK146" s="209">
        <v>13352.623059880003</v>
      </c>
      <c r="AL146" s="209">
        <v>14071.916647490014</v>
      </c>
      <c r="AM146" s="209">
        <v>16259.637673319998</v>
      </c>
      <c r="AN146" s="209">
        <v>16213.937930549999</v>
      </c>
      <c r="AO146" s="209">
        <v>17095.059390520015</v>
      </c>
      <c r="AP146" s="209">
        <v>16979.320519560002</v>
      </c>
      <c r="AQ146" s="209">
        <v>16262.630192740005</v>
      </c>
      <c r="AR146"/>
      <c r="AS146"/>
      <c r="AT146"/>
    </row>
    <row r="147" spans="1:46">
      <c r="A147" s="38" t="s">
        <v>71</v>
      </c>
      <c r="B147" s="244">
        <v>854.34500000000003</v>
      </c>
      <c r="C147" s="244">
        <v>1052.528</v>
      </c>
      <c r="D147" s="244">
        <v>1123.9829999999999</v>
      </c>
      <c r="E147" s="244">
        <v>916.4</v>
      </c>
      <c r="F147" s="244">
        <v>627.09100000000001</v>
      </c>
      <c r="G147" s="244">
        <v>758.72799999999995</v>
      </c>
      <c r="H147" s="244">
        <v>725.65</v>
      </c>
      <c r="I147" s="97">
        <v>540.66260514999999</v>
      </c>
      <c r="J147" s="97">
        <v>1211.5736466199999</v>
      </c>
      <c r="K147" s="97">
        <v>1244.3656866700001</v>
      </c>
      <c r="L147" s="97">
        <v>1789.55467548</v>
      </c>
      <c r="M147" s="97">
        <v>2098.5182307099999</v>
      </c>
      <c r="N147" s="97">
        <v>2074.76220788</v>
      </c>
      <c r="O147" s="97">
        <v>2219.0880551599998</v>
      </c>
      <c r="P147" s="97">
        <v>1788.5671584199999</v>
      </c>
      <c r="Q147" s="97">
        <v>1658.50560294</v>
      </c>
      <c r="R147" s="97">
        <v>1265.6628249099999</v>
      </c>
      <c r="S147" s="97">
        <v>1646.9295200699999</v>
      </c>
      <c r="T147" s="97">
        <v>2625.9922151299997</v>
      </c>
      <c r="U147" s="97">
        <v>1760.01613937</v>
      </c>
      <c r="V147" s="97">
        <v>1806.8970031600002</v>
      </c>
      <c r="W147" s="97">
        <v>1907.07578481</v>
      </c>
      <c r="X147" s="39">
        <v>1902.847582020001</v>
      </c>
      <c r="Y147" s="39">
        <v>2030.4136393199999</v>
      </c>
      <c r="Z147" s="39">
        <v>1901.1038931500002</v>
      </c>
      <c r="AA147" s="39">
        <v>2102.15552832</v>
      </c>
      <c r="AB147" s="39">
        <v>1785.5442153399999</v>
      </c>
      <c r="AC147" s="39">
        <v>1943.74034721</v>
      </c>
      <c r="AD147" s="39">
        <v>1993.8064193400012</v>
      </c>
      <c r="AE147" s="39">
        <v>2148.8584357800005</v>
      </c>
      <c r="AF147" s="39">
        <v>2310.2235159000011</v>
      </c>
      <c r="AG147" s="39">
        <v>1833.64601505</v>
      </c>
      <c r="AH147" s="212">
        <v>2074.4930691499999</v>
      </c>
      <c r="AI147" s="79">
        <v>2051.5734170399996</v>
      </c>
      <c r="AJ147" s="79">
        <v>2917.72696013</v>
      </c>
      <c r="AK147" s="79">
        <v>2771.1737252100002</v>
      </c>
      <c r="AL147" s="79">
        <v>3448.5123387400017</v>
      </c>
      <c r="AM147" s="79">
        <v>4448.9615687800006</v>
      </c>
      <c r="AN147" s="79">
        <v>4899.6316656899999</v>
      </c>
      <c r="AO147" s="79">
        <v>3798.4413739899987</v>
      </c>
      <c r="AP147" s="79">
        <v>5707.5329980300003</v>
      </c>
      <c r="AQ147" s="79">
        <v>4138.6019687600001</v>
      </c>
    </row>
    <row r="148" spans="1:46">
      <c r="A148" s="38" t="s">
        <v>50</v>
      </c>
      <c r="B148" s="244">
        <v>37.436999999999998</v>
      </c>
      <c r="C148" s="244">
        <v>96.123000000000005</v>
      </c>
      <c r="D148" s="244">
        <v>379.04899999999998</v>
      </c>
      <c r="E148" s="244">
        <v>132.28899999999999</v>
      </c>
      <c r="F148" s="244">
        <v>94.274000000000001</v>
      </c>
      <c r="G148" s="244">
        <v>29.292999999999999</v>
      </c>
      <c r="H148" s="244">
        <v>15.654</v>
      </c>
      <c r="I148" s="97">
        <v>9.6108425299999993</v>
      </c>
      <c r="J148" s="97">
        <v>40.835999999999999</v>
      </c>
      <c r="K148" s="97">
        <v>12.339</v>
      </c>
      <c r="L148" s="97">
        <v>14.468500000000001</v>
      </c>
      <c r="M148" s="97">
        <v>28.163141</v>
      </c>
      <c r="N148" s="97">
        <v>91.845500000000001</v>
      </c>
      <c r="O148" s="97">
        <v>91.11400802</v>
      </c>
      <c r="P148" s="97">
        <v>120.01202181999999</v>
      </c>
      <c r="Q148" s="97">
        <v>167.00408430000002</v>
      </c>
      <c r="R148" s="97">
        <v>67.829417590000006</v>
      </c>
      <c r="S148" s="97">
        <v>120.26231517000001</v>
      </c>
      <c r="T148" s="97">
        <v>266.93071087999999</v>
      </c>
      <c r="U148" s="97">
        <v>160.72403782000001</v>
      </c>
      <c r="V148" s="97">
        <v>177.92412347000001</v>
      </c>
      <c r="W148" s="97">
        <v>179.90635315</v>
      </c>
      <c r="X148" s="39">
        <v>256.36429304000001</v>
      </c>
      <c r="Y148" s="39">
        <v>583.37809847000005</v>
      </c>
      <c r="Z148" s="39">
        <v>842.68781409999997</v>
      </c>
      <c r="AA148" s="39">
        <v>417.12474235000002</v>
      </c>
      <c r="AB148" s="39">
        <v>438.81133291000003</v>
      </c>
      <c r="AC148" s="39">
        <v>224.63366049999999</v>
      </c>
      <c r="AD148" s="39">
        <v>97.442253890000003</v>
      </c>
      <c r="AE148" s="39">
        <v>65.534987810000004</v>
      </c>
      <c r="AF148" s="39">
        <v>146.87605043000002</v>
      </c>
      <c r="AG148" s="39">
        <v>107.15145598000001</v>
      </c>
      <c r="AH148" s="212">
        <v>319.20879966000001</v>
      </c>
      <c r="AI148" s="79">
        <v>880.18413599999997</v>
      </c>
      <c r="AJ148" s="79">
        <v>441.79083538999998</v>
      </c>
      <c r="AK148" s="79">
        <v>349.37099999000003</v>
      </c>
      <c r="AL148" s="79">
        <v>392.44418898000009</v>
      </c>
      <c r="AM148" s="79">
        <v>466.92207260999999</v>
      </c>
      <c r="AN148" s="79">
        <v>564.80849997999997</v>
      </c>
      <c r="AO148" s="79">
        <v>1824.6022144000003</v>
      </c>
      <c r="AP148" s="79">
        <v>1440.9949238300001</v>
      </c>
      <c r="AQ148" s="79">
        <v>1332.3480640800001</v>
      </c>
    </row>
    <row r="149" spans="1:46">
      <c r="A149" s="38" t="s">
        <v>72</v>
      </c>
      <c r="B149" s="244">
        <v>716.25400000000002</v>
      </c>
      <c r="C149" s="244">
        <v>832.08699999999999</v>
      </c>
      <c r="D149" s="244">
        <v>754.36199999999997</v>
      </c>
      <c r="E149" s="244">
        <v>558.76599999999996</v>
      </c>
      <c r="F149" s="244">
        <v>621.63800000000003</v>
      </c>
      <c r="G149" s="244">
        <v>757.45299999999997</v>
      </c>
      <c r="H149" s="244">
        <v>765.44</v>
      </c>
      <c r="I149" s="97">
        <v>623.16719130000001</v>
      </c>
      <c r="J149" s="97">
        <v>662.44804399000009</v>
      </c>
      <c r="K149" s="97">
        <v>787.96566111000004</v>
      </c>
      <c r="L149" s="97">
        <v>1449.5037363599999</v>
      </c>
      <c r="M149" s="97">
        <v>1387.6512852599999</v>
      </c>
      <c r="N149" s="97">
        <v>1515.3421200699997</v>
      </c>
      <c r="O149" s="97">
        <v>1471.9855400500001</v>
      </c>
      <c r="P149" s="97">
        <v>1454.76945798</v>
      </c>
      <c r="Q149" s="97">
        <v>1476.0880170400001</v>
      </c>
      <c r="R149" s="97">
        <v>1367.4655996699998</v>
      </c>
      <c r="S149" s="97">
        <v>1446.5570384000002</v>
      </c>
      <c r="T149" s="97">
        <v>1554.47458777</v>
      </c>
      <c r="U149" s="97">
        <v>1857.6336899299999</v>
      </c>
      <c r="V149" s="97">
        <v>2036.5458241399997</v>
      </c>
      <c r="W149" s="97">
        <v>2391.3259431400002</v>
      </c>
      <c r="X149" s="39">
        <v>2574.1698931799997</v>
      </c>
      <c r="Y149" s="39">
        <v>2222.3485202500001</v>
      </c>
      <c r="Z149" s="39">
        <v>2356.9277703099997</v>
      </c>
      <c r="AA149" s="39">
        <v>2771.1318879800001</v>
      </c>
      <c r="AB149" s="39">
        <v>3107.4758478799995</v>
      </c>
      <c r="AC149" s="39">
        <v>2430.1198785299998</v>
      </c>
      <c r="AD149" s="39">
        <v>2749.4975900499999</v>
      </c>
      <c r="AE149" s="39">
        <v>3225.6655886000012</v>
      </c>
      <c r="AF149" s="39">
        <v>3538.5879553099985</v>
      </c>
      <c r="AG149" s="39">
        <v>3717.9767764600001</v>
      </c>
      <c r="AH149" s="212">
        <v>4189.8637458700005</v>
      </c>
      <c r="AI149" s="79">
        <v>4609.7097685800009</v>
      </c>
      <c r="AJ149" s="79">
        <v>4321.0512434400007</v>
      </c>
      <c r="AK149" s="79">
        <v>5568.9562180800003</v>
      </c>
      <c r="AL149" s="79">
        <v>5622.0985353699989</v>
      </c>
      <c r="AM149" s="79">
        <v>6074.221043049999</v>
      </c>
      <c r="AN149" s="79">
        <v>5983.7985790800003</v>
      </c>
      <c r="AO149" s="79">
        <v>6933.9091736100008</v>
      </c>
      <c r="AP149" s="79">
        <v>5875.9991740300002</v>
      </c>
      <c r="AQ149" s="79">
        <v>6403.7936542800007</v>
      </c>
    </row>
    <row r="150" spans="1:46">
      <c r="A150" s="38" t="s">
        <v>73</v>
      </c>
      <c r="B150" s="244">
        <v>219.887</v>
      </c>
      <c r="C150" s="244">
        <v>225.489</v>
      </c>
      <c r="D150" s="244">
        <v>175.62899999999999</v>
      </c>
      <c r="E150" s="244">
        <v>183.56</v>
      </c>
      <c r="F150" s="244">
        <v>183.27699999999999</v>
      </c>
      <c r="G150" s="244">
        <v>191.54599999999999</v>
      </c>
      <c r="H150" s="244">
        <v>158.20599999999999</v>
      </c>
      <c r="I150" s="97">
        <v>183.66044547999999</v>
      </c>
      <c r="J150" s="97">
        <v>242.65344635</v>
      </c>
      <c r="K150" s="97">
        <v>221.24346094999999</v>
      </c>
      <c r="L150" s="97">
        <v>257.12713847999999</v>
      </c>
      <c r="M150" s="97">
        <v>274.43016286</v>
      </c>
      <c r="N150" s="97">
        <v>338.96073100000001</v>
      </c>
      <c r="O150" s="97">
        <v>287.74796176999996</v>
      </c>
      <c r="P150" s="97">
        <v>258.30052009000002</v>
      </c>
      <c r="Q150" s="97">
        <v>249.45077062999999</v>
      </c>
      <c r="R150" s="97">
        <v>316.83765226999998</v>
      </c>
      <c r="S150" s="97">
        <v>291.85571823999999</v>
      </c>
      <c r="T150" s="97">
        <v>260.62384553999999</v>
      </c>
      <c r="U150" s="97">
        <v>274.85542035000003</v>
      </c>
      <c r="V150" s="97">
        <v>333.95725119999997</v>
      </c>
      <c r="W150" s="97">
        <v>281.42712224000002</v>
      </c>
      <c r="X150" s="39">
        <v>300.18270337000001</v>
      </c>
      <c r="Y150" s="39">
        <v>306.01292572000006</v>
      </c>
      <c r="Z150" s="39">
        <v>355.75346536000001</v>
      </c>
      <c r="AA150" s="39">
        <v>302.44111033999997</v>
      </c>
      <c r="AB150" s="39">
        <v>324.79047530000003</v>
      </c>
      <c r="AC150" s="39">
        <v>291.97471636</v>
      </c>
      <c r="AD150" s="39">
        <v>366.73466160999999</v>
      </c>
      <c r="AE150" s="39">
        <v>338.67982288000002</v>
      </c>
      <c r="AF150" s="39">
        <v>349.17339013999998</v>
      </c>
      <c r="AG150" s="39">
        <v>343.00086277999998</v>
      </c>
      <c r="AH150" s="212">
        <v>410.06318554000001</v>
      </c>
      <c r="AI150" s="79">
        <v>349.09006375999996</v>
      </c>
      <c r="AJ150" s="79">
        <v>359.31133989</v>
      </c>
      <c r="AK150" s="79">
        <v>359.71245876999996</v>
      </c>
      <c r="AL150" s="79">
        <v>441.65343865999995</v>
      </c>
      <c r="AM150" s="79">
        <v>410.19679384</v>
      </c>
      <c r="AN150" s="79">
        <v>407.54440834000002</v>
      </c>
      <c r="AO150" s="79">
        <v>426.88555201999998</v>
      </c>
      <c r="AP150" s="79">
        <v>510.58891001000001</v>
      </c>
      <c r="AQ150" s="79">
        <v>472.43809842999997</v>
      </c>
    </row>
    <row r="151" spans="1:46">
      <c r="A151" s="38" t="s">
        <v>74</v>
      </c>
      <c r="B151" s="244">
        <v>197.35</v>
      </c>
      <c r="C151" s="244">
        <v>239.154</v>
      </c>
      <c r="D151" s="244">
        <v>218.78299999999999</v>
      </c>
      <c r="E151" s="244">
        <v>245.28399999999999</v>
      </c>
      <c r="F151" s="244">
        <v>247.108</v>
      </c>
      <c r="G151" s="244">
        <v>328.87400000000002</v>
      </c>
      <c r="H151" s="244">
        <v>282.43299999999999</v>
      </c>
      <c r="I151" s="97">
        <v>241.71942815</v>
      </c>
      <c r="J151" s="97">
        <v>186.13506319999999</v>
      </c>
      <c r="K151" s="97">
        <v>208.94307621000002</v>
      </c>
      <c r="L151" s="97">
        <v>423.21824707000002</v>
      </c>
      <c r="M151" s="97">
        <v>246.04866514</v>
      </c>
      <c r="N151" s="97">
        <v>293.47077433999999</v>
      </c>
      <c r="O151" s="97">
        <v>325.97979372000003</v>
      </c>
      <c r="P151" s="97">
        <v>306.16929436000004</v>
      </c>
      <c r="Q151" s="97">
        <v>281.31257712000001</v>
      </c>
      <c r="R151" s="97">
        <v>262.54535694999998</v>
      </c>
      <c r="S151" s="97">
        <v>289.30747306000001</v>
      </c>
      <c r="T151" s="97">
        <v>437.59941947999999</v>
      </c>
      <c r="U151" s="97">
        <v>226.69056209000001</v>
      </c>
      <c r="V151" s="97">
        <v>256.42634191999997</v>
      </c>
      <c r="W151" s="97">
        <v>271.42218349000001</v>
      </c>
      <c r="X151" s="39">
        <v>271.53921558999997</v>
      </c>
      <c r="Y151" s="39">
        <v>384.72273529</v>
      </c>
      <c r="Z151" s="39">
        <v>324.50908962</v>
      </c>
      <c r="AA151" s="39">
        <v>379.73509612999999</v>
      </c>
      <c r="AB151" s="39">
        <v>448.68660161000003</v>
      </c>
      <c r="AC151" s="39">
        <v>333.78377972999999</v>
      </c>
      <c r="AD151" s="39">
        <v>361.25857449</v>
      </c>
      <c r="AE151" s="39">
        <v>424.06546380000003</v>
      </c>
      <c r="AF151" s="39">
        <v>602.77624188000004</v>
      </c>
      <c r="AG151" s="39">
        <v>465.65200358999999</v>
      </c>
      <c r="AH151" s="212">
        <v>423.86095555000003</v>
      </c>
      <c r="AI151" s="79">
        <v>489.54990707000002</v>
      </c>
      <c r="AJ151" s="79">
        <v>505.01678050999976</v>
      </c>
      <c r="AK151" s="79">
        <v>644.28413653000007</v>
      </c>
      <c r="AL151" s="79">
        <v>826.22519588000011</v>
      </c>
      <c r="AM151" s="79">
        <v>1040.8888877899999</v>
      </c>
      <c r="AN151" s="79">
        <v>1070.27554586</v>
      </c>
      <c r="AO151" s="79">
        <v>845.28716463999967</v>
      </c>
      <c r="AP151" s="79">
        <v>863.70503741999994</v>
      </c>
      <c r="AQ151" s="79">
        <v>1130.3463921400005</v>
      </c>
    </row>
    <row r="152" spans="1:46">
      <c r="A152" s="38" t="s">
        <v>75</v>
      </c>
      <c r="B152" s="244">
        <v>116.569</v>
      </c>
      <c r="C152" s="244">
        <v>7.0380000000000003</v>
      </c>
      <c r="D152" s="244">
        <v>7.0380000000000003</v>
      </c>
      <c r="E152" s="244">
        <v>190.285</v>
      </c>
      <c r="F152" s="244">
        <v>195.685</v>
      </c>
      <c r="G152" s="244">
        <v>21.222999999999999</v>
      </c>
      <c r="H152" s="244">
        <v>15.912000000000001</v>
      </c>
      <c r="I152" s="97">
        <v>16.760243580000001</v>
      </c>
      <c r="J152" s="97">
        <v>176.35286153000001</v>
      </c>
      <c r="K152" s="97">
        <v>108.61002128</v>
      </c>
      <c r="L152" s="97">
        <v>43.1461428</v>
      </c>
      <c r="M152" s="97">
        <v>177.48146234000001</v>
      </c>
      <c r="N152" s="97">
        <v>326.45376693999998</v>
      </c>
      <c r="O152" s="97">
        <v>55.09289399</v>
      </c>
      <c r="P152" s="97">
        <v>146.56347371999999</v>
      </c>
      <c r="Q152" s="97">
        <v>36.901662119999997</v>
      </c>
      <c r="R152" s="97">
        <v>34.316000600000002</v>
      </c>
      <c r="S152" s="97">
        <v>14.27317075</v>
      </c>
      <c r="T152" s="97">
        <v>70.346887859999995</v>
      </c>
      <c r="U152" s="97">
        <v>40.51122479</v>
      </c>
      <c r="V152" s="97">
        <v>32.0788771</v>
      </c>
      <c r="W152" s="97">
        <v>24.702671819999999</v>
      </c>
      <c r="X152" s="39">
        <v>26.845763390000002</v>
      </c>
      <c r="Y152" s="39">
        <v>229.9169775</v>
      </c>
      <c r="Z152" s="39">
        <v>28.674966859999998</v>
      </c>
      <c r="AA152" s="39">
        <v>22.28996686</v>
      </c>
      <c r="AB152" s="39">
        <v>189.06753791999998</v>
      </c>
      <c r="AC152" s="39">
        <v>20.009616329999997</v>
      </c>
      <c r="AD152" s="39">
        <v>53.174604439999996</v>
      </c>
      <c r="AE152" s="39">
        <v>27.324604430000001</v>
      </c>
      <c r="AF152" s="39">
        <v>373.27743112999997</v>
      </c>
      <c r="AG152" s="39">
        <v>351.61582055999997</v>
      </c>
      <c r="AH152" s="212">
        <v>42.919722010000001</v>
      </c>
      <c r="AI152" s="79">
        <v>31.211222109999998</v>
      </c>
      <c r="AJ152" s="79">
        <v>455.27225696999994</v>
      </c>
      <c r="AK152" s="79">
        <v>442.53575760000001</v>
      </c>
      <c r="AL152" s="79">
        <v>63.479593510000008</v>
      </c>
      <c r="AM152" s="79">
        <v>30.194506560000001</v>
      </c>
      <c r="AN152" s="79">
        <v>605.31838248999998</v>
      </c>
      <c r="AO152" s="79">
        <v>619.0760087000001</v>
      </c>
      <c r="AP152" s="79">
        <v>13.59837995</v>
      </c>
      <c r="AQ152" s="79">
        <v>31.400899909999996</v>
      </c>
    </row>
    <row r="153" spans="1:46">
      <c r="A153" s="38" t="s">
        <v>76</v>
      </c>
      <c r="B153" s="244">
        <v>0</v>
      </c>
      <c r="C153" s="244">
        <v>0</v>
      </c>
      <c r="D153" s="244">
        <v>0</v>
      </c>
      <c r="E153" s="244">
        <v>0</v>
      </c>
      <c r="F153" s="244">
        <v>0</v>
      </c>
      <c r="G153" s="244">
        <v>0</v>
      </c>
      <c r="H153" s="244">
        <v>0</v>
      </c>
      <c r="I153" s="97">
        <v>23.325121149999998</v>
      </c>
      <c r="J153" s="97">
        <v>25.846499999999999</v>
      </c>
      <c r="K153" s="97">
        <v>26.214500000000001</v>
      </c>
      <c r="L153" s="97">
        <v>40.389881539999998</v>
      </c>
      <c r="M153" s="97">
        <v>41.344881539999996</v>
      </c>
      <c r="N153" s="97">
        <v>44.139763950000003</v>
      </c>
      <c r="O153" s="97">
        <v>36.012760579999998</v>
      </c>
      <c r="P153" s="97">
        <v>36.84907303</v>
      </c>
      <c r="Q153" s="97">
        <v>37.741073030000003</v>
      </c>
      <c r="R153" s="97">
        <v>24.516305020000001</v>
      </c>
      <c r="S153" s="97">
        <v>28.749972589999999</v>
      </c>
      <c r="T153" s="97">
        <v>27.918086600000002</v>
      </c>
      <c r="U153" s="97">
        <v>24.705021670000001</v>
      </c>
      <c r="V153" s="97">
        <v>22.331</v>
      </c>
      <c r="W153" s="97">
        <v>25.677682690000001</v>
      </c>
      <c r="X153" s="39">
        <v>21.574999999999999</v>
      </c>
      <c r="Y153" s="39">
        <v>21.574999999999999</v>
      </c>
      <c r="Z153" s="39">
        <v>21.574999999999999</v>
      </c>
      <c r="AA153" s="39">
        <v>21.574999999999999</v>
      </c>
      <c r="AB153" s="39">
        <v>21.574999999999999</v>
      </c>
      <c r="AC153" s="39">
        <v>21.574999999999999</v>
      </c>
      <c r="AD153" s="39">
        <v>24.122499999999999</v>
      </c>
      <c r="AE153" s="39">
        <v>23.329000000000001</v>
      </c>
      <c r="AF153" s="39">
        <v>22.535499999999999</v>
      </c>
      <c r="AG153" s="39">
        <v>48.661000000000001</v>
      </c>
      <c r="AH153" s="212">
        <v>32.667499999999997</v>
      </c>
      <c r="AI153" s="79">
        <v>26.173500000000001</v>
      </c>
      <c r="AJ153" s="79">
        <v>24.145499999999998</v>
      </c>
      <c r="AK153" s="79">
        <v>39.475000000000001</v>
      </c>
      <c r="AL153" s="79">
        <v>33.6235</v>
      </c>
      <c r="AM153" s="79">
        <v>29.122499999999999</v>
      </c>
      <c r="AN153" s="79">
        <v>27.201499999999999</v>
      </c>
      <c r="AO153" s="79">
        <v>42.741500000000002</v>
      </c>
      <c r="AP153" s="79">
        <v>26.139500000000002</v>
      </c>
      <c r="AQ153" s="79">
        <v>21.917000000000002</v>
      </c>
    </row>
    <row r="154" spans="1:46">
      <c r="A154" s="38" t="s">
        <v>53</v>
      </c>
      <c r="B154" s="244">
        <v>120.07299999999999</v>
      </c>
      <c r="C154" s="244">
        <v>65.959999999999994</v>
      </c>
      <c r="D154" s="244">
        <v>74.63</v>
      </c>
      <c r="E154" s="244">
        <v>41.162999999999997</v>
      </c>
      <c r="F154" s="244">
        <v>186.76</v>
      </c>
      <c r="G154" s="244">
        <v>163.167</v>
      </c>
      <c r="H154" s="244">
        <v>228.54400000000001</v>
      </c>
      <c r="I154" s="97">
        <v>80.26156555</v>
      </c>
      <c r="J154" s="97">
        <v>221.1223889</v>
      </c>
      <c r="K154" s="97">
        <v>195.99158181999999</v>
      </c>
      <c r="L154" s="97">
        <v>139.99219592</v>
      </c>
      <c r="M154" s="97">
        <v>117.47462052</v>
      </c>
      <c r="N154" s="97">
        <v>147.60208725999999</v>
      </c>
      <c r="O154" s="97">
        <v>187.85721366999999</v>
      </c>
      <c r="P154" s="97">
        <v>154.10252124000002</v>
      </c>
      <c r="Q154" s="97">
        <v>107.57406345999999</v>
      </c>
      <c r="R154" s="97">
        <v>135.25052141999998</v>
      </c>
      <c r="S154" s="97">
        <v>114.54049528</v>
      </c>
      <c r="T154" s="97">
        <v>130.52034664000001</v>
      </c>
      <c r="U154" s="97">
        <v>149.21529828999999</v>
      </c>
      <c r="V154" s="97">
        <v>194.54895729</v>
      </c>
      <c r="W154" s="97">
        <v>180.37818721000002</v>
      </c>
      <c r="X154" s="39">
        <v>319.63680786000003</v>
      </c>
      <c r="Y154" s="39">
        <v>393.47749432000001</v>
      </c>
      <c r="Z154" s="39">
        <v>388.64639835000003</v>
      </c>
      <c r="AA154" s="39">
        <v>414.59778829000004</v>
      </c>
      <c r="AB154" s="39">
        <v>370.16463062000003</v>
      </c>
      <c r="AC154" s="39">
        <v>406.60643045</v>
      </c>
      <c r="AD154" s="39">
        <v>612.09242444000006</v>
      </c>
      <c r="AE154" s="39">
        <v>555.86626632000002</v>
      </c>
      <c r="AF154" s="39">
        <v>787.50908126000002</v>
      </c>
      <c r="AG154" s="39">
        <v>666.46891345000006</v>
      </c>
      <c r="AH154" s="212">
        <v>870.20590316999994</v>
      </c>
      <c r="AI154" s="79">
        <v>875.65307452000002</v>
      </c>
      <c r="AJ154" s="79">
        <v>1605.915796590001</v>
      </c>
      <c r="AK154" s="79">
        <v>1472.3208539100003</v>
      </c>
      <c r="AL154" s="79">
        <v>1906.9730519400005</v>
      </c>
      <c r="AM154" s="79">
        <v>2062.8151651300004</v>
      </c>
      <c r="AN154" s="79">
        <v>790.54026134999981</v>
      </c>
      <c r="AO154" s="79">
        <v>665.80225990000008</v>
      </c>
      <c r="AP154" s="79">
        <v>535.23148825999863</v>
      </c>
      <c r="AQ154" s="79">
        <v>736.0222381399991</v>
      </c>
    </row>
    <row r="155" spans="1:46">
      <c r="A155" s="38" t="s">
        <v>638</v>
      </c>
      <c r="B155" s="244"/>
      <c r="C155" s="244"/>
      <c r="D155" s="244"/>
      <c r="E155" s="244"/>
      <c r="F155" s="244"/>
      <c r="G155" s="244"/>
      <c r="H155" s="244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212"/>
      <c r="AI155" s="79"/>
      <c r="AJ155" s="79"/>
      <c r="AK155" s="79">
        <v>1029.29262012</v>
      </c>
      <c r="AL155" s="79">
        <v>474.46109833000003</v>
      </c>
      <c r="AM155" s="79">
        <v>492.80863213999999</v>
      </c>
      <c r="AN155" s="79">
        <v>416.66708299999999</v>
      </c>
      <c r="AO155" s="79">
        <v>596.91086002999998</v>
      </c>
      <c r="AP155" s="79">
        <v>510.87613700000003</v>
      </c>
      <c r="AQ155" s="79">
        <v>470.18245130000008</v>
      </c>
    </row>
    <row r="156" spans="1:46">
      <c r="A156" s="38" t="s">
        <v>360</v>
      </c>
      <c r="B156" s="244"/>
      <c r="C156" s="244"/>
      <c r="D156" s="244"/>
      <c r="E156" s="244"/>
      <c r="F156" s="244"/>
      <c r="G156" s="244"/>
      <c r="H156" s="244"/>
      <c r="I156" s="97"/>
      <c r="J156" s="97"/>
      <c r="K156" s="97"/>
      <c r="L156" s="97"/>
      <c r="M156" s="97"/>
      <c r="N156" s="97"/>
      <c r="O156" s="97"/>
      <c r="P156" s="97"/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39">
        <v>0</v>
      </c>
      <c r="Y156" s="39">
        <v>0</v>
      </c>
      <c r="Z156" s="39">
        <v>32.896033469999999</v>
      </c>
      <c r="AA156" s="39">
        <v>22.303815570000001</v>
      </c>
      <c r="AB156" s="39">
        <v>25.733810899999998</v>
      </c>
      <c r="AC156" s="39">
        <v>51.047378450000004</v>
      </c>
      <c r="AD156" s="39">
        <v>37.078683750000003</v>
      </c>
      <c r="AE156" s="39">
        <v>75.28798639</v>
      </c>
      <c r="AF156" s="39">
        <v>90.725001900000009</v>
      </c>
      <c r="AG156" s="39">
        <v>63.463450510000001</v>
      </c>
      <c r="AH156" s="212">
        <v>48.2961028</v>
      </c>
      <c r="AI156" s="79">
        <v>98.709436760000003</v>
      </c>
      <c r="AJ156" s="79">
        <v>117.99700996</v>
      </c>
      <c r="AK156" s="79">
        <v>95.266512430000006</v>
      </c>
      <c r="AL156" s="79">
        <v>95.200838219999994</v>
      </c>
      <c r="AM156" s="79">
        <v>104.49032563</v>
      </c>
      <c r="AN156" s="79">
        <v>132.92699207999999</v>
      </c>
      <c r="AO156" s="79">
        <v>141.16778608000001</v>
      </c>
      <c r="AP156" s="79">
        <v>135.87800572</v>
      </c>
      <c r="AQ156" s="79">
        <v>133.57056779000001</v>
      </c>
    </row>
    <row r="157" spans="1:46">
      <c r="A157" s="38" t="s">
        <v>211</v>
      </c>
      <c r="B157" s="244">
        <v>0</v>
      </c>
      <c r="C157" s="244">
        <v>0</v>
      </c>
      <c r="D157" s="244">
        <v>0</v>
      </c>
      <c r="E157" s="244">
        <v>0</v>
      </c>
      <c r="F157" s="244">
        <v>0</v>
      </c>
      <c r="G157" s="244">
        <v>0</v>
      </c>
      <c r="H157" s="244">
        <v>0</v>
      </c>
      <c r="I157" s="97">
        <v>0</v>
      </c>
      <c r="J157" s="97">
        <v>0</v>
      </c>
      <c r="K157" s="97">
        <v>118.04229729000001</v>
      </c>
      <c r="L157" s="97">
        <v>0</v>
      </c>
      <c r="M157" s="97">
        <v>0</v>
      </c>
      <c r="N157" s="97">
        <v>0</v>
      </c>
      <c r="O157" s="97">
        <v>0</v>
      </c>
      <c r="P157" s="97">
        <v>0</v>
      </c>
      <c r="Q157" s="97">
        <v>1299.79780931</v>
      </c>
      <c r="R157" s="97">
        <v>1146.5833963499999</v>
      </c>
      <c r="S157" s="97">
        <v>1112.53770463</v>
      </c>
      <c r="T157" s="97">
        <v>0</v>
      </c>
      <c r="U157" s="97">
        <v>0</v>
      </c>
      <c r="V157" s="97">
        <v>0</v>
      </c>
      <c r="W157" s="97">
        <v>0</v>
      </c>
      <c r="X157" s="39">
        <v>148.06149530000002</v>
      </c>
      <c r="Y157" s="39">
        <v>146.09987669999998</v>
      </c>
      <c r="Z157" s="39">
        <v>157.76044243000001</v>
      </c>
      <c r="AA157" s="39">
        <v>235.39161862</v>
      </c>
      <c r="AB157" s="39">
        <v>1E-8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212">
        <v>0</v>
      </c>
      <c r="AI157" s="79">
        <v>0</v>
      </c>
      <c r="AJ157" s="79">
        <v>0</v>
      </c>
      <c r="AK157" s="79">
        <v>0</v>
      </c>
      <c r="AL157" s="79">
        <v>0</v>
      </c>
      <c r="AM157" s="79">
        <v>0</v>
      </c>
      <c r="AN157" s="79">
        <v>0</v>
      </c>
      <c r="AO157" s="79">
        <v>0</v>
      </c>
      <c r="AP157" s="79">
        <v>0</v>
      </c>
      <c r="AQ157" s="79">
        <v>0</v>
      </c>
    </row>
    <row r="158" spans="1:46">
      <c r="A158" s="38" t="s">
        <v>730</v>
      </c>
      <c r="B158" s="244">
        <v>0</v>
      </c>
      <c r="C158" s="244">
        <v>0</v>
      </c>
      <c r="D158" s="244">
        <v>0</v>
      </c>
      <c r="E158" s="244">
        <v>0</v>
      </c>
      <c r="F158" s="244">
        <v>0</v>
      </c>
      <c r="G158" s="244">
        <v>0</v>
      </c>
      <c r="H158" s="244">
        <v>0</v>
      </c>
      <c r="I158" s="97">
        <v>0</v>
      </c>
      <c r="J158" s="97">
        <v>0</v>
      </c>
      <c r="K158" s="97">
        <v>118.04229729000001</v>
      </c>
      <c r="L158" s="97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1299.79780931</v>
      </c>
      <c r="R158" s="97">
        <v>1146.5833963499999</v>
      </c>
      <c r="S158" s="97">
        <v>1112.53770463</v>
      </c>
      <c r="T158" s="97">
        <v>0</v>
      </c>
      <c r="U158" s="97">
        <v>0</v>
      </c>
      <c r="V158" s="97">
        <v>0</v>
      </c>
      <c r="W158" s="97">
        <v>0</v>
      </c>
      <c r="X158" s="39">
        <v>148.06149530000002</v>
      </c>
      <c r="Y158" s="39">
        <v>146.09987669999998</v>
      </c>
      <c r="Z158" s="39">
        <v>157.76044243000001</v>
      </c>
      <c r="AA158" s="39">
        <v>235.39161862</v>
      </c>
      <c r="AB158" s="39">
        <v>1E-8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212">
        <v>0</v>
      </c>
      <c r="AI158" s="79">
        <v>0</v>
      </c>
      <c r="AJ158" s="79">
        <v>0</v>
      </c>
      <c r="AK158" s="79">
        <v>0</v>
      </c>
      <c r="AL158" s="79">
        <v>0</v>
      </c>
      <c r="AM158" s="79">
        <v>0</v>
      </c>
      <c r="AN158" s="79">
        <v>0</v>
      </c>
      <c r="AO158" s="79">
        <v>0</v>
      </c>
      <c r="AP158" s="79">
        <v>93.587279740000014</v>
      </c>
      <c r="AQ158" s="79">
        <v>93.414445110000003</v>
      </c>
    </row>
    <row r="159" spans="1:46">
      <c r="A159" s="38" t="s">
        <v>77</v>
      </c>
      <c r="B159" s="244">
        <v>189.39500000000001</v>
      </c>
      <c r="C159" s="244">
        <v>198.36199999999999</v>
      </c>
      <c r="D159" s="244">
        <v>180.33799999999999</v>
      </c>
      <c r="E159" s="244">
        <v>189.62899999999999</v>
      </c>
      <c r="F159" s="244">
        <v>273.07100000000003</v>
      </c>
      <c r="G159" s="244">
        <v>306.40300000000002</v>
      </c>
      <c r="H159" s="244">
        <v>215.04499999999999</v>
      </c>
      <c r="I159" s="97">
        <v>362.29741468000003</v>
      </c>
      <c r="J159" s="97">
        <v>257.39517083999999</v>
      </c>
      <c r="K159" s="97">
        <v>310.06125367999999</v>
      </c>
      <c r="L159" s="97">
        <v>297.15124395999999</v>
      </c>
      <c r="M159" s="97">
        <v>339.90660915000001</v>
      </c>
      <c r="N159" s="97">
        <v>262.33380225999997</v>
      </c>
      <c r="O159" s="97">
        <v>284.53338969000004</v>
      </c>
      <c r="P159" s="97">
        <v>292.62218213</v>
      </c>
      <c r="Q159" s="97">
        <v>210.23233775</v>
      </c>
      <c r="R159" s="97">
        <v>258.86639544000002</v>
      </c>
      <c r="S159" s="97">
        <v>268.35204657000008</v>
      </c>
      <c r="T159" s="97">
        <v>385.31379322000004</v>
      </c>
      <c r="U159" s="97">
        <v>280.40866798000002</v>
      </c>
      <c r="V159" s="97">
        <v>531.31651390000002</v>
      </c>
      <c r="W159" s="97">
        <v>414.70735330000002</v>
      </c>
      <c r="X159" s="39">
        <v>514.85291546000008</v>
      </c>
      <c r="Y159" s="39">
        <v>347.46376192000002</v>
      </c>
      <c r="Z159" s="39">
        <v>542.68335200000001</v>
      </c>
      <c r="AA159" s="39">
        <v>571.84572837999985</v>
      </c>
      <c r="AB159" s="39">
        <v>459.64560581000006</v>
      </c>
      <c r="AC159" s="39">
        <v>400.0202003</v>
      </c>
      <c r="AD159" s="39">
        <v>472.77033577000003</v>
      </c>
      <c r="AE159" s="39">
        <v>411.40687521000001</v>
      </c>
      <c r="AF159" s="39">
        <v>544.52593997000019</v>
      </c>
      <c r="AG159" s="39">
        <v>431.85145825000001</v>
      </c>
      <c r="AH159" s="212">
        <v>597.65803885999992</v>
      </c>
      <c r="AI159" s="79">
        <v>811.85041774000024</v>
      </c>
      <c r="AJ159" s="79">
        <v>1015.1318531299999</v>
      </c>
      <c r="AK159" s="79">
        <v>580.23477723999997</v>
      </c>
      <c r="AL159" s="79">
        <v>767.24486786000011</v>
      </c>
      <c r="AM159" s="79">
        <v>1099.01617779</v>
      </c>
      <c r="AN159" s="79">
        <v>1315.2250126799997</v>
      </c>
      <c r="AO159" s="79">
        <v>1200.2354971500001</v>
      </c>
      <c r="AP159" s="79">
        <v>1265.1886855700002</v>
      </c>
      <c r="AQ159" s="79">
        <v>1298.5944127999996</v>
      </c>
    </row>
    <row r="160" spans="1:46" s="6" customFormat="1">
      <c r="A160" s="41" t="s">
        <v>78</v>
      </c>
      <c r="B160" s="98">
        <v>8042.98</v>
      </c>
      <c r="C160" s="98">
        <v>8154.95</v>
      </c>
      <c r="D160" s="98">
        <v>8871.6929999999993</v>
      </c>
      <c r="E160" s="98">
        <v>9502.9340000000011</v>
      </c>
      <c r="F160" s="98">
        <v>10521.028999999999</v>
      </c>
      <c r="G160" s="98">
        <v>11048.431</v>
      </c>
      <c r="H160" s="98">
        <v>11004.765000000001</v>
      </c>
      <c r="I160" s="98">
        <v>10426.296034129999</v>
      </c>
      <c r="J160" s="98">
        <v>10085.99098239</v>
      </c>
      <c r="K160" s="98">
        <v>10037.409459920002</v>
      </c>
      <c r="L160" s="98">
        <v>17561.789280539997</v>
      </c>
      <c r="M160" s="98">
        <v>15693.722668300001</v>
      </c>
      <c r="N160" s="98">
        <v>16414.156739489998</v>
      </c>
      <c r="O160" s="98">
        <v>16620.397418590001</v>
      </c>
      <c r="P160" s="98">
        <v>17682.403127570004</v>
      </c>
      <c r="Q160" s="98">
        <v>16526.405862399995</v>
      </c>
      <c r="R160" s="98">
        <v>17806.45179146</v>
      </c>
      <c r="S160" s="98">
        <v>18176.654607140001</v>
      </c>
      <c r="T160" s="98">
        <v>18147.313230888441</v>
      </c>
      <c r="U160" s="98">
        <v>20010.471716549997</v>
      </c>
      <c r="V160" s="98">
        <v>19928.061353500001</v>
      </c>
      <c r="W160" s="98">
        <v>21575.012361740002</v>
      </c>
      <c r="X160" s="14">
        <v>22778.26655584</v>
      </c>
      <c r="Y160" s="14">
        <v>20958.90383793</v>
      </c>
      <c r="Z160" s="14">
        <v>20006.088919190002</v>
      </c>
      <c r="AA160" s="14">
        <v>20708.550852720004</v>
      </c>
      <c r="AB160" s="14">
        <v>20580.93654621</v>
      </c>
      <c r="AC160" s="14">
        <v>19328.499932479994</v>
      </c>
      <c r="AD160" s="14">
        <v>19627.285411670004</v>
      </c>
      <c r="AE160" s="14">
        <v>19378.142113749996</v>
      </c>
      <c r="AF160" s="14">
        <v>20999.903176930002</v>
      </c>
      <c r="AG160" s="14">
        <v>20828.484350340001</v>
      </c>
      <c r="AH160" s="205">
        <v>22094.405572859992</v>
      </c>
      <c r="AI160" s="205">
        <v>23563.93830925001</v>
      </c>
      <c r="AJ160" s="205">
        <v>23309.328948179991</v>
      </c>
      <c r="AK160" s="205">
        <v>26043.256157779993</v>
      </c>
      <c r="AL160" s="205">
        <v>25941.902780669992</v>
      </c>
      <c r="AM160" s="205">
        <v>26216.743371619999</v>
      </c>
      <c r="AN160" s="205">
        <v>28340.181498050006</v>
      </c>
      <c r="AO160" s="205">
        <v>31318.08436909</v>
      </c>
      <c r="AP160" s="205">
        <v>33619.884038710014</v>
      </c>
      <c r="AQ160" s="205">
        <v>34891.832029349978</v>
      </c>
      <c r="AR160"/>
      <c r="AS160"/>
      <c r="AT160"/>
    </row>
    <row r="161" spans="1:46" s="6" customFormat="1">
      <c r="A161" s="42" t="s">
        <v>71</v>
      </c>
      <c r="B161" s="244">
        <v>5322.6840000000002</v>
      </c>
      <c r="C161" s="244">
        <v>5310.8109999999997</v>
      </c>
      <c r="D161" s="244">
        <v>5961.6779999999999</v>
      </c>
      <c r="E161" s="244">
        <v>6274.8950000000004</v>
      </c>
      <c r="F161" s="244">
        <v>3699.3560000000002</v>
      </c>
      <c r="G161" s="244">
        <v>4407.7849999999999</v>
      </c>
      <c r="H161" s="244">
        <v>4402.3109999999997</v>
      </c>
      <c r="I161" s="97">
        <v>4473.4147207299993</v>
      </c>
      <c r="J161" s="97">
        <v>4304.18131937</v>
      </c>
      <c r="K161" s="97">
        <v>4455.6108134500009</v>
      </c>
      <c r="L161" s="97">
        <v>9871.8830053799975</v>
      </c>
      <c r="M161" s="97">
        <v>9514.119973320001</v>
      </c>
      <c r="N161" s="97">
        <v>10174.51356102</v>
      </c>
      <c r="O161" s="97">
        <v>10273.65741587</v>
      </c>
      <c r="P161" s="97">
        <v>11339.241064150003</v>
      </c>
      <c r="Q161" s="97">
        <v>10573.066278819997</v>
      </c>
      <c r="R161" s="97">
        <v>9820.3690593499978</v>
      </c>
      <c r="S161" s="97">
        <v>10229.75185653</v>
      </c>
      <c r="T161" s="97">
        <v>10739.29253196</v>
      </c>
      <c r="U161" s="97">
        <v>12562.17031211</v>
      </c>
      <c r="V161" s="97">
        <v>12537.91295217</v>
      </c>
      <c r="W161" s="97">
        <v>14068.172375400001</v>
      </c>
      <c r="X161" s="39">
        <v>15240.685230609995</v>
      </c>
      <c r="Y161" s="39">
        <v>13652.542359849998</v>
      </c>
      <c r="Z161" s="39">
        <v>12645.67236708</v>
      </c>
      <c r="AA161" s="39">
        <v>13276.558897000001</v>
      </c>
      <c r="AB161" s="39">
        <v>13653.057043209999</v>
      </c>
      <c r="AC161" s="39">
        <v>12584.269570949995</v>
      </c>
      <c r="AD161" s="39">
        <v>13257.884644100001</v>
      </c>
      <c r="AE161" s="39">
        <v>12713.74209541</v>
      </c>
      <c r="AF161" s="39">
        <v>14162.310490900001</v>
      </c>
      <c r="AG161" s="39">
        <v>13960.9155625</v>
      </c>
      <c r="AH161" s="212">
        <v>15502.314362259995</v>
      </c>
      <c r="AI161" s="79">
        <v>17118.628850120007</v>
      </c>
      <c r="AJ161" s="79">
        <v>16208.818398969994</v>
      </c>
      <c r="AK161" s="79">
        <v>17543.386836920006</v>
      </c>
      <c r="AL161" s="79">
        <v>17437.548100550001</v>
      </c>
      <c r="AM161" s="79">
        <v>17855.73325687</v>
      </c>
      <c r="AN161" s="79">
        <v>19613.541463630001</v>
      </c>
      <c r="AO161" s="79">
        <v>22395.356940109999</v>
      </c>
      <c r="AP161" s="79">
        <v>24374.172438170001</v>
      </c>
      <c r="AQ161" s="79">
        <v>25539.607497079993</v>
      </c>
      <c r="AR161"/>
      <c r="AS161"/>
      <c r="AT161"/>
    </row>
    <row r="162" spans="1:46" s="6" customFormat="1">
      <c r="A162" s="42" t="s">
        <v>74</v>
      </c>
      <c r="B162" s="244">
        <v>597.26099999999997</v>
      </c>
      <c r="C162" s="244">
        <v>605.75099999999998</v>
      </c>
      <c r="D162" s="244">
        <v>618.15599999999995</v>
      </c>
      <c r="E162" s="244">
        <v>639.07100000000003</v>
      </c>
      <c r="F162" s="244">
        <v>1122.9870000000001</v>
      </c>
      <c r="G162" s="244">
        <v>1179.9580000000001</v>
      </c>
      <c r="H162" s="244">
        <v>1184.7629999999999</v>
      </c>
      <c r="I162" s="97">
        <v>1184.51217417</v>
      </c>
      <c r="J162" s="97">
        <v>1198.7869276600002</v>
      </c>
      <c r="K162" s="97">
        <v>1201.3153095</v>
      </c>
      <c r="L162" s="97">
        <v>974.13538129999995</v>
      </c>
      <c r="M162" s="97">
        <v>970.30965928000001</v>
      </c>
      <c r="N162" s="97">
        <v>967.24023411999997</v>
      </c>
      <c r="O162" s="97">
        <v>967.73867129999996</v>
      </c>
      <c r="P162" s="97">
        <v>1038.29974513</v>
      </c>
      <c r="Q162" s="97">
        <v>1031.0771067000001</v>
      </c>
      <c r="R162" s="97">
        <v>1034.22229614</v>
      </c>
      <c r="S162" s="97">
        <v>1040.28397834</v>
      </c>
      <c r="T162" s="97">
        <v>504.13383197080066</v>
      </c>
      <c r="U162" s="97">
        <v>519.66332253999997</v>
      </c>
      <c r="V162" s="97">
        <v>525.95554436999998</v>
      </c>
      <c r="W162" s="97">
        <v>181.6000276</v>
      </c>
      <c r="X162" s="39">
        <v>202.56157291999997</v>
      </c>
      <c r="Y162" s="39">
        <v>27.84858204</v>
      </c>
      <c r="Z162" s="39">
        <v>30.25910597</v>
      </c>
      <c r="AA162" s="39">
        <v>31.949296589999999</v>
      </c>
      <c r="AB162" s="39">
        <v>140.62771831000001</v>
      </c>
      <c r="AC162" s="39">
        <v>143.18567467</v>
      </c>
      <c r="AD162" s="39">
        <v>145.08489302000001</v>
      </c>
      <c r="AE162" s="39">
        <v>154.73656606999998</v>
      </c>
      <c r="AF162" s="39">
        <v>153.97494850999999</v>
      </c>
      <c r="AG162" s="39">
        <v>152.70835116000001</v>
      </c>
      <c r="AH162" s="212">
        <v>154.57151782</v>
      </c>
      <c r="AI162" s="79">
        <v>155.77802961</v>
      </c>
      <c r="AJ162" s="79">
        <v>156.80524762000002</v>
      </c>
      <c r="AK162" s="79">
        <v>155.53045613000003</v>
      </c>
      <c r="AL162" s="79">
        <v>155.45378395000003</v>
      </c>
      <c r="AM162" s="79">
        <v>153.66730088000003</v>
      </c>
      <c r="AN162" s="79">
        <v>151.43319049999999</v>
      </c>
      <c r="AO162" s="79">
        <v>151.51824943</v>
      </c>
      <c r="AP162" s="79">
        <v>151.92116213</v>
      </c>
      <c r="AQ162" s="79">
        <v>150.97466453999999</v>
      </c>
      <c r="AR162"/>
      <c r="AS162"/>
      <c r="AT162"/>
    </row>
    <row r="163" spans="1:46" s="6" customFormat="1" ht="15.75" customHeight="1">
      <c r="A163" s="42" t="s">
        <v>79</v>
      </c>
      <c r="B163" s="244">
        <v>624.95299999999997</v>
      </c>
      <c r="C163" s="244">
        <v>642.93700000000001</v>
      </c>
      <c r="D163" s="244">
        <v>650.1</v>
      </c>
      <c r="E163" s="244">
        <v>666.28200000000004</v>
      </c>
      <c r="F163" s="244">
        <v>940.846</v>
      </c>
      <c r="G163" s="244">
        <v>975.79100000000005</v>
      </c>
      <c r="H163" s="244">
        <v>1026.652</v>
      </c>
      <c r="I163" s="97">
        <v>1051.6774215099999</v>
      </c>
      <c r="J163" s="97">
        <v>1089.88755423</v>
      </c>
      <c r="K163" s="97">
        <v>1089.5040679200001</v>
      </c>
      <c r="L163" s="97">
        <v>1133.9483796300001</v>
      </c>
      <c r="M163" s="97">
        <v>1145.3472811400002</v>
      </c>
      <c r="N163" s="97">
        <v>1064.35583778</v>
      </c>
      <c r="O163" s="97">
        <v>1063.5049525300001</v>
      </c>
      <c r="P163" s="97">
        <v>1096.8320982100001</v>
      </c>
      <c r="Q163" s="97">
        <v>1031.8364028999999</v>
      </c>
      <c r="R163" s="97">
        <v>1116.6191471500001</v>
      </c>
      <c r="S163" s="97">
        <v>1070.36039119</v>
      </c>
      <c r="T163" s="97">
        <v>1085.77172249</v>
      </c>
      <c r="U163" s="97">
        <v>961.95615428999997</v>
      </c>
      <c r="V163" s="97">
        <v>973.77449954999997</v>
      </c>
      <c r="W163" s="97">
        <v>991.92719149000004</v>
      </c>
      <c r="X163" s="39">
        <v>998.68940039999995</v>
      </c>
      <c r="Y163" s="39">
        <v>1012.20510974</v>
      </c>
      <c r="Z163" s="39">
        <v>1045.0196857799999</v>
      </c>
      <c r="AA163" s="39">
        <v>1165.64936655</v>
      </c>
      <c r="AB163" s="39">
        <v>1170.8756833499999</v>
      </c>
      <c r="AC163" s="39">
        <v>1171.68849897</v>
      </c>
      <c r="AD163" s="39">
        <v>1159.6376388399999</v>
      </c>
      <c r="AE163" s="39">
        <v>1267.99744007</v>
      </c>
      <c r="AF163" s="39">
        <v>1389.5661011300001</v>
      </c>
      <c r="AG163" s="39">
        <v>1384.0183550199999</v>
      </c>
      <c r="AH163" s="212">
        <v>1402.7936202999999</v>
      </c>
      <c r="AI163" s="79">
        <v>1452.44430627</v>
      </c>
      <c r="AJ163" s="79">
        <v>1440.9754117800003</v>
      </c>
      <c r="AK163" s="79">
        <v>1540.4089424399999</v>
      </c>
      <c r="AL163" s="79">
        <v>1550.4044155199999</v>
      </c>
      <c r="AM163" s="79">
        <v>1625.4321516199998</v>
      </c>
      <c r="AN163" s="79">
        <v>1551.2567963700001</v>
      </c>
      <c r="AO163" s="79">
        <v>1555.7680985500001</v>
      </c>
      <c r="AP163" s="79">
        <v>1570.6245338800002</v>
      </c>
      <c r="AQ163" s="79">
        <v>1602.3798771200004</v>
      </c>
      <c r="AR163"/>
      <c r="AS163"/>
      <c r="AT163"/>
    </row>
    <row r="164" spans="1:46" s="6" customFormat="1">
      <c r="A164" s="42" t="s">
        <v>53</v>
      </c>
      <c r="B164" s="244">
        <v>0</v>
      </c>
      <c r="C164" s="244">
        <v>0</v>
      </c>
      <c r="D164" s="244">
        <v>0</v>
      </c>
      <c r="E164" s="244">
        <v>4.444</v>
      </c>
      <c r="F164" s="244">
        <v>371.17399999999998</v>
      </c>
      <c r="G164" s="244">
        <v>546.29499999999996</v>
      </c>
      <c r="H164" s="244">
        <v>468.49</v>
      </c>
      <c r="I164" s="97">
        <v>10.09221209</v>
      </c>
      <c r="J164" s="97">
        <v>373.65123002999997</v>
      </c>
      <c r="K164" s="97">
        <v>371.85399863999999</v>
      </c>
      <c r="L164" s="97">
        <v>372.36697477999996</v>
      </c>
      <c r="M164" s="97">
        <v>318.80656077999998</v>
      </c>
      <c r="N164" s="97">
        <v>319.37903145999996</v>
      </c>
      <c r="O164" s="97">
        <v>323.38947282999999</v>
      </c>
      <c r="P164" s="97">
        <v>319.32997282999997</v>
      </c>
      <c r="Q164" s="97">
        <v>236.62549999999999</v>
      </c>
      <c r="R164" s="97">
        <v>245.96449999999999</v>
      </c>
      <c r="S164" s="97">
        <v>223.33349999999999</v>
      </c>
      <c r="T164" s="97">
        <v>218.14750000000001</v>
      </c>
      <c r="U164" s="97">
        <v>101.413</v>
      </c>
      <c r="V164" s="97">
        <v>104.83150000000001</v>
      </c>
      <c r="W164" s="97">
        <v>93.55</v>
      </c>
      <c r="X164" s="39">
        <v>136.45529325999999</v>
      </c>
      <c r="Y164" s="39">
        <v>64.757603000000003</v>
      </c>
      <c r="Z164" s="39">
        <v>74.536236000000002</v>
      </c>
      <c r="AA164" s="39">
        <v>111.19944101</v>
      </c>
      <c r="AB164" s="39">
        <v>109.682265</v>
      </c>
      <c r="AC164" s="39">
        <v>5.1034362199999999</v>
      </c>
      <c r="AD164" s="39">
        <v>-16.792427979999999</v>
      </c>
      <c r="AE164" s="39">
        <v>4.0335755799999999</v>
      </c>
      <c r="AF164" s="39">
        <v>9.0410510300000002</v>
      </c>
      <c r="AG164" s="39">
        <v>18.257959940000003</v>
      </c>
      <c r="AH164" s="212">
        <v>-4.1780609399999999</v>
      </c>
      <c r="AI164" s="79">
        <v>0.57875720999999991</v>
      </c>
      <c r="AJ164" s="79">
        <v>-75.945250070000881</v>
      </c>
      <c r="AK164" s="79">
        <v>-19.180724299999373</v>
      </c>
      <c r="AL164" s="79">
        <v>-151.4670410999999</v>
      </c>
      <c r="AM164" s="79">
        <v>-179.96433001000023</v>
      </c>
      <c r="AN164" s="79">
        <v>226.40481433999992</v>
      </c>
      <c r="AO164" s="79">
        <v>408.84380598999979</v>
      </c>
      <c r="AP164" s="79">
        <v>449.46420229000114</v>
      </c>
      <c r="AQ164" s="79">
        <v>340.46553066000081</v>
      </c>
      <c r="AR164"/>
      <c r="AS164"/>
      <c r="AT164"/>
    </row>
    <row r="165" spans="1:46" s="6" customFormat="1">
      <c r="A165" s="42" t="s">
        <v>80</v>
      </c>
      <c r="B165" s="244">
        <v>0</v>
      </c>
      <c r="C165" s="244">
        <v>2.1339999999999999</v>
      </c>
      <c r="D165" s="244">
        <v>12.162000000000001</v>
      </c>
      <c r="E165" s="244">
        <v>24.38</v>
      </c>
      <c r="F165" s="244">
        <v>25.896000000000001</v>
      </c>
      <c r="G165" s="244">
        <v>27.411999999999999</v>
      </c>
      <c r="H165" s="244">
        <v>28.928000000000001</v>
      </c>
      <c r="I165" s="97">
        <v>37.311629439999997</v>
      </c>
      <c r="J165" s="97">
        <v>37.663294780000001</v>
      </c>
      <c r="K165" s="97">
        <v>37.188833880000004</v>
      </c>
      <c r="L165" s="97">
        <v>324.26438560000003</v>
      </c>
      <c r="M165" s="97">
        <v>376.05877661</v>
      </c>
      <c r="N165" s="97">
        <v>380.52100787000001</v>
      </c>
      <c r="O165" s="97">
        <v>385.41194660000002</v>
      </c>
      <c r="P165" s="97">
        <v>339.13472711999998</v>
      </c>
      <c r="Q165" s="97">
        <v>344.81596038999999</v>
      </c>
      <c r="R165" s="97">
        <v>351.60871310000005</v>
      </c>
      <c r="S165" s="97">
        <v>354.62574783999997</v>
      </c>
      <c r="T165" s="97">
        <v>301.76413656</v>
      </c>
      <c r="U165" s="97">
        <v>306.99190198000002</v>
      </c>
      <c r="V165" s="97">
        <v>311.93454757999996</v>
      </c>
      <c r="W165" s="97">
        <v>317.74631531</v>
      </c>
      <c r="X165" s="39">
        <v>344.29413497000002</v>
      </c>
      <c r="Y165" s="39">
        <v>349.26396327999998</v>
      </c>
      <c r="Z165" s="39">
        <v>354.46365068</v>
      </c>
      <c r="AA165" s="39">
        <v>357.96583592000002</v>
      </c>
      <c r="AB165" s="39">
        <v>441.47989917000001</v>
      </c>
      <c r="AC165" s="39">
        <v>447.67370431000001</v>
      </c>
      <c r="AD165" s="39">
        <v>454.41281997999999</v>
      </c>
      <c r="AE165" s="39">
        <v>460.60908616</v>
      </c>
      <c r="AF165" s="39">
        <v>485.45857108999996</v>
      </c>
      <c r="AG165" s="39">
        <v>490.17996983999996</v>
      </c>
      <c r="AH165" s="212">
        <v>494.62856925</v>
      </c>
      <c r="AI165" s="79">
        <v>500.10585637000003</v>
      </c>
      <c r="AJ165" s="79">
        <v>579.82318635000001</v>
      </c>
      <c r="AK165" s="79">
        <v>585.46517207999989</v>
      </c>
      <c r="AL165" s="79">
        <v>592.81081097000003</v>
      </c>
      <c r="AM165" s="79">
        <v>598.04257192999989</v>
      </c>
      <c r="AN165" s="79">
        <v>704.91898626</v>
      </c>
      <c r="AO165" s="79">
        <v>707.96596999999997</v>
      </c>
      <c r="AP165" s="79">
        <v>714.97880177000002</v>
      </c>
      <c r="AQ165" s="79">
        <v>723.36165015999995</v>
      </c>
      <c r="AR165"/>
      <c r="AS165"/>
      <c r="AT165"/>
    </row>
    <row r="166" spans="1:46" s="6" customFormat="1">
      <c r="A166" s="42" t="s">
        <v>60</v>
      </c>
      <c r="B166" s="244">
        <v>1123.5740000000001</v>
      </c>
      <c r="C166" s="244">
        <v>1215.6410000000001</v>
      </c>
      <c r="D166" s="244">
        <v>1250.877</v>
      </c>
      <c r="E166" s="244">
        <v>1510.9649999999999</v>
      </c>
      <c r="F166" s="244">
        <v>3546.39</v>
      </c>
      <c r="G166" s="244">
        <v>3159.134</v>
      </c>
      <c r="H166" s="244">
        <v>3116.4830000000002</v>
      </c>
      <c r="I166" s="97">
        <v>2461.5420637399998</v>
      </c>
      <c r="J166" s="97">
        <v>2312.4946918400001</v>
      </c>
      <c r="K166" s="97">
        <v>2149.68442366</v>
      </c>
      <c r="L166" s="97">
        <v>4136.2622080000001</v>
      </c>
      <c r="M166" s="97">
        <v>2616.1686274099998</v>
      </c>
      <c r="N166" s="97">
        <v>2639.7762469699996</v>
      </c>
      <c r="O166" s="97">
        <v>2646.2686371599998</v>
      </c>
      <c r="P166" s="97">
        <v>2484.6042612600004</v>
      </c>
      <c r="Q166" s="97">
        <v>2305.7583131399997</v>
      </c>
      <c r="R166" s="97">
        <v>2282.6833161100003</v>
      </c>
      <c r="S166" s="97">
        <v>2244.1599191400001</v>
      </c>
      <c r="T166" s="97">
        <v>2323.8353360576425</v>
      </c>
      <c r="U166" s="97">
        <v>2319.1557954299997</v>
      </c>
      <c r="V166" s="97">
        <v>2244.67036663</v>
      </c>
      <c r="W166" s="97">
        <v>2331.2531717900001</v>
      </c>
      <c r="X166" s="39">
        <v>2071.0909406700011</v>
      </c>
      <c r="Y166" s="39">
        <v>1888.9915103800001</v>
      </c>
      <c r="Z166" s="39">
        <v>1966.8936705599999</v>
      </c>
      <c r="AA166" s="39">
        <v>1940.2694377999999</v>
      </c>
      <c r="AB166" s="39">
        <v>1893.94230625</v>
      </c>
      <c r="AC166" s="39">
        <v>1976.9008859899991</v>
      </c>
      <c r="AD166" s="39">
        <v>2065.8406183100001</v>
      </c>
      <c r="AE166" s="39">
        <v>2086.59032643</v>
      </c>
      <c r="AF166" s="39">
        <v>2382.6261394799999</v>
      </c>
      <c r="AG166" s="39">
        <v>2430.2934194699988</v>
      </c>
      <c r="AH166" s="212">
        <v>2474.0764794499996</v>
      </c>
      <c r="AI166" s="79">
        <v>2445.1700743899987</v>
      </c>
      <c r="AJ166" s="79">
        <v>2924.1366318399992</v>
      </c>
      <c r="AK166" s="79">
        <v>2947.8280989699997</v>
      </c>
      <c r="AL166" s="79">
        <v>2903.9256231799995</v>
      </c>
      <c r="AM166" s="79">
        <v>2856.3500785999995</v>
      </c>
      <c r="AN166" s="79">
        <v>2816.8150131899997</v>
      </c>
      <c r="AO166" s="79">
        <v>2697.4919095400001</v>
      </c>
      <c r="AP166" s="79">
        <v>2532.2180525500003</v>
      </c>
      <c r="AQ166" s="79">
        <v>2551.3149841499994</v>
      </c>
      <c r="AR166"/>
      <c r="AS166"/>
      <c r="AT166"/>
    </row>
    <row r="167" spans="1:46" s="6" customFormat="1">
      <c r="A167" s="42" t="s">
        <v>638</v>
      </c>
      <c r="B167" s="244"/>
      <c r="C167" s="244"/>
      <c r="D167" s="244"/>
      <c r="E167" s="244"/>
      <c r="F167" s="244"/>
      <c r="G167" s="244"/>
      <c r="H167" s="244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212"/>
      <c r="AI167" s="79"/>
      <c r="AJ167" s="79"/>
      <c r="AK167" s="79">
        <v>1245.5573601799999</v>
      </c>
      <c r="AL167" s="79">
        <v>1571.48944856</v>
      </c>
      <c r="AM167" s="79">
        <v>1600.4579045199998</v>
      </c>
      <c r="AN167" s="79">
        <v>1665.3199509999997</v>
      </c>
      <c r="AO167" s="79">
        <v>1691.93573277</v>
      </c>
      <c r="AP167" s="79">
        <v>1785.82100541</v>
      </c>
      <c r="AQ167" s="79">
        <v>1898.4208920400004</v>
      </c>
      <c r="AR167"/>
      <c r="AS167"/>
      <c r="AT167"/>
    </row>
    <row r="168" spans="1:46" s="6" customFormat="1">
      <c r="A168" s="42" t="s">
        <v>75</v>
      </c>
      <c r="B168" s="244"/>
      <c r="C168" s="244"/>
      <c r="D168" s="244"/>
      <c r="E168" s="244"/>
      <c r="F168" s="244"/>
      <c r="G168" s="244"/>
      <c r="H168" s="244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212"/>
      <c r="AI168" s="79"/>
      <c r="AJ168" s="79"/>
      <c r="AK168" s="79"/>
      <c r="AL168" s="79"/>
      <c r="AM168" s="79"/>
      <c r="AN168" s="79"/>
      <c r="AO168" s="79"/>
      <c r="AP168" s="79">
        <v>28.4895</v>
      </c>
      <c r="AQ168" s="79">
        <v>0</v>
      </c>
      <c r="AR168"/>
      <c r="AS168"/>
      <c r="AT168"/>
    </row>
    <row r="169" spans="1:46" s="6" customFormat="1">
      <c r="A169" s="42" t="s">
        <v>77</v>
      </c>
      <c r="B169" s="244">
        <v>374.50799999999998</v>
      </c>
      <c r="C169" s="244">
        <v>377.67599999999999</v>
      </c>
      <c r="D169" s="244">
        <v>378.72</v>
      </c>
      <c r="E169" s="244">
        <v>382.89699999999999</v>
      </c>
      <c r="F169" s="244">
        <v>814.38</v>
      </c>
      <c r="G169" s="244">
        <v>752.05600000000004</v>
      </c>
      <c r="H169" s="244">
        <v>777.13800000000003</v>
      </c>
      <c r="I169" s="97">
        <v>1207.7458124499999</v>
      </c>
      <c r="J169" s="97">
        <v>769.32596447999993</v>
      </c>
      <c r="K169" s="97">
        <v>732.25201286999993</v>
      </c>
      <c r="L169" s="97">
        <v>748.92894584999988</v>
      </c>
      <c r="M169" s="97">
        <v>752.91178976000003</v>
      </c>
      <c r="N169" s="97">
        <v>733.28952197000001</v>
      </c>
      <c r="O169" s="97">
        <v>741.05953440999997</v>
      </c>
      <c r="P169" s="97">
        <v>781.53705962999993</v>
      </c>
      <c r="Q169" s="97">
        <v>750.40295776000005</v>
      </c>
      <c r="R169" s="97">
        <v>2740.0268974699998</v>
      </c>
      <c r="S169" s="97">
        <v>2759.7480149200005</v>
      </c>
      <c r="T169" s="97">
        <v>2633.88251855</v>
      </c>
      <c r="U169" s="97">
        <v>2657.69318703</v>
      </c>
      <c r="V169" s="97">
        <v>2702.5136027300005</v>
      </c>
      <c r="W169" s="97">
        <v>2744.2717035199998</v>
      </c>
      <c r="X169" s="39">
        <v>2928.02402248</v>
      </c>
      <c r="Y169" s="39">
        <v>3087.1908207800002</v>
      </c>
      <c r="Z169" s="39">
        <v>2838.4957322399996</v>
      </c>
      <c r="AA169" s="39">
        <v>2857.7257089200002</v>
      </c>
      <c r="AB169" s="39">
        <v>2607.9105946199998</v>
      </c>
      <c r="AC169" s="39">
        <v>2491.6278040500006</v>
      </c>
      <c r="AD169" s="39">
        <v>2253.08781327</v>
      </c>
      <c r="AE169" s="39">
        <v>2277.7330316599996</v>
      </c>
      <c r="AF169" s="39">
        <v>2214.8107044200001</v>
      </c>
      <c r="AG169" s="39">
        <v>2199.8301930500002</v>
      </c>
      <c r="AH169" s="212">
        <v>1941.9400345899999</v>
      </c>
      <c r="AI169" s="79">
        <v>1801.85493651</v>
      </c>
      <c r="AJ169" s="79">
        <v>2036.3749058399997</v>
      </c>
      <c r="AK169" s="79">
        <v>2000.2963592399999</v>
      </c>
      <c r="AL169" s="79">
        <v>1794.76334959</v>
      </c>
      <c r="AM169" s="79">
        <v>1620.1372368200002</v>
      </c>
      <c r="AN169" s="79">
        <v>1499.6899641199998</v>
      </c>
      <c r="AO169" s="79">
        <v>1507.69558893</v>
      </c>
      <c r="AP169" s="79">
        <v>1434.3192108999999</v>
      </c>
      <c r="AQ169" s="79">
        <v>1410.72352473</v>
      </c>
      <c r="AR169"/>
      <c r="AS169"/>
      <c r="AT169"/>
    </row>
    <row r="170" spans="1:46" s="6" customFormat="1">
      <c r="A170" s="42" t="s">
        <v>424</v>
      </c>
      <c r="B170" s="244"/>
      <c r="C170" s="244"/>
      <c r="D170" s="244"/>
      <c r="E170" s="244"/>
      <c r="F170" s="244"/>
      <c r="G170" s="244"/>
      <c r="H170" s="244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39"/>
      <c r="Y170" s="39"/>
      <c r="Z170" s="39"/>
      <c r="AA170" s="39"/>
      <c r="AB170" s="39"/>
      <c r="AC170" s="39"/>
      <c r="AD170" s="39"/>
      <c r="AE170" s="39">
        <v>6.1390688600000001</v>
      </c>
      <c r="AF170" s="39">
        <v>-4.8999999999999997E-7</v>
      </c>
      <c r="AG170" s="39">
        <v>3.8000000000000001E-7</v>
      </c>
      <c r="AH170" s="212">
        <v>2.0000000000000002E-7</v>
      </c>
      <c r="AI170" s="79">
        <v>2.0000000000000002E-7</v>
      </c>
      <c r="AJ170" s="79">
        <v>7.9999998956918711E-7</v>
      </c>
      <c r="AK170" s="79">
        <v>1.0699999928474426E-6</v>
      </c>
      <c r="AL170" s="79">
        <v>3.1000000238418577E-7</v>
      </c>
      <c r="AM170" s="79">
        <v>0.32200010999998452</v>
      </c>
      <c r="AN170" s="79">
        <v>1.489999996498227E-6</v>
      </c>
      <c r="AO170" s="79">
        <v>3.6000001907348631E-7</v>
      </c>
      <c r="AP170" s="79">
        <v>5.8999997854232787E-7</v>
      </c>
      <c r="AQ170" s="79">
        <v>5.2999997615814214E-7</v>
      </c>
      <c r="AR170"/>
      <c r="AS170"/>
      <c r="AT170"/>
    </row>
    <row r="171" spans="1:46" s="6" customFormat="1">
      <c r="A171" s="42" t="s">
        <v>730</v>
      </c>
      <c r="B171" s="244">
        <v>0</v>
      </c>
      <c r="C171" s="244">
        <v>0</v>
      </c>
      <c r="D171" s="244">
        <v>0</v>
      </c>
      <c r="E171" s="244">
        <v>0</v>
      </c>
      <c r="F171" s="244">
        <v>0</v>
      </c>
      <c r="G171" s="244">
        <v>0</v>
      </c>
      <c r="H171" s="244">
        <v>0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135.08129830000001</v>
      </c>
      <c r="O171" s="97">
        <v>219.36678788999998</v>
      </c>
      <c r="P171" s="97">
        <v>283.42419924000001</v>
      </c>
      <c r="Q171" s="97">
        <v>252.82334269</v>
      </c>
      <c r="R171" s="97">
        <v>214.95786213999997</v>
      </c>
      <c r="S171" s="97">
        <v>254.39119918</v>
      </c>
      <c r="T171" s="97">
        <v>340.48565330000002</v>
      </c>
      <c r="U171" s="97">
        <v>581.42804316999991</v>
      </c>
      <c r="V171" s="97">
        <v>526.46834047000004</v>
      </c>
      <c r="W171" s="97">
        <v>846.49157662999994</v>
      </c>
      <c r="X171" s="39">
        <v>856.46596052999996</v>
      </c>
      <c r="Y171" s="39"/>
      <c r="Z171" s="39"/>
      <c r="AA171" s="39"/>
      <c r="AB171" s="39"/>
      <c r="AC171" s="39"/>
      <c r="AD171" s="39"/>
      <c r="AE171" s="39"/>
      <c r="AF171" s="39"/>
      <c r="AG171" s="39"/>
      <c r="AH171" s="212"/>
      <c r="AI171" s="79"/>
      <c r="AJ171" s="79"/>
      <c r="AK171" s="79"/>
      <c r="AL171" s="79"/>
      <c r="AM171" s="79"/>
      <c r="AN171" s="79"/>
      <c r="AO171" s="79"/>
      <c r="AP171" s="79">
        <v>403.46700787999998</v>
      </c>
      <c r="AQ171" s="79">
        <v>437.52110682</v>
      </c>
      <c r="AR171"/>
      <c r="AS171"/>
      <c r="AT171"/>
    </row>
    <row r="172" spans="1:46" s="6" customFormat="1">
      <c r="A172" s="42" t="s">
        <v>50</v>
      </c>
      <c r="B172" s="244">
        <v>0</v>
      </c>
      <c r="C172" s="244">
        <v>0</v>
      </c>
      <c r="D172" s="244">
        <v>0</v>
      </c>
      <c r="E172" s="244">
        <v>0</v>
      </c>
      <c r="F172" s="244">
        <v>0</v>
      </c>
      <c r="G172" s="244">
        <v>0</v>
      </c>
      <c r="H172" s="244">
        <v>0</v>
      </c>
      <c r="I172" s="97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135.08129830000001</v>
      </c>
      <c r="O172" s="97">
        <v>219.36678788999998</v>
      </c>
      <c r="P172" s="97">
        <v>283.42419924000001</v>
      </c>
      <c r="Q172" s="97">
        <v>252.82334269</v>
      </c>
      <c r="R172" s="97">
        <v>214.95786213999997</v>
      </c>
      <c r="S172" s="97">
        <v>254.39119918</v>
      </c>
      <c r="T172" s="97">
        <v>340.48565330000002</v>
      </c>
      <c r="U172" s="97">
        <v>581.42804316999991</v>
      </c>
      <c r="V172" s="97">
        <v>526.46834047000004</v>
      </c>
      <c r="W172" s="97">
        <v>846.49157662999994</v>
      </c>
      <c r="X172" s="39">
        <v>856.46596052999996</v>
      </c>
      <c r="Y172" s="39">
        <v>876.10388885999998</v>
      </c>
      <c r="Z172" s="39">
        <v>1050.74847088</v>
      </c>
      <c r="AA172" s="39">
        <v>967.23286893</v>
      </c>
      <c r="AB172" s="39">
        <v>563.36103629999991</v>
      </c>
      <c r="AC172" s="39">
        <v>508.05035731999999</v>
      </c>
      <c r="AD172" s="39">
        <v>308.12941212999999</v>
      </c>
      <c r="AE172" s="39">
        <v>406.56092351000001</v>
      </c>
      <c r="AF172" s="39">
        <v>202.11517086000001</v>
      </c>
      <c r="AG172" s="39">
        <v>192.28053897999999</v>
      </c>
      <c r="AH172" s="212">
        <v>128.25904993</v>
      </c>
      <c r="AI172" s="79">
        <v>89.377498569999986</v>
      </c>
      <c r="AJ172" s="79">
        <v>38.340415050000026</v>
      </c>
      <c r="AK172" s="79">
        <v>43.96365505</v>
      </c>
      <c r="AL172" s="79">
        <v>86.974289140000039</v>
      </c>
      <c r="AM172" s="79">
        <v>86.565200279999971</v>
      </c>
      <c r="AN172" s="79">
        <v>110.80131714999999</v>
      </c>
      <c r="AO172" s="79">
        <v>201.50807340999998</v>
      </c>
      <c r="AP172" s="79">
        <v>174.40812314000016</v>
      </c>
      <c r="AQ172" s="79">
        <v>237.06230151999998</v>
      </c>
      <c r="AR172"/>
      <c r="AS172"/>
      <c r="AT172"/>
    </row>
    <row r="173" spans="1:46" s="6" customFormat="1">
      <c r="A173" s="41" t="s">
        <v>81</v>
      </c>
      <c r="B173" s="98">
        <v>6004.2790000000005</v>
      </c>
      <c r="C173" s="98">
        <v>6412.1430000000009</v>
      </c>
      <c r="D173" s="98">
        <v>6317.665</v>
      </c>
      <c r="E173" s="98">
        <v>6784.3460000000005</v>
      </c>
      <c r="F173" s="98">
        <v>9313.4260000000013</v>
      </c>
      <c r="G173" s="98">
        <v>9270.52</v>
      </c>
      <c r="H173" s="98">
        <v>9433.3630000000012</v>
      </c>
      <c r="I173" s="98">
        <v>9619.7488124500123</v>
      </c>
      <c r="J173" s="98">
        <v>9370.4610210899955</v>
      </c>
      <c r="K173" s="98">
        <v>11307.381771570002</v>
      </c>
      <c r="L173" s="98">
        <v>13943.693088319975</v>
      </c>
      <c r="M173" s="98">
        <v>13362.829442710001</v>
      </c>
      <c r="N173" s="98">
        <v>13035.223355390008</v>
      </c>
      <c r="O173" s="98">
        <v>13268.115998860041</v>
      </c>
      <c r="P173" s="98">
        <v>13567.909615949904</v>
      </c>
      <c r="Q173" s="98">
        <v>13769.370771141761</v>
      </c>
      <c r="R173" s="98">
        <v>13849.010393447532</v>
      </c>
      <c r="S173" s="98">
        <v>13951.021900123946</v>
      </c>
      <c r="T173" s="98">
        <v>12441.279796044244</v>
      </c>
      <c r="U173" s="98">
        <v>12513.58424897003</v>
      </c>
      <c r="V173" s="98">
        <v>12437.430028429993</v>
      </c>
      <c r="W173" s="98">
        <v>12222.030766140017</v>
      </c>
      <c r="X173" s="14">
        <v>12454.772512700009</v>
      </c>
      <c r="Y173" s="14">
        <v>12107.693342000002</v>
      </c>
      <c r="Z173" s="14">
        <v>13491.335330759985</v>
      </c>
      <c r="AA173" s="14">
        <v>12544.545149729991</v>
      </c>
      <c r="AB173" s="14">
        <v>10896.079123410011</v>
      </c>
      <c r="AC173" s="14">
        <v>11202.518452470003</v>
      </c>
      <c r="AD173" s="14">
        <v>10938.673274880028</v>
      </c>
      <c r="AE173" s="14">
        <v>11423.473357379991</v>
      </c>
      <c r="AF173" s="14">
        <v>10413.103786669964</v>
      </c>
      <c r="AG173" s="14">
        <v>10771.707769059985</v>
      </c>
      <c r="AH173" s="205">
        <v>9870.7858048799808</v>
      </c>
      <c r="AI173" s="205">
        <v>9929.6389543400746</v>
      </c>
      <c r="AJ173" s="205">
        <v>11097.536078309971</v>
      </c>
      <c r="AK173" s="205">
        <v>10267.55602826</v>
      </c>
      <c r="AL173" s="205">
        <v>10250.750728749998</v>
      </c>
      <c r="AM173" s="205">
        <v>11130.021054120001</v>
      </c>
      <c r="AN173" s="205">
        <v>11235.255216540038</v>
      </c>
      <c r="AO173" s="205">
        <v>11608.724091639997</v>
      </c>
      <c r="AP173" s="205">
        <v>11278.532360670013</v>
      </c>
      <c r="AQ173" s="205">
        <v>11517.833526599998</v>
      </c>
      <c r="AR173"/>
      <c r="AS173"/>
      <c r="AT173"/>
    </row>
    <row r="174" spans="1:46">
      <c r="A174" s="43" t="s">
        <v>82</v>
      </c>
      <c r="B174" s="244">
        <v>4687.826</v>
      </c>
      <c r="C174" s="244">
        <v>4691.1350000000002</v>
      </c>
      <c r="D174" s="244">
        <v>4691.1350000000002</v>
      </c>
      <c r="E174" s="244">
        <v>4691.8220000000001</v>
      </c>
      <c r="F174" s="244">
        <v>4691.8220000000001</v>
      </c>
      <c r="G174" s="244">
        <v>4691.8220000000001</v>
      </c>
      <c r="H174" s="244">
        <v>4691.8220000000001</v>
      </c>
      <c r="I174" s="97">
        <v>4691.8222910899995</v>
      </c>
      <c r="J174" s="97">
        <v>4691.8222910900013</v>
      </c>
      <c r="K174" s="97">
        <v>4691.8222910900013</v>
      </c>
      <c r="L174" s="97">
        <v>4691.8222910900004</v>
      </c>
      <c r="M174" s="97">
        <v>4691.8222910900004</v>
      </c>
      <c r="N174" s="97">
        <v>4691.8222910900004</v>
      </c>
      <c r="O174" s="97">
        <v>4691.8222910899985</v>
      </c>
      <c r="P174" s="97">
        <v>4691.8222910899985</v>
      </c>
      <c r="Q174" s="97">
        <v>4691.8222910900004</v>
      </c>
      <c r="R174" s="97">
        <v>4691.8222910899985</v>
      </c>
      <c r="S174" s="97">
        <v>4691.8222910900004</v>
      </c>
      <c r="T174" s="97">
        <v>3632.2314000900001</v>
      </c>
      <c r="U174" s="97">
        <v>3632.2314000900001</v>
      </c>
      <c r="V174" s="97">
        <v>3822.72524419</v>
      </c>
      <c r="W174" s="97">
        <v>3822.7252441899991</v>
      </c>
      <c r="X174" s="39">
        <v>3822.7252441899991</v>
      </c>
      <c r="Y174" s="39">
        <v>3822.7252440900002</v>
      </c>
      <c r="Z174" s="39">
        <v>3822.7252440900002</v>
      </c>
      <c r="AA174" s="39">
        <v>3822.7252440900002</v>
      </c>
      <c r="AB174" s="39">
        <v>3824.6484440900003</v>
      </c>
      <c r="AC174" s="39">
        <v>3839.074944089999</v>
      </c>
      <c r="AD174" s="39">
        <v>3999.074944089999</v>
      </c>
      <c r="AE174" s="39">
        <v>3999.0749440900013</v>
      </c>
      <c r="AF174" s="39">
        <v>3999.0749440900004</v>
      </c>
      <c r="AG174" s="39">
        <v>3999.0749440900004</v>
      </c>
      <c r="AH174" s="212">
        <v>4418.4758796900005</v>
      </c>
      <c r="AI174" s="79">
        <v>4418.4758796900005</v>
      </c>
      <c r="AJ174" s="79">
        <v>4418.4758796900005</v>
      </c>
      <c r="AK174" s="79">
        <v>4418.4758800899981</v>
      </c>
      <c r="AL174" s="79">
        <v>5045.2135744099996</v>
      </c>
      <c r="AM174" s="79">
        <v>5045.2135743900017</v>
      </c>
      <c r="AN174" s="79">
        <v>5045.2135743900035</v>
      </c>
      <c r="AO174" s="79">
        <v>5045.2135740900003</v>
      </c>
      <c r="AP174" s="79">
        <v>5045.2135740900003</v>
      </c>
      <c r="AQ174" s="79">
        <v>5727.4780583899992</v>
      </c>
    </row>
    <row r="175" spans="1:46" ht="17.25" customHeight="1">
      <c r="A175" s="43" t="s">
        <v>83</v>
      </c>
      <c r="B175" s="244">
        <v>-4.1859999999999999</v>
      </c>
      <c r="C175" s="244">
        <v>-4.1859999999999999</v>
      </c>
      <c r="D175" s="244">
        <v>-19.405000000000001</v>
      </c>
      <c r="E175" s="244">
        <v>-19.405000000000001</v>
      </c>
      <c r="F175" s="244">
        <v>-19.405000000000001</v>
      </c>
      <c r="G175" s="244">
        <v>-66.284000000000006</v>
      </c>
      <c r="H175" s="244">
        <v>-67.662999999999997</v>
      </c>
      <c r="I175" s="97">
        <v>-67.662750870000011</v>
      </c>
      <c r="J175" s="97">
        <v>-67.662750870000011</v>
      </c>
      <c r="K175" s="97">
        <v>-67.662750870000011</v>
      </c>
      <c r="L175" s="97">
        <v>-52.98828924</v>
      </c>
      <c r="M175" s="97">
        <v>-50.899169239999999</v>
      </c>
      <c r="N175" s="97">
        <v>-70.600706200000005</v>
      </c>
      <c r="O175" s="97">
        <v>-110.97029222</v>
      </c>
      <c r="P175" s="97">
        <v>-104.33586222</v>
      </c>
      <c r="Q175" s="97">
        <v>-99.7435622</v>
      </c>
      <c r="R175" s="97">
        <v>-135.56781219999999</v>
      </c>
      <c r="S175" s="97">
        <v>-94.50788369</v>
      </c>
      <c r="T175" s="97">
        <v>-58.6938022</v>
      </c>
      <c r="U175" s="97">
        <v>-58.693802220000002</v>
      </c>
      <c r="V175" s="97">
        <v>-58.693802220000002</v>
      </c>
      <c r="W175" s="97">
        <v>-58.693802220000002</v>
      </c>
      <c r="X175" s="39">
        <v>-58.693802220000002</v>
      </c>
      <c r="Y175" s="39">
        <v>-58.693802220000002</v>
      </c>
      <c r="Z175" s="39">
        <v>-57.769452219999998</v>
      </c>
      <c r="AA175" s="39">
        <v>-38.972602219999999</v>
      </c>
      <c r="AB175" s="39">
        <v>-34.966002719999999</v>
      </c>
      <c r="AC175" s="39">
        <v>-34.966002719999999</v>
      </c>
      <c r="AD175" s="39">
        <v>-60.887639249999999</v>
      </c>
      <c r="AE175" s="39">
        <v>-114.41316051999999</v>
      </c>
      <c r="AF175" s="39">
        <v>-114.41316051999999</v>
      </c>
      <c r="AG175" s="39">
        <v>-122.99698089</v>
      </c>
      <c r="AH175" s="212">
        <v>-637.74377520000007</v>
      </c>
      <c r="AI175" s="79">
        <v>-627.9126442999999</v>
      </c>
      <c r="AJ175" s="79">
        <v>-627.9126442999999</v>
      </c>
      <c r="AK175" s="79">
        <v>-627.9126442999999</v>
      </c>
      <c r="AL175" s="79">
        <v>-260.73688919999995</v>
      </c>
      <c r="AM175" s="79">
        <v>-280.08993119999997</v>
      </c>
      <c r="AN175" s="79">
        <v>-112.78497535</v>
      </c>
      <c r="AO175" s="79">
        <v>-402.47600929000004</v>
      </c>
      <c r="AP175" s="79">
        <v>-430.53171708999997</v>
      </c>
      <c r="AQ175" s="79">
        <v>-418.00307186000003</v>
      </c>
    </row>
    <row r="176" spans="1:46" ht="17.25" customHeight="1">
      <c r="A176" s="43" t="s">
        <v>84</v>
      </c>
      <c r="B176" s="244">
        <v>511.274</v>
      </c>
      <c r="C176" s="244">
        <v>564.827</v>
      </c>
      <c r="D176" s="244">
        <v>439.34199999999998</v>
      </c>
      <c r="E176" s="244">
        <v>537.46799999999996</v>
      </c>
      <c r="F176" s="244">
        <v>637.83600000000001</v>
      </c>
      <c r="G176" s="244">
        <v>609.93899999999996</v>
      </c>
      <c r="H176" s="244">
        <v>1893.492</v>
      </c>
      <c r="I176" s="97">
        <v>689.57372198999997</v>
      </c>
      <c r="J176" s="97">
        <v>737.17706119000002</v>
      </c>
      <c r="K176" s="97">
        <v>930.31993546000001</v>
      </c>
      <c r="L176" s="97">
        <v>896.2065769000011</v>
      </c>
      <c r="M176" s="97">
        <v>1078.2892542899999</v>
      </c>
      <c r="N176" s="97">
        <v>1088.72940432</v>
      </c>
      <c r="O176" s="97">
        <v>1025.8214132100011</v>
      </c>
      <c r="P176" s="97">
        <v>1077.305002039999</v>
      </c>
      <c r="Q176" s="97">
        <v>1020.1134479600009</v>
      </c>
      <c r="R176" s="97">
        <v>1041.7518052299999</v>
      </c>
      <c r="S176" s="97">
        <v>1013.320260080001</v>
      </c>
      <c r="T176" s="97">
        <v>1125.0366214300011</v>
      </c>
      <c r="U176" s="97">
        <v>1127.8722766800011</v>
      </c>
      <c r="V176" s="97">
        <v>1157.5288598400011</v>
      </c>
      <c r="W176" s="97">
        <v>1024.6759069700001</v>
      </c>
      <c r="X176" s="39">
        <v>769.68015955999999</v>
      </c>
      <c r="Y176" s="39">
        <v>760.67376099000001</v>
      </c>
      <c r="Z176" s="39">
        <v>689.67155644000104</v>
      </c>
      <c r="AA176" s="39">
        <v>645.12889920999999</v>
      </c>
      <c r="AB176" s="39">
        <v>650.39221198000007</v>
      </c>
      <c r="AC176" s="39">
        <v>890.56940724000094</v>
      </c>
      <c r="AD176" s="39">
        <v>1027.3854616200001</v>
      </c>
      <c r="AE176" s="39">
        <v>998.082161119999</v>
      </c>
      <c r="AF176" s="39">
        <v>634.16980524999997</v>
      </c>
      <c r="AG176" s="39">
        <v>627.83671699000001</v>
      </c>
      <c r="AH176" s="212">
        <v>184.22650384999901</v>
      </c>
      <c r="AI176" s="79">
        <v>132.24830120000001</v>
      </c>
      <c r="AJ176" s="79">
        <v>280.08106889999914</v>
      </c>
      <c r="AK176" s="79">
        <v>-599.50145651999856</v>
      </c>
      <c r="AL176" s="79">
        <v>-1609.1654275399997</v>
      </c>
      <c r="AM176" s="79">
        <v>-1581.4664644200009</v>
      </c>
      <c r="AN176" s="79">
        <v>-1313.0065398699981</v>
      </c>
      <c r="AO176" s="79">
        <v>-858.52700190000007</v>
      </c>
      <c r="AP176" s="79">
        <v>-336.97728694000068</v>
      </c>
      <c r="AQ176" s="79">
        <v>-278.7976751500006</v>
      </c>
    </row>
    <row r="177" spans="1:2645">
      <c r="A177" s="43" t="s">
        <v>85</v>
      </c>
      <c r="B177" s="246">
        <v>374.24799999999999</v>
      </c>
      <c r="C177" s="246">
        <v>912.60699999999997</v>
      </c>
      <c r="D177" s="246">
        <v>951.30399999999997</v>
      </c>
      <c r="E177" s="246">
        <v>1248.9760000000001</v>
      </c>
      <c r="F177" s="246">
        <v>1248.9760000000001</v>
      </c>
      <c r="G177" s="246">
        <v>1232.2280000000001</v>
      </c>
      <c r="H177" s="246">
        <v>0</v>
      </c>
      <c r="I177" s="97">
        <v>1596.6852251200012</v>
      </c>
      <c r="J177" s="97">
        <v>3588.0598902299998</v>
      </c>
      <c r="K177" s="97">
        <v>3588.0598902299998</v>
      </c>
      <c r="L177" s="97">
        <v>3588.0598902300007</v>
      </c>
      <c r="M177" s="97">
        <v>3436.481377300001</v>
      </c>
      <c r="N177" s="97">
        <v>3926.2852076500012</v>
      </c>
      <c r="O177" s="97">
        <v>3926.2852076500003</v>
      </c>
      <c r="P177" s="97">
        <v>4084.7042076500002</v>
      </c>
      <c r="Q177" s="97">
        <v>4767.5492689599996</v>
      </c>
      <c r="R177" s="97">
        <v>4673.159864870001</v>
      </c>
      <c r="S177" s="97">
        <v>4673.1598648700001</v>
      </c>
      <c r="T177" s="97">
        <v>4496.2251849900003</v>
      </c>
      <c r="U177" s="97">
        <v>6380.1006847199997</v>
      </c>
      <c r="V177" s="97">
        <v>6336.0174386199997</v>
      </c>
      <c r="W177" s="97">
        <v>6186.0174376200002</v>
      </c>
      <c r="X177" s="39">
        <v>5546.3603185599995</v>
      </c>
      <c r="Y177" s="39">
        <v>986.14697976000002</v>
      </c>
      <c r="Z177" s="39">
        <v>1084.6920568099999</v>
      </c>
      <c r="AA177" s="39">
        <v>1084.6920568099999</v>
      </c>
      <c r="AB177" s="39">
        <v>784.08492022000007</v>
      </c>
      <c r="AC177" s="39">
        <v>923.48468571000001</v>
      </c>
      <c r="AD177" s="39">
        <v>431.99788580000001</v>
      </c>
      <c r="AE177" s="39">
        <v>431.99788580000001</v>
      </c>
      <c r="AF177" s="39">
        <v>119.24719484999899</v>
      </c>
      <c r="AG177" s="39">
        <v>119.24719470999999</v>
      </c>
      <c r="AH177" s="212">
        <v>-187.03574713999899</v>
      </c>
      <c r="AI177" s="79">
        <v>-187.032316199999</v>
      </c>
      <c r="AJ177" s="79">
        <v>-579.13278801000024</v>
      </c>
      <c r="AK177" s="79">
        <v>944.88131567000028</v>
      </c>
      <c r="AL177" s="79">
        <v>890.41432764000058</v>
      </c>
      <c r="AM177" s="79">
        <v>961.43845738999937</v>
      </c>
      <c r="AN177" s="79">
        <v>3081.8223711800001</v>
      </c>
      <c r="AO177" s="79">
        <v>4449.2397003799988</v>
      </c>
      <c r="AP177" s="79">
        <v>4449.2397003799988</v>
      </c>
      <c r="AQ177" s="79">
        <v>4152.1164600000011</v>
      </c>
    </row>
    <row r="178" spans="1:2645">
      <c r="A178" s="44" t="s">
        <v>156</v>
      </c>
      <c r="B178" s="246"/>
      <c r="C178" s="246"/>
      <c r="D178" s="246"/>
      <c r="E178" s="246"/>
      <c r="F178" s="246"/>
      <c r="G178" s="246"/>
      <c r="H178" s="246"/>
      <c r="I178" s="97"/>
      <c r="J178" s="97"/>
      <c r="K178" s="97"/>
      <c r="L178" s="97"/>
      <c r="M178" s="97"/>
      <c r="N178" s="97"/>
      <c r="O178" s="97"/>
      <c r="P178" s="97"/>
      <c r="Q178" s="97">
        <v>0</v>
      </c>
      <c r="R178" s="97">
        <v>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39">
        <v>474.94125000000003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212">
        <v>0</v>
      </c>
      <c r="AI178" s="79">
        <v>0</v>
      </c>
      <c r="AJ178" s="79">
        <v>0</v>
      </c>
      <c r="AK178" s="79">
        <v>0</v>
      </c>
      <c r="AL178" s="79">
        <v>0</v>
      </c>
      <c r="AM178" s="79">
        <v>0</v>
      </c>
      <c r="AN178" s="79">
        <v>0</v>
      </c>
      <c r="AO178" s="79">
        <v>0</v>
      </c>
      <c r="AP178" s="79">
        <v>0</v>
      </c>
      <c r="AQ178" s="79">
        <v>0</v>
      </c>
    </row>
    <row r="179" spans="1:2645">
      <c r="A179" s="44" t="s">
        <v>731</v>
      </c>
      <c r="B179" s="246"/>
      <c r="C179" s="246"/>
      <c r="D179" s="246"/>
      <c r="E179" s="246"/>
      <c r="F179" s="246"/>
      <c r="G179" s="246"/>
      <c r="H179" s="246"/>
      <c r="I179" s="97"/>
      <c r="J179" s="97"/>
      <c r="K179" s="97"/>
      <c r="L179" s="97"/>
      <c r="M179" s="97"/>
      <c r="N179" s="97"/>
      <c r="O179" s="97"/>
      <c r="P179" s="97"/>
      <c r="Q179" s="97">
        <v>0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0</v>
      </c>
      <c r="X179" s="39">
        <v>474.94125000000003</v>
      </c>
      <c r="Y179" s="39"/>
      <c r="Z179" s="39"/>
      <c r="AA179" s="39"/>
      <c r="AB179" s="39"/>
      <c r="AC179" s="39"/>
      <c r="AD179" s="39"/>
      <c r="AE179" s="39"/>
      <c r="AF179" s="39"/>
      <c r="AG179" s="39"/>
      <c r="AH179" s="212"/>
      <c r="AI179" s="79"/>
      <c r="AJ179" s="79"/>
      <c r="AK179" s="79"/>
      <c r="AL179" s="79"/>
      <c r="AM179" s="79"/>
      <c r="AN179" s="79"/>
      <c r="AO179" s="79"/>
      <c r="AP179" s="79">
        <v>-666.43806574999985</v>
      </c>
      <c r="AQ179" s="79">
        <v>-872.95557000999997</v>
      </c>
    </row>
    <row r="180" spans="1:2645" s="6" customFormat="1">
      <c r="A180" s="44" t="s">
        <v>86</v>
      </c>
      <c r="B180" s="246">
        <v>370.255</v>
      </c>
      <c r="C180" s="246">
        <v>0</v>
      </c>
      <c r="D180" s="246">
        <v>0</v>
      </c>
      <c r="E180" s="246">
        <v>0</v>
      </c>
      <c r="F180" s="246">
        <v>0</v>
      </c>
      <c r="G180" s="246">
        <v>0</v>
      </c>
      <c r="H180" s="246">
        <v>0</v>
      </c>
      <c r="I180" s="97">
        <v>-364.45719797000004</v>
      </c>
      <c r="J180" s="97">
        <v>0</v>
      </c>
      <c r="K180" s="97">
        <v>0</v>
      </c>
      <c r="L180" s="97">
        <v>0</v>
      </c>
      <c r="M180" s="97">
        <v>578.32620624000003</v>
      </c>
      <c r="N180" s="97">
        <v>-81.922297290000003</v>
      </c>
      <c r="O180" s="97">
        <v>-63.206812490000004</v>
      </c>
      <c r="P180" s="97">
        <v>-279.84566785000004</v>
      </c>
      <c r="Q180" s="97">
        <v>-695.48226339999997</v>
      </c>
      <c r="R180" s="97">
        <v>-695.48226339999997</v>
      </c>
      <c r="S180" s="97">
        <v>-695.48226339999997</v>
      </c>
      <c r="T180" s="97">
        <v>-735.5390457191163</v>
      </c>
      <c r="U180" s="97">
        <v>-2260.3991022600003</v>
      </c>
      <c r="V180" s="97">
        <v>-2531.8096992600003</v>
      </c>
      <c r="W180" s="97">
        <v>-2531.8096992600003</v>
      </c>
      <c r="X180" s="39">
        <v>-2454.3283314699997</v>
      </c>
      <c r="Y180" s="39">
        <v>2957.3146284999998</v>
      </c>
      <c r="Z180" s="39">
        <v>2577.8179034899999</v>
      </c>
      <c r="AA180" s="39">
        <v>2577.8179034899999</v>
      </c>
      <c r="AB180" s="39">
        <v>2705.3649863200003</v>
      </c>
      <c r="AC180" s="39">
        <v>3541.417031</v>
      </c>
      <c r="AD180" s="39">
        <v>3492.9038311100003</v>
      </c>
      <c r="AE180" s="39">
        <v>3492.9038311100003</v>
      </c>
      <c r="AF180" s="39">
        <v>3493.2648996799999</v>
      </c>
      <c r="AG180" s="39">
        <v>4808.5906240000004</v>
      </c>
      <c r="AH180" s="212">
        <v>4785.2140793800008</v>
      </c>
      <c r="AI180" s="79">
        <v>4785.2140734400009</v>
      </c>
      <c r="AJ180" s="79">
        <v>4784.8886734399985</v>
      </c>
      <c r="AK180" s="79">
        <v>4913.19413747</v>
      </c>
      <c r="AL180" s="79">
        <v>4708.1650659699999</v>
      </c>
      <c r="AM180" s="79">
        <v>4657.8915232099998</v>
      </c>
      <c r="AN180" s="79">
        <v>1427.0842941699998</v>
      </c>
      <c r="AO180" s="79">
        <v>2485.0734728599996</v>
      </c>
      <c r="AP180" s="79">
        <v>2485.0734728600009</v>
      </c>
      <c r="AQ180" s="79">
        <v>2118.1114237499996</v>
      </c>
      <c r="AR180"/>
      <c r="AS180"/>
      <c r="AT180"/>
    </row>
    <row r="181" spans="1:2645" s="6" customFormat="1">
      <c r="A181" s="44" t="s">
        <v>87</v>
      </c>
      <c r="B181" s="246">
        <v>0</v>
      </c>
      <c r="C181" s="246">
        <v>0</v>
      </c>
      <c r="D181" s="246">
        <v>0</v>
      </c>
      <c r="E181" s="246">
        <v>0</v>
      </c>
      <c r="F181" s="246">
        <v>2299.3229999999999</v>
      </c>
      <c r="G181" s="246">
        <v>2362.5230000000001</v>
      </c>
      <c r="H181" s="246">
        <v>2456.2800000000002</v>
      </c>
      <c r="I181" s="97">
        <v>2606.8075776300138</v>
      </c>
      <c r="J181" s="97">
        <v>-17.049742180003999</v>
      </c>
      <c r="K181" s="97">
        <v>266.18114292000098</v>
      </c>
      <c r="L181" s="97">
        <v>608.4753511399731</v>
      </c>
      <c r="M181" s="97">
        <v>27.142306960001001</v>
      </c>
      <c r="N181" s="97">
        <v>-174.371378099993</v>
      </c>
      <c r="O181" s="97">
        <v>31.504680870039998</v>
      </c>
      <c r="P181" s="97">
        <v>263.899844339906</v>
      </c>
      <c r="Q181" s="97">
        <v>256.41312170175792</v>
      </c>
      <c r="R181" s="97">
        <v>352.35163223753176</v>
      </c>
      <c r="S181" s="97">
        <v>356.36948354394133</v>
      </c>
      <c r="T181" s="97">
        <v>280.09445528336028</v>
      </c>
      <c r="U181" s="97">
        <v>-43.683363609971998</v>
      </c>
      <c r="V181" s="97">
        <v>5.7646996699940001</v>
      </c>
      <c r="W181" s="97">
        <v>-7.5796220299839998</v>
      </c>
      <c r="X181" s="39">
        <v>580.08319293000898</v>
      </c>
      <c r="Y181" s="39">
        <v>247.03078595000201</v>
      </c>
      <c r="Z181" s="39">
        <v>526.94116174998203</v>
      </c>
      <c r="AA181" s="39">
        <v>852.77833388999102</v>
      </c>
      <c r="AB181" s="39">
        <v>1036.0834190000101</v>
      </c>
      <c r="AC181" s="39">
        <v>205.31588546000199</v>
      </c>
      <c r="AD181" s="39">
        <v>129.27288564002998</v>
      </c>
      <c r="AE181" s="39">
        <v>628.96565795999095</v>
      </c>
      <c r="AF181" s="39">
        <v>1315.325724139966</v>
      </c>
      <c r="AG181" s="39">
        <v>345.71603364998401</v>
      </c>
      <c r="AH181" s="212">
        <v>281.37111491997899</v>
      </c>
      <c r="AI181" s="79">
        <v>325.31386907007197</v>
      </c>
      <c r="AJ181" s="79">
        <v>1652.0418737299738</v>
      </c>
      <c r="AK181" s="79">
        <v>395.70993908000139</v>
      </c>
      <c r="AL181" s="79">
        <v>813.97544509999773</v>
      </c>
      <c r="AM181" s="79">
        <v>1632.8609182200003</v>
      </c>
      <c r="AN181" s="79">
        <v>2425.4061562100333</v>
      </c>
      <c r="AO181" s="79">
        <v>102.2496756999969</v>
      </c>
      <c r="AP181" s="79">
        <v>-72.135057899986023</v>
      </c>
      <c r="AQ181" s="79">
        <v>231.70370178999846</v>
      </c>
      <c r="AR181"/>
      <c r="AS181"/>
      <c r="AT181"/>
    </row>
    <row r="182" spans="1:2645" s="6" customFormat="1" ht="16.5" customHeight="1">
      <c r="A182" s="45" t="s">
        <v>88</v>
      </c>
      <c r="B182" s="98">
        <v>5569.1620000000003</v>
      </c>
      <c r="C182" s="98">
        <v>6164.3829999999998</v>
      </c>
      <c r="D182" s="98">
        <v>6062.3760000000002</v>
      </c>
      <c r="E182" s="98">
        <v>6458.8609999999999</v>
      </c>
      <c r="F182" s="98">
        <v>8858.5519999999997</v>
      </c>
      <c r="G182" s="98">
        <v>8830.2279999999992</v>
      </c>
      <c r="H182" s="98">
        <v>8973.9310000000005</v>
      </c>
      <c r="I182" s="99">
        <v>9152.7688669900126</v>
      </c>
      <c r="J182" s="99">
        <v>8932.3467494599954</v>
      </c>
      <c r="K182" s="99">
        <v>9408.7205088300016</v>
      </c>
      <c r="L182" s="99">
        <v>9731.5758201199751</v>
      </c>
      <c r="M182" s="99">
        <v>9761.1622666400017</v>
      </c>
      <c r="N182" s="99">
        <v>9379.9425214700077</v>
      </c>
      <c r="O182" s="99">
        <v>9501.2564881100407</v>
      </c>
      <c r="P182" s="99">
        <v>9733.5498150499025</v>
      </c>
      <c r="Q182" s="99">
        <v>9940.6723041117602</v>
      </c>
      <c r="R182" s="99">
        <v>9928.0355178275331</v>
      </c>
      <c r="S182" s="99">
        <v>9944.6817524939452</v>
      </c>
      <c r="T182" s="99">
        <v>8739.3548138742444</v>
      </c>
      <c r="U182" s="99">
        <v>8777.428093400029</v>
      </c>
      <c r="V182" s="99">
        <v>8731.5327408399935</v>
      </c>
      <c r="W182" s="99">
        <v>8435.3354652700164</v>
      </c>
      <c r="X182" s="46">
        <v>8680.7680315500074</v>
      </c>
      <c r="Y182" s="46">
        <v>8715.1975970700023</v>
      </c>
      <c r="Z182" s="46">
        <v>8644.0784703599838</v>
      </c>
      <c r="AA182" s="46">
        <v>8944.1698352699914</v>
      </c>
      <c r="AB182" s="46">
        <v>8965.6079788900097</v>
      </c>
      <c r="AC182" s="46">
        <v>9364.8959507800027</v>
      </c>
      <c r="AD182" s="46">
        <v>9019.7473690100287</v>
      </c>
      <c r="AE182" s="46">
        <v>9436.6113195599919</v>
      </c>
      <c r="AF182" s="46">
        <v>9446.6694074899642</v>
      </c>
      <c r="AG182" s="46">
        <v>9777.468532549985</v>
      </c>
      <c r="AH182" s="213">
        <v>8844.5080554999804</v>
      </c>
      <c r="AI182" s="213">
        <v>8846.3071629000751</v>
      </c>
      <c r="AJ182" s="213">
        <v>9928.4420634499711</v>
      </c>
      <c r="AK182" s="213">
        <v>9444.8471714900006</v>
      </c>
      <c r="AL182" s="213">
        <v>9587.8660963799975</v>
      </c>
      <c r="AM182" s="213">
        <v>10435.848077590001</v>
      </c>
      <c r="AN182" s="213">
        <v>10553.734880730037</v>
      </c>
      <c r="AO182" s="213">
        <v>10820.773411839997</v>
      </c>
      <c r="AP182" s="213">
        <v>10473.444619650014</v>
      </c>
      <c r="AQ182" s="213">
        <v>10659.653326909998</v>
      </c>
      <c r="AR182"/>
      <c r="AS182"/>
      <c r="AT182"/>
    </row>
    <row r="183" spans="1:2645">
      <c r="A183" s="45" t="s">
        <v>89</v>
      </c>
      <c r="B183" s="98">
        <v>64.861999999999995</v>
      </c>
      <c r="C183" s="98">
        <v>247.76</v>
      </c>
      <c r="D183" s="98">
        <v>255.28899999999999</v>
      </c>
      <c r="E183" s="98">
        <v>325.48500000000001</v>
      </c>
      <c r="F183" s="98">
        <v>454.87400000000002</v>
      </c>
      <c r="G183" s="98">
        <v>440.29199999999997</v>
      </c>
      <c r="H183" s="98">
        <v>459.43200000000002</v>
      </c>
      <c r="I183" s="99">
        <v>466.97994545999995</v>
      </c>
      <c r="J183" s="99">
        <v>438.11427163000002</v>
      </c>
      <c r="K183" s="99">
        <v>1898.66126274</v>
      </c>
      <c r="L183" s="99">
        <v>4212.1172681999997</v>
      </c>
      <c r="M183" s="99">
        <v>3601.6671760699992</v>
      </c>
      <c r="N183" s="99">
        <v>3655.2808339200001</v>
      </c>
      <c r="O183" s="99">
        <v>3766.85951075</v>
      </c>
      <c r="P183" s="99">
        <v>3834.3598009000002</v>
      </c>
      <c r="Q183" s="99">
        <v>3828.6984670300003</v>
      </c>
      <c r="R183" s="99">
        <v>3920.9748756199988</v>
      </c>
      <c r="S183" s="99">
        <v>4006.34014763</v>
      </c>
      <c r="T183" s="99">
        <v>3701.92498217</v>
      </c>
      <c r="U183" s="99">
        <v>3736.15615557</v>
      </c>
      <c r="V183" s="99">
        <v>3705.8972875900004</v>
      </c>
      <c r="W183" s="99">
        <v>3786.6953008699998</v>
      </c>
      <c r="X183" s="46">
        <v>3774.0044811500011</v>
      </c>
      <c r="Y183" s="46">
        <v>3392.49574493</v>
      </c>
      <c r="Z183" s="46">
        <v>4847.2568604000007</v>
      </c>
      <c r="AA183" s="46">
        <v>3600.37531446</v>
      </c>
      <c r="AB183" s="46">
        <v>1930.4711445200001</v>
      </c>
      <c r="AC183" s="46">
        <v>1837.62250169</v>
      </c>
      <c r="AD183" s="46">
        <v>1918.92590587</v>
      </c>
      <c r="AE183" s="46">
        <v>1986.8620378199998</v>
      </c>
      <c r="AF183" s="46">
        <v>966.43437917999995</v>
      </c>
      <c r="AG183" s="46">
        <v>994.23923650999996</v>
      </c>
      <c r="AH183" s="213">
        <v>1026.2777493799999</v>
      </c>
      <c r="AI183" s="213">
        <v>1083.33179144</v>
      </c>
      <c r="AJ183" s="213">
        <v>1169.0940148600002</v>
      </c>
      <c r="AK183" s="213">
        <v>822.70885677000001</v>
      </c>
      <c r="AL183" s="213">
        <v>662.88463236999985</v>
      </c>
      <c r="AM183" s="213">
        <v>694.17297653000003</v>
      </c>
      <c r="AN183" s="213">
        <v>681.52033581000001</v>
      </c>
      <c r="AO183" s="213">
        <v>787.9506798000001</v>
      </c>
      <c r="AP183" s="213">
        <v>805.08774101999995</v>
      </c>
      <c r="AQ183" s="213">
        <v>858.18019968999977</v>
      </c>
    </row>
    <row r="184" spans="1:2645" s="34" customFormat="1">
      <c r="A184" s="21" t="s">
        <v>90</v>
      </c>
      <c r="B184" s="70">
        <v>16498.569</v>
      </c>
      <c r="C184" s="70">
        <v>17283.833999999999</v>
      </c>
      <c r="D184" s="70">
        <v>18103.169999999998</v>
      </c>
      <c r="E184" s="70">
        <v>18744.656000000003</v>
      </c>
      <c r="F184" s="70">
        <v>22263.359</v>
      </c>
      <c r="G184" s="70">
        <v>22875.637999999999</v>
      </c>
      <c r="H184" s="70">
        <v>22845.012000000002</v>
      </c>
      <c r="I184" s="70">
        <v>22127.509704150012</v>
      </c>
      <c r="J184" s="70">
        <v>22480.815124909997</v>
      </c>
      <c r="K184" s="70">
        <v>24578.567770500005</v>
      </c>
      <c r="L184" s="70">
        <v>35960.034130469969</v>
      </c>
      <c r="M184" s="70">
        <v>33767.571169529998</v>
      </c>
      <c r="N184" s="70">
        <v>34544.290848580007</v>
      </c>
      <c r="O184" s="70">
        <v>34847.925034100044</v>
      </c>
      <c r="P184" s="70">
        <v>35808.268446309907</v>
      </c>
      <c r="Q184" s="70">
        <v>35820.384631241752</v>
      </c>
      <c r="R184" s="70">
        <v>36535.335655127528</v>
      </c>
      <c r="S184" s="70">
        <v>37461.041962023948</v>
      </c>
      <c r="T184" s="70">
        <v>36348.312920052682</v>
      </c>
      <c r="U184" s="70">
        <v>37298.816027810026</v>
      </c>
      <c r="V184" s="70">
        <v>37757.517274109996</v>
      </c>
      <c r="W184" s="70">
        <v>39473.666409730016</v>
      </c>
      <c r="X184" s="33">
        <v>41569.114737750002</v>
      </c>
      <c r="Y184" s="33">
        <v>39732.006209420004</v>
      </c>
      <c r="Z184" s="33">
        <v>40450.642475599991</v>
      </c>
      <c r="AA184" s="33">
        <v>40513.688285289994</v>
      </c>
      <c r="AB184" s="33">
        <v>38648.510727920009</v>
      </c>
      <c r="AC184" s="33">
        <v>36654.529392809993</v>
      </c>
      <c r="AD184" s="33">
        <v>37333.936734330033</v>
      </c>
      <c r="AE184" s="33">
        <v>38097.634502349989</v>
      </c>
      <c r="AF184" s="33">
        <v>40179.217071519968</v>
      </c>
      <c r="AG184" s="33">
        <v>39629.679876029986</v>
      </c>
      <c r="AH184" s="208">
        <v>40974.428400349978</v>
      </c>
      <c r="AI184" s="208">
        <v>43717.282207170087</v>
      </c>
      <c r="AJ184" s="208">
        <v>46170.224602499962</v>
      </c>
      <c r="AK184" s="208">
        <v>49663.435245919994</v>
      </c>
      <c r="AL184" s="208">
        <v>50264.570156910006</v>
      </c>
      <c r="AM184" s="208">
        <v>53606.402099059997</v>
      </c>
      <c r="AN184" s="208">
        <v>55789.374645140044</v>
      </c>
      <c r="AO184" s="208">
        <v>60021.867851250012</v>
      </c>
      <c r="AP184" s="208">
        <v>61877.736918940027</v>
      </c>
      <c r="AQ184" s="208">
        <v>62672.295748689983</v>
      </c>
      <c r="AR184"/>
      <c r="AS184"/>
      <c r="AT184"/>
    </row>
    <row r="185" spans="1:2645" s="32" customFormat="1">
      <c r="A185" s="23" t="s">
        <v>212</v>
      </c>
      <c r="B185" s="366" t="s">
        <v>377</v>
      </c>
      <c r="C185" s="366" t="s">
        <v>378</v>
      </c>
      <c r="D185" s="366" t="s">
        <v>379</v>
      </c>
      <c r="E185" s="366" t="s">
        <v>380</v>
      </c>
      <c r="F185" s="366" t="s">
        <v>381</v>
      </c>
      <c r="G185" s="366" t="s">
        <v>382</v>
      </c>
      <c r="H185" s="366" t="s">
        <v>383</v>
      </c>
      <c r="I185" s="366" t="s">
        <v>384</v>
      </c>
      <c r="J185" s="366" t="s">
        <v>385</v>
      </c>
      <c r="K185" s="366" t="s">
        <v>386</v>
      </c>
      <c r="L185" s="366" t="s">
        <v>387</v>
      </c>
      <c r="M185" s="366" t="s">
        <v>388</v>
      </c>
      <c r="N185" s="366" t="s">
        <v>389</v>
      </c>
      <c r="O185" s="366" t="s">
        <v>390</v>
      </c>
      <c r="P185" s="366" t="s">
        <v>391</v>
      </c>
      <c r="Q185" s="366" t="s">
        <v>2</v>
      </c>
      <c r="R185" s="366" t="s">
        <v>3</v>
      </c>
      <c r="S185" s="366" t="s">
        <v>4</v>
      </c>
      <c r="T185" s="366" t="s">
        <v>5</v>
      </c>
      <c r="U185" s="366" t="s">
        <v>6</v>
      </c>
      <c r="V185" s="366" t="s">
        <v>7</v>
      </c>
      <c r="W185" s="366" t="s">
        <v>8</v>
      </c>
      <c r="X185" s="366" t="s">
        <v>9</v>
      </c>
      <c r="Y185" s="366" t="s">
        <v>354</v>
      </c>
      <c r="Z185" s="366" t="s">
        <v>359</v>
      </c>
      <c r="AA185" s="366" t="s">
        <v>366</v>
      </c>
      <c r="AB185" s="366" t="s">
        <v>403</v>
      </c>
      <c r="AC185" s="366" t="s">
        <v>406</v>
      </c>
      <c r="AD185" s="366" t="s">
        <v>418</v>
      </c>
      <c r="AE185" s="366" t="s">
        <v>423</v>
      </c>
      <c r="AF185" s="366" t="s">
        <v>429</v>
      </c>
      <c r="AG185" s="366" t="s">
        <v>432</v>
      </c>
      <c r="AH185" s="366" t="s">
        <v>435</v>
      </c>
      <c r="AI185" s="366" t="s">
        <v>517</v>
      </c>
      <c r="AJ185" s="366" t="s">
        <v>633</v>
      </c>
      <c r="AK185" s="366" t="s">
        <v>637</v>
      </c>
      <c r="AL185" s="366" t="s">
        <v>648</v>
      </c>
      <c r="AM185" s="366" t="s">
        <v>700</v>
      </c>
      <c r="AN185" s="366" t="s">
        <v>714</v>
      </c>
      <c r="AO185" s="366" t="s">
        <v>717</v>
      </c>
      <c r="AP185" s="366" t="s">
        <v>727</v>
      </c>
      <c r="AQ185" s="366" t="s">
        <v>728</v>
      </c>
      <c r="AR185"/>
      <c r="AS185"/>
      <c r="AT185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  <c r="QR185" s="31"/>
      <c r="QS185" s="31"/>
      <c r="QT185" s="31"/>
      <c r="QU185" s="31"/>
      <c r="QV185" s="31"/>
      <c r="QW185" s="31"/>
      <c r="QX185" s="31"/>
      <c r="QY185" s="31"/>
      <c r="QZ185" s="31"/>
      <c r="RA185" s="31"/>
      <c r="RB185" s="31"/>
      <c r="RC185" s="31"/>
      <c r="RD185" s="31"/>
      <c r="RE185" s="31"/>
      <c r="RF185" s="31"/>
      <c r="RG185" s="31"/>
      <c r="RH185" s="31"/>
      <c r="RI185" s="31"/>
      <c r="RJ185" s="31"/>
      <c r="RK185" s="31"/>
      <c r="RL185" s="31"/>
      <c r="RM185" s="31"/>
      <c r="RN185" s="31"/>
      <c r="RO185" s="31"/>
      <c r="RP185" s="31"/>
      <c r="RQ185" s="31"/>
      <c r="RR185" s="31"/>
      <c r="RS185" s="31"/>
      <c r="RT185" s="31"/>
      <c r="RU185" s="31"/>
      <c r="RV185" s="31"/>
      <c r="RW185" s="31"/>
      <c r="RX185" s="31"/>
      <c r="RY185" s="31"/>
      <c r="RZ185" s="31"/>
      <c r="SA185" s="31"/>
      <c r="SB185" s="31"/>
      <c r="SC185" s="31"/>
      <c r="SD185" s="31"/>
      <c r="SE185" s="31"/>
      <c r="SF185" s="31"/>
      <c r="SG185" s="31"/>
      <c r="SH185" s="31"/>
      <c r="SI185" s="31"/>
      <c r="SJ185" s="31"/>
      <c r="SK185" s="31"/>
      <c r="SL185" s="31"/>
      <c r="SM185" s="31"/>
      <c r="SN185" s="31"/>
      <c r="SO185" s="31"/>
      <c r="SP185" s="31"/>
      <c r="SQ185" s="31"/>
      <c r="SR185" s="31"/>
      <c r="SS185" s="31"/>
      <c r="ST185" s="31"/>
      <c r="SU185" s="31"/>
      <c r="SV185" s="31"/>
      <c r="SW185" s="31"/>
      <c r="SX185" s="31"/>
      <c r="SY185" s="31"/>
      <c r="SZ185" s="31"/>
      <c r="TA185" s="31"/>
      <c r="TB185" s="31"/>
      <c r="TC185" s="31"/>
      <c r="TD185" s="31"/>
      <c r="TE185" s="31"/>
      <c r="TF185" s="31"/>
      <c r="TG185" s="31"/>
      <c r="TH185" s="31"/>
      <c r="TI185" s="31"/>
      <c r="TJ185" s="31"/>
      <c r="TK185" s="31"/>
      <c r="TL185" s="31"/>
      <c r="TM185" s="31"/>
      <c r="TN185" s="31"/>
      <c r="TO185" s="31"/>
      <c r="TP185" s="31"/>
      <c r="TQ185" s="31"/>
      <c r="TR185" s="31"/>
      <c r="TS185" s="31"/>
      <c r="TT185" s="31"/>
      <c r="TU185" s="31"/>
      <c r="TV185" s="31"/>
      <c r="TW185" s="31"/>
      <c r="TX185" s="31"/>
      <c r="TY185" s="31"/>
      <c r="TZ185" s="31"/>
      <c r="UA185" s="31"/>
      <c r="UB185" s="31"/>
      <c r="UC185" s="31"/>
      <c r="UD185" s="31"/>
      <c r="UE185" s="31"/>
      <c r="UF185" s="31"/>
      <c r="UG185" s="31"/>
      <c r="UH185" s="31"/>
      <c r="UI185" s="31"/>
      <c r="UJ185" s="31"/>
      <c r="UK185" s="31"/>
      <c r="UL185" s="31"/>
      <c r="UM185" s="31"/>
      <c r="UN185" s="31"/>
      <c r="UO185" s="31"/>
      <c r="UP185" s="31"/>
      <c r="UQ185" s="31"/>
      <c r="UR185" s="31"/>
      <c r="US185" s="31"/>
      <c r="UT185" s="31"/>
      <c r="UU185" s="31"/>
      <c r="UV185" s="31"/>
      <c r="UW185" s="31"/>
      <c r="UX185" s="31"/>
      <c r="UY185" s="31"/>
      <c r="UZ185" s="31"/>
      <c r="VA185" s="31"/>
      <c r="VB185" s="31"/>
      <c r="VC185" s="31"/>
      <c r="VD185" s="31"/>
      <c r="VE185" s="31"/>
      <c r="VF185" s="31"/>
      <c r="VG185" s="31"/>
      <c r="VH185" s="31"/>
      <c r="VI185" s="31"/>
      <c r="VJ185" s="31"/>
      <c r="VK185" s="31"/>
      <c r="VL185" s="31"/>
      <c r="VM185" s="31"/>
      <c r="VN185" s="31"/>
      <c r="VO185" s="31"/>
      <c r="VP185" s="31"/>
      <c r="VQ185" s="31"/>
      <c r="VR185" s="31"/>
      <c r="VS185" s="31"/>
      <c r="VT185" s="31"/>
      <c r="VU185" s="31"/>
      <c r="VV185" s="31"/>
      <c r="VW185" s="31"/>
      <c r="VX185" s="31"/>
      <c r="VY185" s="31"/>
      <c r="VZ185" s="31"/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31"/>
      <c r="WL185" s="31"/>
      <c r="WM185" s="31"/>
      <c r="WN185" s="31"/>
      <c r="WO185" s="31"/>
      <c r="WP185" s="31"/>
      <c r="WQ185" s="31"/>
      <c r="WR185" s="31"/>
      <c r="WS185" s="31"/>
      <c r="WT185" s="31"/>
      <c r="WU185" s="31"/>
      <c r="WV185" s="31"/>
      <c r="WW185" s="31"/>
      <c r="WX185" s="31"/>
      <c r="WY185" s="31"/>
      <c r="WZ185" s="31"/>
      <c r="XA185" s="31"/>
      <c r="XB185" s="31"/>
      <c r="XC185" s="31"/>
      <c r="XD185" s="31"/>
      <c r="XE185" s="31"/>
      <c r="XF185" s="31"/>
      <c r="XG185" s="31"/>
      <c r="XH185" s="31"/>
      <c r="XI185" s="31"/>
      <c r="XJ185" s="31"/>
      <c r="XK185" s="31"/>
      <c r="XL185" s="31"/>
      <c r="XM185" s="31"/>
      <c r="XN185" s="31"/>
      <c r="XO185" s="31"/>
      <c r="XP185" s="31"/>
      <c r="XQ185" s="31"/>
      <c r="XR185" s="31"/>
      <c r="XS185" s="31"/>
      <c r="XT185" s="31"/>
      <c r="XU185" s="31"/>
      <c r="XV185" s="31"/>
      <c r="XW185" s="31"/>
      <c r="XX185" s="31"/>
      <c r="XY185" s="31"/>
      <c r="XZ185" s="31"/>
      <c r="YA185" s="31"/>
      <c r="YB185" s="31"/>
      <c r="YC185" s="31"/>
      <c r="YD185" s="31"/>
      <c r="YE185" s="31"/>
      <c r="YF185" s="31"/>
      <c r="YG185" s="31"/>
      <c r="YH185" s="31"/>
      <c r="YI185" s="31"/>
      <c r="YJ185" s="31"/>
      <c r="YK185" s="31"/>
      <c r="YL185" s="31"/>
      <c r="YM185" s="31"/>
      <c r="YN185" s="31"/>
      <c r="YO185" s="31"/>
      <c r="YP185" s="31"/>
      <c r="YQ185" s="31"/>
      <c r="YR185" s="31"/>
      <c r="YS185" s="31"/>
      <c r="YT185" s="31"/>
      <c r="YU185" s="31"/>
      <c r="YV185" s="31"/>
      <c r="YW185" s="31"/>
      <c r="YX185" s="31"/>
      <c r="YY185" s="31"/>
      <c r="YZ185" s="31"/>
      <c r="ZA185" s="31"/>
      <c r="ZB185" s="31"/>
      <c r="ZC185" s="31"/>
      <c r="ZD185" s="31"/>
      <c r="ZE185" s="31"/>
      <c r="ZF185" s="31"/>
      <c r="ZG185" s="31"/>
      <c r="ZH185" s="31"/>
      <c r="ZI185" s="31"/>
      <c r="ZJ185" s="31"/>
      <c r="ZK185" s="31"/>
      <c r="ZL185" s="31"/>
      <c r="ZM185" s="31"/>
      <c r="ZN185" s="31"/>
      <c r="ZO185" s="31"/>
      <c r="ZP185" s="31"/>
      <c r="ZQ185" s="31"/>
      <c r="ZR185" s="31"/>
      <c r="ZS185" s="31"/>
      <c r="ZT185" s="31"/>
      <c r="ZU185" s="31"/>
      <c r="ZV185" s="31"/>
      <c r="ZW185" s="31"/>
      <c r="ZX185" s="31"/>
      <c r="ZY185" s="31"/>
      <c r="ZZ185" s="31"/>
      <c r="AAA185" s="31"/>
      <c r="AAB185" s="31"/>
      <c r="AAC185" s="31"/>
      <c r="AAD185" s="31"/>
      <c r="AAE185" s="31"/>
      <c r="AAF185" s="31"/>
      <c r="AAG185" s="31"/>
      <c r="AAH185" s="31"/>
      <c r="AAI185" s="31"/>
      <c r="AAJ185" s="31"/>
      <c r="AAK185" s="31"/>
      <c r="AAL185" s="31"/>
      <c r="AAM185" s="31"/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31"/>
      <c r="AAY185" s="31"/>
      <c r="AAZ185" s="31"/>
      <c r="ABA185" s="31"/>
      <c r="ABB185" s="31"/>
      <c r="ABC185" s="31"/>
      <c r="ABD185" s="31"/>
      <c r="ABE185" s="31"/>
      <c r="ABF185" s="31"/>
      <c r="ABG185" s="31"/>
      <c r="ABH185" s="31"/>
      <c r="ABI185" s="31"/>
      <c r="ABJ185" s="31"/>
      <c r="ABK185" s="31"/>
      <c r="ABL185" s="31"/>
      <c r="ABM185" s="31"/>
      <c r="ABN185" s="31"/>
      <c r="ABO185" s="31"/>
      <c r="ABP185" s="31"/>
      <c r="ABQ185" s="31"/>
      <c r="ABR185" s="31"/>
      <c r="ABS185" s="31"/>
      <c r="ABT185" s="31"/>
      <c r="ABU185" s="31"/>
      <c r="ABV185" s="31"/>
      <c r="ABW185" s="31"/>
      <c r="ABX185" s="31"/>
      <c r="ABY185" s="31"/>
      <c r="ABZ185" s="31"/>
      <c r="ACA185" s="31"/>
      <c r="ACB185" s="31"/>
      <c r="ACC185" s="31"/>
      <c r="ACD185" s="31"/>
      <c r="ACE185" s="31"/>
      <c r="ACF185" s="31"/>
      <c r="ACG185" s="31"/>
      <c r="ACH185" s="31"/>
      <c r="ACI185" s="31"/>
      <c r="ACJ185" s="31"/>
      <c r="ACK185" s="31"/>
      <c r="ACL185" s="31"/>
      <c r="ACM185" s="31"/>
      <c r="ACN185" s="31"/>
      <c r="ACO185" s="31"/>
      <c r="ACP185" s="31"/>
      <c r="ACQ185" s="31"/>
      <c r="ACR185" s="31"/>
      <c r="ACS185" s="31"/>
      <c r="ACT185" s="31"/>
      <c r="ACU185" s="31"/>
      <c r="ACV185" s="31"/>
      <c r="ACW185" s="31"/>
      <c r="ACX185" s="31"/>
      <c r="ACY185" s="31"/>
      <c r="ACZ185" s="31"/>
      <c r="ADA185" s="31"/>
      <c r="ADB185" s="31"/>
      <c r="ADC185" s="31"/>
      <c r="ADD185" s="31"/>
      <c r="ADE185" s="31"/>
      <c r="ADF185" s="31"/>
      <c r="ADG185" s="31"/>
      <c r="ADH185" s="31"/>
      <c r="ADI185" s="31"/>
      <c r="ADJ185" s="31"/>
      <c r="ADK185" s="31"/>
      <c r="ADL185" s="31"/>
      <c r="ADM185" s="31"/>
      <c r="ADN185" s="31"/>
      <c r="ADO185" s="31"/>
      <c r="ADP185" s="31"/>
      <c r="ADQ185" s="31"/>
      <c r="ADR185" s="31"/>
      <c r="ADS185" s="31"/>
      <c r="ADT185" s="31"/>
      <c r="ADU185" s="31"/>
      <c r="ADV185" s="31"/>
      <c r="ADW185" s="31"/>
      <c r="ADX185" s="31"/>
      <c r="ADY185" s="31"/>
      <c r="ADZ185" s="31"/>
      <c r="AEA185" s="31"/>
      <c r="AEB185" s="31"/>
      <c r="AEC185" s="31"/>
      <c r="AED185" s="31"/>
      <c r="AEE185" s="31"/>
      <c r="AEF185" s="31"/>
      <c r="AEG185" s="31"/>
      <c r="AEH185" s="31"/>
      <c r="AEI185" s="31"/>
      <c r="AEJ185" s="31"/>
      <c r="AEK185" s="31"/>
      <c r="AEL185" s="31"/>
      <c r="AEM185" s="31"/>
      <c r="AEN185" s="31"/>
      <c r="AEO185" s="31"/>
      <c r="AEP185" s="31"/>
      <c r="AEQ185" s="31"/>
      <c r="AER185" s="31"/>
      <c r="AES185" s="31"/>
      <c r="AET185" s="31"/>
      <c r="AEU185" s="31"/>
      <c r="AEV185" s="31"/>
      <c r="AEW185" s="31"/>
      <c r="AEX185" s="31"/>
      <c r="AEY185" s="31"/>
      <c r="AEZ185" s="31"/>
      <c r="AFA185" s="31"/>
      <c r="AFB185" s="31"/>
      <c r="AFC185" s="31"/>
      <c r="AFD185" s="31"/>
      <c r="AFE185" s="31"/>
      <c r="AFF185" s="31"/>
      <c r="AFG185" s="31"/>
      <c r="AFH185" s="31"/>
      <c r="AFI185" s="31"/>
      <c r="AFJ185" s="31"/>
      <c r="AFK185" s="31"/>
      <c r="AFL185" s="31"/>
      <c r="AFM185" s="31"/>
      <c r="AFN185" s="31"/>
      <c r="AFO185" s="31"/>
      <c r="AFP185" s="31"/>
      <c r="AFQ185" s="31"/>
      <c r="AFR185" s="31"/>
      <c r="AFS185" s="31"/>
      <c r="AFT185" s="31"/>
      <c r="AFU185" s="31"/>
      <c r="AFV185" s="31"/>
      <c r="AFW185" s="31"/>
      <c r="AFX185" s="31"/>
      <c r="AFY185" s="31"/>
      <c r="AFZ185" s="31"/>
      <c r="AGA185" s="31"/>
      <c r="AGB185" s="31"/>
      <c r="AGC185" s="31"/>
      <c r="AGD185" s="31"/>
      <c r="AGE185" s="31"/>
      <c r="AGF185" s="31"/>
      <c r="AGG185" s="31"/>
      <c r="AGH185" s="31"/>
      <c r="AGI185" s="31"/>
      <c r="AGJ185" s="31"/>
      <c r="AGK185" s="31"/>
      <c r="AGL185" s="31"/>
      <c r="AGM185" s="31"/>
      <c r="AGN185" s="31"/>
      <c r="AGO185" s="31"/>
      <c r="AGP185" s="31"/>
      <c r="AGQ185" s="31"/>
      <c r="AGR185" s="31"/>
      <c r="AGS185" s="31"/>
      <c r="AGT185" s="31"/>
      <c r="AGU185" s="31"/>
      <c r="AGV185" s="31"/>
      <c r="AGW185" s="31"/>
      <c r="AGX185" s="31"/>
      <c r="AGY185" s="31"/>
      <c r="AGZ185" s="31"/>
      <c r="AHA185" s="31"/>
      <c r="AHB185" s="31"/>
      <c r="AHC185" s="31"/>
      <c r="AHD185" s="31"/>
      <c r="AHE185" s="31"/>
      <c r="AHF185" s="31"/>
      <c r="AHG185" s="31"/>
      <c r="AHH185" s="31"/>
      <c r="AHI185" s="31"/>
      <c r="AHJ185" s="31"/>
      <c r="AHK185" s="31"/>
      <c r="AHL185" s="31"/>
      <c r="AHM185" s="31"/>
      <c r="AHN185" s="31"/>
      <c r="AHO185" s="31"/>
      <c r="AHP185" s="31"/>
      <c r="AHQ185" s="31"/>
      <c r="AHR185" s="31"/>
      <c r="AHS185" s="31"/>
      <c r="AHT185" s="31"/>
      <c r="AHU185" s="31"/>
      <c r="AHV185" s="31"/>
      <c r="AHW185" s="31"/>
      <c r="AHX185" s="31"/>
      <c r="AHY185" s="31"/>
      <c r="AHZ185" s="31"/>
      <c r="AIA185" s="31"/>
      <c r="AIB185" s="31"/>
      <c r="AIC185" s="31"/>
      <c r="AID185" s="31"/>
      <c r="AIE185" s="31"/>
      <c r="AIF185" s="31"/>
      <c r="AIG185" s="31"/>
      <c r="AIH185" s="31"/>
      <c r="AII185" s="31"/>
      <c r="AIJ185" s="31"/>
      <c r="AIK185" s="31"/>
      <c r="AIL185" s="31"/>
      <c r="AIM185" s="31"/>
      <c r="AIN185" s="31"/>
      <c r="AIO185" s="31"/>
      <c r="AIP185" s="31"/>
      <c r="AIQ185" s="31"/>
      <c r="AIR185" s="31"/>
      <c r="AIS185" s="31"/>
      <c r="AIT185" s="31"/>
      <c r="AIU185" s="31"/>
      <c r="AIV185" s="31"/>
      <c r="AIW185" s="31"/>
      <c r="AIX185" s="31"/>
      <c r="AIY185" s="31"/>
      <c r="AIZ185" s="31"/>
      <c r="AJA185" s="31"/>
      <c r="AJB185" s="31"/>
      <c r="AJC185" s="31"/>
      <c r="AJD185" s="31"/>
      <c r="AJE185" s="31"/>
      <c r="AJF185" s="31"/>
      <c r="AJG185" s="31"/>
      <c r="AJH185" s="31"/>
      <c r="AJI185" s="31"/>
      <c r="AJJ185" s="31"/>
      <c r="AJK185" s="31"/>
      <c r="AJL185" s="31"/>
      <c r="AJM185" s="31"/>
      <c r="AJN185" s="31"/>
      <c r="AJO185" s="31"/>
      <c r="AJP185" s="31"/>
      <c r="AJQ185" s="31"/>
      <c r="AJR185" s="31"/>
      <c r="AJS185" s="31"/>
      <c r="AJT185" s="31"/>
      <c r="AJU185" s="31"/>
      <c r="AJV185" s="31"/>
      <c r="AJW185" s="31"/>
      <c r="AJX185" s="31"/>
      <c r="AJY185" s="31"/>
      <c r="AJZ185" s="31"/>
      <c r="AKA185" s="31"/>
      <c r="AKB185" s="31"/>
      <c r="AKC185" s="31"/>
      <c r="AKD185" s="31"/>
      <c r="AKE185" s="31"/>
      <c r="AKF185" s="31"/>
      <c r="AKG185" s="31"/>
      <c r="AKH185" s="31"/>
      <c r="AKI185" s="31"/>
      <c r="AKJ185" s="31"/>
      <c r="AKK185" s="31"/>
      <c r="AKL185" s="31"/>
      <c r="AKM185" s="31"/>
      <c r="AKN185" s="31"/>
      <c r="AKO185" s="31"/>
      <c r="AKP185" s="31"/>
      <c r="AKQ185" s="31"/>
      <c r="AKR185" s="31"/>
      <c r="AKS185" s="31"/>
      <c r="AKT185" s="31"/>
      <c r="AKU185" s="31"/>
      <c r="AKV185" s="31"/>
      <c r="AKW185" s="31"/>
      <c r="AKX185" s="31"/>
      <c r="AKY185" s="31"/>
      <c r="AKZ185" s="31"/>
      <c r="ALA185" s="31"/>
      <c r="ALB185" s="31"/>
      <c r="ALC185" s="31"/>
      <c r="ALD185" s="31"/>
      <c r="ALE185" s="31"/>
      <c r="ALF185" s="31"/>
      <c r="ALG185" s="31"/>
      <c r="ALH185" s="31"/>
      <c r="ALI185" s="31"/>
      <c r="ALJ185" s="31"/>
      <c r="ALK185" s="31"/>
      <c r="ALL185" s="31"/>
      <c r="ALM185" s="31"/>
      <c r="ALN185" s="31"/>
      <c r="ALO185" s="31"/>
      <c r="ALP185" s="31"/>
      <c r="ALQ185" s="31"/>
      <c r="ALR185" s="31"/>
      <c r="ALS185" s="31"/>
      <c r="ALT185" s="31"/>
      <c r="ALU185" s="31"/>
      <c r="ALV185" s="31"/>
      <c r="ALW185" s="31"/>
      <c r="ALX185" s="31"/>
      <c r="ALY185" s="31"/>
      <c r="ALZ185" s="31"/>
      <c r="AMA185" s="31"/>
      <c r="AMB185" s="31"/>
      <c r="AMC185" s="31"/>
      <c r="AMD185" s="31"/>
      <c r="AME185" s="31"/>
      <c r="AMF185" s="31"/>
      <c r="AMG185" s="31"/>
      <c r="AMH185" s="31"/>
      <c r="AMI185" s="31"/>
      <c r="AMJ185" s="31"/>
      <c r="AMK185" s="31"/>
      <c r="AML185" s="31"/>
      <c r="AMM185" s="31"/>
      <c r="AMN185" s="31"/>
      <c r="AMO185" s="31"/>
      <c r="AMP185" s="31"/>
      <c r="AMQ185" s="31"/>
      <c r="AMR185" s="31"/>
      <c r="AMS185" s="31"/>
      <c r="AMT185" s="31"/>
      <c r="AMU185" s="31"/>
      <c r="AMV185" s="31"/>
      <c r="AMW185" s="31"/>
      <c r="AMX185" s="31"/>
      <c r="AMY185" s="31"/>
      <c r="AMZ185" s="31"/>
      <c r="ANA185" s="31"/>
      <c r="ANB185" s="31"/>
      <c r="ANC185" s="31"/>
      <c r="AND185" s="31"/>
      <c r="ANE185" s="31"/>
      <c r="ANF185" s="31"/>
      <c r="ANG185" s="31"/>
      <c r="ANH185" s="31"/>
      <c r="ANI185" s="31"/>
      <c r="ANJ185" s="31"/>
      <c r="ANK185" s="31"/>
      <c r="ANL185" s="31"/>
      <c r="ANM185" s="31"/>
      <c r="ANN185" s="31"/>
      <c r="ANO185" s="31"/>
      <c r="ANP185" s="31"/>
      <c r="ANQ185" s="31"/>
      <c r="ANR185" s="31"/>
      <c r="ANS185" s="31"/>
      <c r="ANT185" s="31"/>
      <c r="ANU185" s="31"/>
      <c r="ANV185" s="31"/>
      <c r="ANW185" s="31"/>
      <c r="ANX185" s="31"/>
      <c r="ANY185" s="31"/>
      <c r="ANZ185" s="31"/>
      <c r="AOA185" s="31"/>
      <c r="AOB185" s="31"/>
      <c r="AOC185" s="31"/>
      <c r="AOD185" s="31"/>
      <c r="AOE185" s="31"/>
      <c r="AOF185" s="31"/>
      <c r="AOG185" s="31"/>
      <c r="AOH185" s="31"/>
      <c r="AOI185" s="31"/>
      <c r="AOJ185" s="31"/>
      <c r="AOK185" s="31"/>
      <c r="AOL185" s="31"/>
      <c r="AOM185" s="31"/>
      <c r="AON185" s="31"/>
      <c r="AOO185" s="31"/>
      <c r="AOP185" s="31"/>
      <c r="AOQ185" s="31"/>
      <c r="AOR185" s="31"/>
      <c r="AOS185" s="31"/>
      <c r="AOT185" s="31"/>
      <c r="AOU185" s="31"/>
      <c r="AOV185" s="31"/>
      <c r="AOW185" s="31"/>
      <c r="AOX185" s="31"/>
      <c r="AOY185" s="31"/>
      <c r="AOZ185" s="31"/>
      <c r="APA185" s="31"/>
      <c r="APB185" s="31"/>
      <c r="APC185" s="31"/>
      <c r="APD185" s="31"/>
      <c r="APE185" s="31"/>
      <c r="APF185" s="31"/>
      <c r="APG185" s="31"/>
      <c r="APH185" s="31"/>
      <c r="API185" s="31"/>
      <c r="APJ185" s="31"/>
      <c r="APK185" s="31"/>
      <c r="APL185" s="31"/>
      <c r="APM185" s="31"/>
      <c r="APN185" s="31"/>
      <c r="APO185" s="31"/>
      <c r="APP185" s="31"/>
      <c r="APQ185" s="31"/>
      <c r="APR185" s="31"/>
      <c r="APS185" s="31"/>
      <c r="APT185" s="31"/>
      <c r="APU185" s="31"/>
      <c r="APV185" s="31"/>
      <c r="APW185" s="31"/>
      <c r="APX185" s="31"/>
      <c r="APY185" s="31"/>
      <c r="APZ185" s="31"/>
      <c r="AQA185" s="31"/>
      <c r="AQB185" s="31"/>
      <c r="AQC185" s="31"/>
      <c r="AQD185" s="31"/>
      <c r="AQE185" s="31"/>
      <c r="AQF185" s="31"/>
      <c r="AQG185" s="31"/>
      <c r="AQH185" s="31"/>
      <c r="AQI185" s="31"/>
      <c r="AQJ185" s="31"/>
      <c r="AQK185" s="31"/>
      <c r="AQL185" s="31"/>
      <c r="AQM185" s="31"/>
      <c r="AQN185" s="31"/>
      <c r="AQO185" s="31"/>
      <c r="AQP185" s="31"/>
      <c r="AQQ185" s="31"/>
      <c r="AQR185" s="31"/>
      <c r="AQS185" s="31"/>
      <c r="AQT185" s="31"/>
      <c r="AQU185" s="31"/>
      <c r="AQV185" s="31"/>
      <c r="AQW185" s="31"/>
      <c r="AQX185" s="31"/>
      <c r="AQY185" s="31"/>
      <c r="AQZ185" s="31"/>
      <c r="ARA185" s="31"/>
      <c r="ARB185" s="31"/>
      <c r="ARC185" s="31"/>
      <c r="ARD185" s="31"/>
      <c r="ARE185" s="31"/>
      <c r="ARF185" s="31"/>
      <c r="ARG185" s="31"/>
      <c r="ARH185" s="31"/>
      <c r="ARI185" s="31"/>
      <c r="ARJ185" s="31"/>
      <c r="ARK185" s="31"/>
      <c r="ARL185" s="31"/>
      <c r="ARM185" s="31"/>
      <c r="ARN185" s="31"/>
      <c r="ARO185" s="31"/>
      <c r="ARP185" s="31"/>
      <c r="ARQ185" s="31"/>
      <c r="ARR185" s="31"/>
      <c r="ARS185" s="31"/>
      <c r="ART185" s="31"/>
      <c r="ARU185" s="31"/>
      <c r="ARV185" s="31"/>
      <c r="ARW185" s="31"/>
      <c r="ARX185" s="31"/>
      <c r="ARY185" s="31"/>
      <c r="ARZ185" s="31"/>
      <c r="ASA185" s="31"/>
      <c r="ASB185" s="31"/>
      <c r="ASC185" s="31"/>
      <c r="ASD185" s="31"/>
      <c r="ASE185" s="31"/>
      <c r="ASF185" s="31"/>
      <c r="ASG185" s="31"/>
      <c r="ASH185" s="31"/>
      <c r="ASI185" s="31"/>
      <c r="ASJ185" s="31"/>
      <c r="ASK185" s="31"/>
      <c r="ASL185" s="31"/>
      <c r="ASM185" s="31"/>
      <c r="ASN185" s="31"/>
      <c r="ASO185" s="31"/>
      <c r="ASP185" s="31"/>
      <c r="ASQ185" s="31"/>
      <c r="ASR185" s="31"/>
      <c r="ASS185" s="31"/>
      <c r="AST185" s="31"/>
      <c r="ASU185" s="31"/>
      <c r="ASV185" s="31"/>
      <c r="ASW185" s="31"/>
      <c r="ASX185" s="31"/>
      <c r="ASY185" s="31"/>
      <c r="ASZ185" s="31"/>
      <c r="ATA185" s="31"/>
      <c r="ATB185" s="31"/>
      <c r="ATC185" s="31"/>
      <c r="ATD185" s="31"/>
      <c r="ATE185" s="31"/>
      <c r="ATF185" s="31"/>
      <c r="ATG185" s="31"/>
      <c r="ATH185" s="31"/>
      <c r="ATI185" s="31"/>
      <c r="ATJ185" s="31"/>
      <c r="ATK185" s="31"/>
      <c r="ATL185" s="31"/>
      <c r="ATM185" s="31"/>
      <c r="ATN185" s="31"/>
      <c r="ATO185" s="31"/>
      <c r="ATP185" s="31"/>
      <c r="ATQ185" s="31"/>
      <c r="ATR185" s="31"/>
      <c r="ATS185" s="31"/>
      <c r="ATT185" s="31"/>
      <c r="ATU185" s="31"/>
      <c r="ATV185" s="31"/>
      <c r="ATW185" s="31"/>
      <c r="ATX185" s="31"/>
      <c r="ATY185" s="31"/>
      <c r="ATZ185" s="31"/>
      <c r="AUA185" s="31"/>
      <c r="AUB185" s="31"/>
      <c r="AUC185" s="31"/>
      <c r="AUD185" s="31"/>
      <c r="AUE185" s="31"/>
      <c r="AUF185" s="31"/>
      <c r="AUG185" s="31"/>
      <c r="AUH185" s="31"/>
      <c r="AUI185" s="31"/>
      <c r="AUJ185" s="31"/>
      <c r="AUK185" s="31"/>
      <c r="AUL185" s="31"/>
      <c r="AUM185" s="31"/>
      <c r="AUN185" s="31"/>
      <c r="AUO185" s="31"/>
      <c r="AUP185" s="31"/>
      <c r="AUQ185" s="31"/>
      <c r="AUR185" s="31"/>
      <c r="AUS185" s="31"/>
      <c r="AUT185" s="31"/>
      <c r="AUU185" s="31"/>
      <c r="AUV185" s="31"/>
      <c r="AUW185" s="31"/>
      <c r="AUX185" s="31"/>
      <c r="AUY185" s="31"/>
      <c r="AUZ185" s="31"/>
      <c r="AVA185" s="31"/>
      <c r="AVB185" s="31"/>
      <c r="AVC185" s="31"/>
      <c r="AVD185" s="31"/>
      <c r="AVE185" s="31"/>
      <c r="AVF185" s="31"/>
      <c r="AVG185" s="31"/>
      <c r="AVH185" s="31"/>
      <c r="AVI185" s="31"/>
      <c r="AVJ185" s="31"/>
      <c r="AVK185" s="31"/>
      <c r="AVL185" s="31"/>
      <c r="AVM185" s="31"/>
      <c r="AVN185" s="31"/>
      <c r="AVO185" s="31"/>
      <c r="AVP185" s="31"/>
      <c r="AVQ185" s="31"/>
      <c r="AVR185" s="31"/>
      <c r="AVS185" s="31"/>
      <c r="AVT185" s="31"/>
      <c r="AVU185" s="31"/>
      <c r="AVV185" s="31"/>
      <c r="AVW185" s="31"/>
      <c r="AVX185" s="31"/>
      <c r="AVY185" s="31"/>
      <c r="AVZ185" s="31"/>
      <c r="AWA185" s="31"/>
      <c r="AWB185" s="31"/>
      <c r="AWC185" s="31"/>
      <c r="AWD185" s="31"/>
      <c r="AWE185" s="31"/>
      <c r="AWF185" s="31"/>
      <c r="AWG185" s="31"/>
      <c r="AWH185" s="31"/>
      <c r="AWI185" s="31"/>
      <c r="AWJ185" s="31"/>
      <c r="AWK185" s="31"/>
      <c r="AWL185" s="31"/>
      <c r="AWM185" s="31"/>
      <c r="AWN185" s="31"/>
      <c r="AWO185" s="31"/>
      <c r="AWP185" s="31"/>
      <c r="AWQ185" s="31"/>
      <c r="AWR185" s="31"/>
      <c r="AWS185" s="31"/>
      <c r="AWT185" s="31"/>
      <c r="AWU185" s="31"/>
      <c r="AWV185" s="31"/>
      <c r="AWW185" s="31"/>
      <c r="AWX185" s="31"/>
      <c r="AWY185" s="31"/>
      <c r="AWZ185" s="31"/>
      <c r="AXA185" s="31"/>
      <c r="AXB185" s="31"/>
      <c r="AXC185" s="31"/>
      <c r="AXD185" s="31"/>
      <c r="AXE185" s="31"/>
      <c r="AXF185" s="31"/>
      <c r="AXG185" s="31"/>
      <c r="AXH185" s="31"/>
      <c r="AXI185" s="31"/>
      <c r="AXJ185" s="31"/>
      <c r="AXK185" s="31"/>
      <c r="AXL185" s="31"/>
      <c r="AXM185" s="31"/>
      <c r="AXN185" s="31"/>
      <c r="AXO185" s="31"/>
      <c r="AXP185" s="31"/>
      <c r="AXQ185" s="31"/>
      <c r="AXR185" s="31"/>
      <c r="AXS185" s="31"/>
      <c r="AXT185" s="31"/>
      <c r="AXU185" s="31"/>
      <c r="AXV185" s="31"/>
      <c r="AXW185" s="31"/>
      <c r="AXX185" s="31"/>
      <c r="AXY185" s="31"/>
      <c r="AXZ185" s="31"/>
      <c r="AYA185" s="31"/>
      <c r="AYB185" s="31"/>
      <c r="AYC185" s="31"/>
      <c r="AYD185" s="31"/>
      <c r="AYE185" s="31"/>
      <c r="AYF185" s="31"/>
      <c r="AYG185" s="31"/>
      <c r="AYH185" s="31"/>
      <c r="AYI185" s="31"/>
      <c r="AYJ185" s="31"/>
      <c r="AYK185" s="31"/>
      <c r="AYL185" s="31"/>
      <c r="AYM185" s="31"/>
      <c r="AYN185" s="31"/>
      <c r="AYO185" s="31"/>
      <c r="AYP185" s="31"/>
      <c r="AYQ185" s="31"/>
      <c r="AYR185" s="31"/>
      <c r="AYS185" s="31"/>
      <c r="AYT185" s="31"/>
      <c r="AYU185" s="31"/>
      <c r="AYV185" s="31"/>
      <c r="AYW185" s="31"/>
      <c r="AYX185" s="31"/>
      <c r="AYY185" s="31"/>
      <c r="AYZ185" s="31"/>
      <c r="AZA185" s="31"/>
      <c r="AZB185" s="31"/>
      <c r="AZC185" s="31"/>
      <c r="AZD185" s="31"/>
      <c r="AZE185" s="31"/>
      <c r="AZF185" s="31"/>
      <c r="AZG185" s="31"/>
      <c r="AZH185" s="31"/>
      <c r="AZI185" s="31"/>
      <c r="AZJ185" s="31"/>
      <c r="AZK185" s="31"/>
      <c r="AZL185" s="31"/>
      <c r="AZM185" s="31"/>
      <c r="AZN185" s="31"/>
      <c r="AZO185" s="31"/>
      <c r="AZP185" s="31"/>
      <c r="AZQ185" s="31"/>
      <c r="AZR185" s="31"/>
      <c r="AZS185" s="31"/>
      <c r="AZT185" s="31"/>
      <c r="AZU185" s="31"/>
      <c r="AZV185" s="31"/>
      <c r="AZW185" s="31"/>
      <c r="AZX185" s="31"/>
      <c r="AZY185" s="31"/>
      <c r="AZZ185" s="31"/>
      <c r="BAA185" s="31"/>
      <c r="BAB185" s="31"/>
      <c r="BAC185" s="31"/>
      <c r="BAD185" s="31"/>
      <c r="BAE185" s="31"/>
      <c r="BAF185" s="31"/>
      <c r="BAG185" s="31"/>
      <c r="BAH185" s="31"/>
      <c r="BAI185" s="31"/>
      <c r="BAJ185" s="31"/>
      <c r="BAK185" s="31"/>
      <c r="BAL185" s="31"/>
      <c r="BAM185" s="31"/>
      <c r="BAN185" s="31"/>
      <c r="BAO185" s="31"/>
      <c r="BAP185" s="31"/>
      <c r="BAQ185" s="31"/>
      <c r="BAR185" s="31"/>
      <c r="BAS185" s="31"/>
      <c r="BAT185" s="31"/>
      <c r="BAU185" s="31"/>
      <c r="BAV185" s="31"/>
      <c r="BAW185" s="31"/>
      <c r="BAX185" s="31"/>
      <c r="BAY185" s="31"/>
      <c r="BAZ185" s="31"/>
      <c r="BBA185" s="31"/>
      <c r="BBB185" s="31"/>
      <c r="BBC185" s="31"/>
      <c r="BBD185" s="31"/>
      <c r="BBE185" s="31"/>
      <c r="BBF185" s="31"/>
      <c r="BBG185" s="31"/>
      <c r="BBH185" s="31"/>
      <c r="BBI185" s="31"/>
      <c r="BBJ185" s="31"/>
      <c r="BBK185" s="31"/>
      <c r="BBL185" s="31"/>
      <c r="BBM185" s="31"/>
      <c r="BBN185" s="31"/>
      <c r="BBO185" s="31"/>
      <c r="BBP185" s="31"/>
      <c r="BBQ185" s="31"/>
      <c r="BBR185" s="31"/>
      <c r="BBS185" s="31"/>
      <c r="BBT185" s="31"/>
      <c r="BBU185" s="31"/>
      <c r="BBV185" s="31"/>
      <c r="BBW185" s="31"/>
      <c r="BBX185" s="31"/>
      <c r="BBY185" s="31"/>
      <c r="BBZ185" s="31"/>
      <c r="BCA185" s="31"/>
      <c r="BCB185" s="31"/>
      <c r="BCC185" s="31"/>
      <c r="BCD185" s="31"/>
      <c r="BCE185" s="31"/>
      <c r="BCF185" s="31"/>
      <c r="BCG185" s="31"/>
      <c r="BCH185" s="31"/>
      <c r="BCI185" s="31"/>
      <c r="BCJ185" s="31"/>
      <c r="BCK185" s="31"/>
      <c r="BCL185" s="31"/>
      <c r="BCM185" s="31"/>
      <c r="BCN185" s="31"/>
      <c r="BCO185" s="31"/>
      <c r="BCP185" s="31"/>
      <c r="BCQ185" s="31"/>
      <c r="BCR185" s="31"/>
      <c r="BCS185" s="31"/>
      <c r="BCT185" s="31"/>
      <c r="BCU185" s="31"/>
      <c r="BCV185" s="31"/>
      <c r="BCW185" s="31"/>
      <c r="BCX185" s="31"/>
      <c r="BCY185" s="31"/>
      <c r="BCZ185" s="31"/>
      <c r="BDA185" s="31"/>
      <c r="BDB185" s="31"/>
      <c r="BDC185" s="31"/>
      <c r="BDD185" s="31"/>
      <c r="BDE185" s="31"/>
      <c r="BDF185" s="31"/>
      <c r="BDG185" s="31"/>
      <c r="BDH185" s="31"/>
      <c r="BDI185" s="31"/>
      <c r="BDJ185" s="31"/>
      <c r="BDK185" s="31"/>
      <c r="BDL185" s="31"/>
      <c r="BDM185" s="31"/>
      <c r="BDN185" s="31"/>
      <c r="BDO185" s="31"/>
      <c r="BDP185" s="31"/>
      <c r="BDQ185" s="31"/>
      <c r="BDR185" s="31"/>
      <c r="BDS185" s="31"/>
      <c r="BDT185" s="31"/>
      <c r="BDU185" s="31"/>
      <c r="BDV185" s="31"/>
      <c r="BDW185" s="31"/>
      <c r="BDX185" s="31"/>
      <c r="BDY185" s="31"/>
      <c r="BDZ185" s="31"/>
      <c r="BEA185" s="31"/>
      <c r="BEB185" s="31"/>
      <c r="BEC185" s="31"/>
      <c r="BED185" s="31"/>
      <c r="BEE185" s="31"/>
      <c r="BEF185" s="31"/>
      <c r="BEG185" s="31"/>
      <c r="BEH185" s="31"/>
      <c r="BEI185" s="31"/>
      <c r="BEJ185" s="31"/>
      <c r="BEK185" s="31"/>
      <c r="BEL185" s="31"/>
      <c r="BEM185" s="31"/>
      <c r="BEN185" s="31"/>
      <c r="BEO185" s="31"/>
      <c r="BEP185" s="31"/>
      <c r="BEQ185" s="31"/>
      <c r="BER185" s="31"/>
      <c r="BES185" s="31"/>
      <c r="BET185" s="31"/>
      <c r="BEU185" s="31"/>
      <c r="BEV185" s="31"/>
      <c r="BEW185" s="31"/>
      <c r="BEX185" s="31"/>
      <c r="BEY185" s="31"/>
      <c r="BEZ185" s="31"/>
      <c r="BFA185" s="31"/>
      <c r="BFB185" s="31"/>
      <c r="BFC185" s="31"/>
      <c r="BFD185" s="31"/>
      <c r="BFE185" s="31"/>
      <c r="BFF185" s="31"/>
      <c r="BFG185" s="31"/>
      <c r="BFH185" s="31"/>
      <c r="BFI185" s="31"/>
      <c r="BFJ185" s="31"/>
      <c r="BFK185" s="31"/>
      <c r="BFL185" s="31"/>
      <c r="BFM185" s="31"/>
      <c r="BFN185" s="31"/>
      <c r="BFO185" s="31"/>
      <c r="BFP185" s="31"/>
      <c r="BFQ185" s="31"/>
      <c r="BFR185" s="31"/>
      <c r="BFS185" s="31"/>
      <c r="BFT185" s="31"/>
      <c r="BFU185" s="31"/>
      <c r="BFV185" s="31"/>
      <c r="BFW185" s="31"/>
      <c r="BFX185" s="31"/>
      <c r="BFY185" s="31"/>
      <c r="BFZ185" s="31"/>
      <c r="BGA185" s="31"/>
      <c r="BGB185" s="31"/>
      <c r="BGC185" s="31"/>
      <c r="BGD185" s="31"/>
      <c r="BGE185" s="31"/>
      <c r="BGF185" s="31"/>
      <c r="BGG185" s="31"/>
      <c r="BGH185" s="31"/>
      <c r="BGI185" s="31"/>
      <c r="BGJ185" s="31"/>
      <c r="BGK185" s="31"/>
      <c r="BGL185" s="31"/>
      <c r="BGM185" s="31"/>
      <c r="BGN185" s="31"/>
      <c r="BGO185" s="31"/>
      <c r="BGP185" s="31"/>
      <c r="BGQ185" s="31"/>
      <c r="BGR185" s="31"/>
      <c r="BGS185" s="31"/>
      <c r="BGT185" s="31"/>
      <c r="BGU185" s="31"/>
      <c r="BGV185" s="31"/>
      <c r="BGW185" s="31"/>
      <c r="BGX185" s="31"/>
      <c r="BGY185" s="31"/>
      <c r="BGZ185" s="31"/>
      <c r="BHA185" s="31"/>
      <c r="BHB185" s="31"/>
      <c r="BHC185" s="31"/>
      <c r="BHD185" s="31"/>
      <c r="BHE185" s="31"/>
      <c r="BHF185" s="31"/>
      <c r="BHG185" s="31"/>
      <c r="BHH185" s="31"/>
      <c r="BHI185" s="31"/>
      <c r="BHJ185" s="31"/>
      <c r="BHK185" s="31"/>
      <c r="BHL185" s="31"/>
      <c r="BHM185" s="31"/>
      <c r="BHN185" s="31"/>
      <c r="BHO185" s="31"/>
      <c r="BHP185" s="31"/>
      <c r="BHQ185" s="31"/>
      <c r="BHR185" s="31"/>
      <c r="BHS185" s="31"/>
      <c r="BHT185" s="31"/>
      <c r="BHU185" s="31"/>
      <c r="BHV185" s="31"/>
      <c r="BHW185" s="31"/>
      <c r="BHX185" s="31"/>
      <c r="BHY185" s="31"/>
      <c r="BHZ185" s="31"/>
      <c r="BIA185" s="31"/>
      <c r="BIB185" s="31"/>
      <c r="BIC185" s="31"/>
      <c r="BID185" s="31"/>
      <c r="BIE185" s="31"/>
      <c r="BIF185" s="31"/>
      <c r="BIG185" s="31"/>
      <c r="BIH185" s="31"/>
      <c r="BII185" s="31"/>
      <c r="BIJ185" s="31"/>
      <c r="BIK185" s="31"/>
      <c r="BIL185" s="31"/>
      <c r="BIM185" s="31"/>
      <c r="BIN185" s="31"/>
      <c r="BIO185" s="31"/>
      <c r="BIP185" s="31"/>
      <c r="BIQ185" s="31"/>
      <c r="BIR185" s="31"/>
      <c r="BIS185" s="31"/>
      <c r="BIT185" s="31"/>
      <c r="BIU185" s="31"/>
      <c r="BIV185" s="31"/>
      <c r="BIW185" s="31"/>
      <c r="BIX185" s="31"/>
      <c r="BIY185" s="31"/>
      <c r="BIZ185" s="31"/>
      <c r="BJA185" s="31"/>
      <c r="BJB185" s="31"/>
      <c r="BJC185" s="31"/>
      <c r="BJD185" s="31"/>
      <c r="BJE185" s="31"/>
      <c r="BJF185" s="31"/>
      <c r="BJG185" s="31"/>
      <c r="BJH185" s="31"/>
      <c r="BJI185" s="31"/>
      <c r="BJJ185" s="31"/>
      <c r="BJK185" s="31"/>
      <c r="BJL185" s="31"/>
      <c r="BJM185" s="31"/>
      <c r="BJN185" s="31"/>
      <c r="BJO185" s="31"/>
      <c r="BJP185" s="31"/>
      <c r="BJQ185" s="31"/>
      <c r="BJR185" s="31"/>
      <c r="BJS185" s="31"/>
      <c r="BJT185" s="31"/>
      <c r="BJU185" s="31"/>
      <c r="BJV185" s="31"/>
      <c r="BJW185" s="31"/>
      <c r="BJX185" s="31"/>
      <c r="BJY185" s="31"/>
      <c r="BJZ185" s="31"/>
      <c r="BKA185" s="31"/>
      <c r="BKB185" s="31"/>
      <c r="BKC185" s="31"/>
      <c r="BKD185" s="31"/>
      <c r="BKE185" s="31"/>
      <c r="BKF185" s="31"/>
      <c r="BKG185" s="31"/>
      <c r="BKH185" s="31"/>
      <c r="BKI185" s="31"/>
      <c r="BKJ185" s="31"/>
      <c r="BKK185" s="31"/>
      <c r="BKL185" s="31"/>
      <c r="BKM185" s="31"/>
      <c r="BKN185" s="31"/>
      <c r="BKO185" s="31"/>
      <c r="BKP185" s="31"/>
      <c r="BKQ185" s="31"/>
      <c r="BKR185" s="31"/>
      <c r="BKS185" s="31"/>
      <c r="BKT185" s="31"/>
      <c r="BKU185" s="31"/>
      <c r="BKV185" s="31"/>
      <c r="BKW185" s="31"/>
      <c r="BKX185" s="31"/>
      <c r="BKY185" s="31"/>
      <c r="BKZ185" s="31"/>
      <c r="BLA185" s="31"/>
      <c r="BLB185" s="31"/>
      <c r="BLC185" s="31"/>
      <c r="BLD185" s="31"/>
      <c r="BLE185" s="31"/>
      <c r="BLF185" s="31"/>
      <c r="BLG185" s="31"/>
      <c r="BLH185" s="31"/>
      <c r="BLI185" s="31"/>
      <c r="BLJ185" s="31"/>
      <c r="BLK185" s="31"/>
      <c r="BLL185" s="31"/>
      <c r="BLM185" s="31"/>
      <c r="BLN185" s="31"/>
      <c r="BLO185" s="31"/>
      <c r="BLP185" s="31"/>
      <c r="BLQ185" s="31"/>
      <c r="BLR185" s="31"/>
      <c r="BLS185" s="31"/>
      <c r="BLT185" s="31"/>
      <c r="BLU185" s="31"/>
      <c r="BLV185" s="31"/>
      <c r="BLW185" s="31"/>
      <c r="BLX185" s="31"/>
      <c r="BLY185" s="31"/>
      <c r="BLZ185" s="31"/>
      <c r="BMA185" s="31"/>
      <c r="BMB185" s="31"/>
      <c r="BMC185" s="31"/>
      <c r="BMD185" s="31"/>
      <c r="BME185" s="31"/>
      <c r="BMF185" s="31"/>
      <c r="BMG185" s="31"/>
      <c r="BMH185" s="31"/>
      <c r="BMI185" s="31"/>
      <c r="BMJ185" s="31"/>
      <c r="BMK185" s="31"/>
      <c r="BML185" s="31"/>
      <c r="BMM185" s="31"/>
      <c r="BMN185" s="31"/>
      <c r="BMO185" s="31"/>
      <c r="BMP185" s="31"/>
      <c r="BMQ185" s="31"/>
      <c r="BMR185" s="31"/>
      <c r="BMS185" s="31"/>
      <c r="BMT185" s="31"/>
      <c r="BMU185" s="31"/>
      <c r="BMV185" s="31"/>
      <c r="BMW185" s="31"/>
      <c r="BMX185" s="31"/>
      <c r="BMY185" s="31"/>
      <c r="BMZ185" s="31"/>
      <c r="BNA185" s="31"/>
      <c r="BNB185" s="31"/>
      <c r="BNC185" s="31"/>
      <c r="BND185" s="31"/>
      <c r="BNE185" s="31"/>
      <c r="BNF185" s="31"/>
      <c r="BNG185" s="31"/>
      <c r="BNH185" s="31"/>
      <c r="BNI185" s="31"/>
      <c r="BNJ185" s="31"/>
      <c r="BNK185" s="31"/>
      <c r="BNL185" s="31"/>
      <c r="BNM185" s="31"/>
      <c r="BNN185" s="31"/>
      <c r="BNO185" s="31"/>
      <c r="BNP185" s="31"/>
      <c r="BNQ185" s="31"/>
      <c r="BNR185" s="31"/>
      <c r="BNS185" s="31"/>
      <c r="BNT185" s="31"/>
      <c r="BNU185" s="31"/>
      <c r="BNV185" s="31"/>
      <c r="BNW185" s="31"/>
      <c r="BNX185" s="31"/>
      <c r="BNY185" s="31"/>
      <c r="BNZ185" s="31"/>
      <c r="BOA185" s="31"/>
      <c r="BOB185" s="31"/>
      <c r="BOC185" s="31"/>
      <c r="BOD185" s="31"/>
      <c r="BOE185" s="31"/>
      <c r="BOF185" s="31"/>
      <c r="BOG185" s="31"/>
      <c r="BOH185" s="31"/>
      <c r="BOI185" s="31"/>
      <c r="BOJ185" s="31"/>
      <c r="BOK185" s="31"/>
      <c r="BOL185" s="31"/>
      <c r="BOM185" s="31"/>
      <c r="BON185" s="31"/>
      <c r="BOO185" s="31"/>
      <c r="BOP185" s="31"/>
      <c r="BOQ185" s="31"/>
      <c r="BOR185" s="31"/>
      <c r="BOS185" s="31"/>
      <c r="BOT185" s="31"/>
      <c r="BOU185" s="31"/>
      <c r="BOV185" s="31"/>
      <c r="BOW185" s="31"/>
      <c r="BOX185" s="31"/>
      <c r="BOY185" s="31"/>
      <c r="BOZ185" s="31"/>
      <c r="BPA185" s="31"/>
      <c r="BPB185" s="31"/>
      <c r="BPC185" s="31"/>
      <c r="BPD185" s="31"/>
      <c r="BPE185" s="31"/>
      <c r="BPF185" s="31"/>
      <c r="BPG185" s="31"/>
      <c r="BPH185" s="31"/>
      <c r="BPI185" s="31"/>
      <c r="BPJ185" s="31"/>
      <c r="BPK185" s="31"/>
      <c r="BPL185" s="31"/>
      <c r="BPM185" s="31"/>
      <c r="BPN185" s="31"/>
      <c r="BPO185" s="31"/>
      <c r="BPP185" s="31"/>
      <c r="BPQ185" s="31"/>
      <c r="BPR185" s="31"/>
      <c r="BPS185" s="31"/>
      <c r="BPT185" s="31"/>
      <c r="BPU185" s="31"/>
      <c r="BPV185" s="31"/>
      <c r="BPW185" s="31"/>
      <c r="BPX185" s="31"/>
      <c r="BPY185" s="31"/>
      <c r="BPZ185" s="31"/>
      <c r="BQA185" s="31"/>
      <c r="BQB185" s="31"/>
      <c r="BQC185" s="31"/>
      <c r="BQD185" s="31"/>
      <c r="BQE185" s="31"/>
      <c r="BQF185" s="31"/>
      <c r="BQG185" s="31"/>
      <c r="BQH185" s="31"/>
      <c r="BQI185" s="31"/>
      <c r="BQJ185" s="31"/>
      <c r="BQK185" s="31"/>
      <c r="BQL185" s="31"/>
      <c r="BQM185" s="31"/>
      <c r="BQN185" s="31"/>
      <c r="BQO185" s="31"/>
      <c r="BQP185" s="31"/>
      <c r="BQQ185" s="31"/>
      <c r="BQR185" s="31"/>
      <c r="BQS185" s="31"/>
      <c r="BQT185" s="31"/>
      <c r="BQU185" s="31"/>
      <c r="BQV185" s="31"/>
      <c r="BQW185" s="31"/>
      <c r="BQX185" s="31"/>
      <c r="BQY185" s="31"/>
      <c r="BQZ185" s="31"/>
      <c r="BRA185" s="31"/>
      <c r="BRB185" s="31"/>
      <c r="BRC185" s="31"/>
      <c r="BRD185" s="31"/>
      <c r="BRE185" s="31"/>
      <c r="BRF185" s="31"/>
      <c r="BRG185" s="31"/>
      <c r="BRH185" s="31"/>
      <c r="BRI185" s="31"/>
      <c r="BRJ185" s="31"/>
      <c r="BRK185" s="31"/>
      <c r="BRL185" s="31"/>
      <c r="BRM185" s="31"/>
      <c r="BRN185" s="31"/>
      <c r="BRO185" s="31"/>
      <c r="BRP185" s="31"/>
      <c r="BRQ185" s="31"/>
      <c r="BRR185" s="31"/>
      <c r="BRS185" s="31"/>
      <c r="BRT185" s="31"/>
      <c r="BRU185" s="31"/>
      <c r="BRV185" s="31"/>
      <c r="BRW185" s="31"/>
      <c r="BRX185" s="31"/>
      <c r="BRY185" s="31"/>
      <c r="BRZ185" s="31"/>
      <c r="BSA185" s="31"/>
      <c r="BSB185" s="31"/>
      <c r="BSC185" s="31"/>
      <c r="BSD185" s="31"/>
      <c r="BSE185" s="31"/>
      <c r="BSF185" s="31"/>
      <c r="BSG185" s="31"/>
      <c r="BSH185" s="31"/>
      <c r="BSI185" s="31"/>
      <c r="BSJ185" s="31"/>
      <c r="BSK185" s="31"/>
      <c r="BSL185" s="31"/>
      <c r="BSM185" s="31"/>
      <c r="BSN185" s="31"/>
      <c r="BSO185" s="31"/>
      <c r="BSP185" s="31"/>
      <c r="BSQ185" s="31"/>
      <c r="BSR185" s="31"/>
      <c r="BSS185" s="31"/>
      <c r="BST185" s="31"/>
      <c r="BSU185" s="31"/>
      <c r="BSV185" s="31"/>
      <c r="BSW185" s="31"/>
      <c r="BSX185" s="31"/>
      <c r="BSY185" s="31"/>
      <c r="BSZ185" s="31"/>
      <c r="BTA185" s="31"/>
      <c r="BTB185" s="31"/>
      <c r="BTC185" s="31"/>
      <c r="BTD185" s="31"/>
      <c r="BTE185" s="31"/>
      <c r="BTF185" s="31"/>
      <c r="BTG185" s="31"/>
      <c r="BTH185" s="31"/>
      <c r="BTI185" s="31"/>
      <c r="BTJ185" s="31"/>
      <c r="BTK185" s="31"/>
      <c r="BTL185" s="31"/>
      <c r="BTM185" s="31"/>
      <c r="BTN185" s="31"/>
      <c r="BTO185" s="31"/>
      <c r="BTP185" s="31"/>
      <c r="BTQ185" s="31"/>
      <c r="BTR185" s="31"/>
      <c r="BTS185" s="31"/>
      <c r="BTT185" s="31"/>
      <c r="BTU185" s="31"/>
      <c r="BTV185" s="31"/>
      <c r="BTW185" s="31"/>
      <c r="BTX185" s="31"/>
      <c r="BTY185" s="31"/>
      <c r="BTZ185" s="31"/>
      <c r="BUA185" s="31"/>
      <c r="BUB185" s="31"/>
      <c r="BUC185" s="31"/>
      <c r="BUD185" s="31"/>
      <c r="BUE185" s="31"/>
      <c r="BUF185" s="31"/>
      <c r="BUG185" s="31"/>
      <c r="BUH185" s="31"/>
      <c r="BUI185" s="31"/>
      <c r="BUJ185" s="31"/>
      <c r="BUK185" s="31"/>
      <c r="BUL185" s="31"/>
      <c r="BUM185" s="31"/>
      <c r="BUN185" s="31"/>
      <c r="BUO185" s="31"/>
      <c r="BUP185" s="31"/>
      <c r="BUQ185" s="31"/>
      <c r="BUR185" s="31"/>
      <c r="BUS185" s="31"/>
      <c r="BUT185" s="31"/>
      <c r="BUU185" s="31"/>
      <c r="BUV185" s="31"/>
      <c r="BUW185" s="31"/>
      <c r="BUX185" s="31"/>
      <c r="BUY185" s="31"/>
      <c r="BUZ185" s="31"/>
      <c r="BVA185" s="31"/>
      <c r="BVB185" s="31"/>
      <c r="BVC185" s="31"/>
      <c r="BVD185" s="31"/>
      <c r="BVE185" s="31"/>
      <c r="BVF185" s="31"/>
      <c r="BVG185" s="31"/>
      <c r="BVH185" s="31"/>
      <c r="BVI185" s="31"/>
      <c r="BVJ185" s="31"/>
      <c r="BVK185" s="31"/>
      <c r="BVL185" s="31"/>
      <c r="BVM185" s="31"/>
      <c r="BVN185" s="31"/>
      <c r="BVO185" s="31"/>
      <c r="BVP185" s="31"/>
      <c r="BVQ185" s="31"/>
      <c r="BVR185" s="31"/>
      <c r="BVS185" s="31"/>
      <c r="BVT185" s="31"/>
      <c r="BVU185" s="31"/>
      <c r="BVV185" s="31"/>
      <c r="BVW185" s="31"/>
      <c r="BVX185" s="31"/>
      <c r="BVY185" s="31"/>
      <c r="BVZ185" s="31"/>
      <c r="BWA185" s="31"/>
      <c r="BWB185" s="31"/>
      <c r="BWC185" s="31"/>
      <c r="BWD185" s="31"/>
      <c r="BWE185" s="31"/>
      <c r="BWF185" s="31"/>
      <c r="BWG185" s="31"/>
      <c r="BWH185" s="31"/>
      <c r="BWI185" s="31"/>
      <c r="BWJ185" s="31"/>
      <c r="BWK185" s="31"/>
      <c r="BWL185" s="31"/>
      <c r="BWM185" s="31"/>
      <c r="BWN185" s="31"/>
      <c r="BWO185" s="31"/>
      <c r="BWP185" s="31"/>
      <c r="BWQ185" s="31"/>
      <c r="BWR185" s="31"/>
      <c r="BWS185" s="31"/>
      <c r="BWT185" s="31"/>
      <c r="BWU185" s="31"/>
      <c r="BWV185" s="31"/>
      <c r="BWW185" s="31"/>
      <c r="BWX185" s="31"/>
      <c r="BWY185" s="31"/>
      <c r="BWZ185" s="31"/>
      <c r="BXA185" s="31"/>
      <c r="BXB185" s="31"/>
      <c r="BXC185" s="31"/>
      <c r="BXD185" s="31"/>
      <c r="BXE185" s="31"/>
      <c r="BXF185" s="31"/>
      <c r="BXG185" s="31"/>
      <c r="BXH185" s="31"/>
      <c r="BXI185" s="31"/>
      <c r="BXJ185" s="31"/>
      <c r="BXK185" s="31"/>
      <c r="BXL185" s="31"/>
      <c r="BXM185" s="31"/>
      <c r="BXN185" s="31"/>
      <c r="BXO185" s="31"/>
      <c r="BXP185" s="31"/>
      <c r="BXQ185" s="31"/>
      <c r="BXR185" s="31"/>
      <c r="BXS185" s="31"/>
      <c r="BXT185" s="31"/>
      <c r="BXU185" s="31"/>
      <c r="BXV185" s="31"/>
      <c r="BXW185" s="31"/>
      <c r="BXX185" s="31"/>
      <c r="BXY185" s="31"/>
      <c r="BXZ185" s="31"/>
      <c r="BYA185" s="31"/>
      <c r="BYB185" s="31"/>
      <c r="BYC185" s="31"/>
      <c r="BYD185" s="31"/>
      <c r="BYE185" s="31"/>
      <c r="BYF185" s="31"/>
      <c r="BYG185" s="31"/>
      <c r="BYH185" s="31"/>
      <c r="BYI185" s="31"/>
      <c r="BYJ185" s="31"/>
      <c r="BYK185" s="31"/>
      <c r="BYL185" s="31"/>
      <c r="BYM185" s="31"/>
      <c r="BYN185" s="31"/>
      <c r="BYO185" s="31"/>
      <c r="BYP185" s="31"/>
      <c r="BYQ185" s="31"/>
      <c r="BYR185" s="31"/>
      <c r="BYS185" s="31"/>
      <c r="BYT185" s="31"/>
      <c r="BYU185" s="31"/>
      <c r="BYV185" s="31"/>
      <c r="BYW185" s="31"/>
      <c r="BYX185" s="31"/>
      <c r="BYY185" s="31"/>
      <c r="BYZ185" s="31"/>
      <c r="BZA185" s="31"/>
      <c r="BZB185" s="31"/>
      <c r="BZC185" s="31"/>
      <c r="BZD185" s="31"/>
      <c r="BZE185" s="31"/>
      <c r="BZF185" s="31"/>
      <c r="BZG185" s="31"/>
      <c r="BZH185" s="31"/>
      <c r="BZI185" s="31"/>
      <c r="BZJ185" s="31"/>
      <c r="BZK185" s="31"/>
      <c r="BZL185" s="31"/>
      <c r="BZM185" s="31"/>
      <c r="BZN185" s="31"/>
      <c r="BZO185" s="31"/>
      <c r="BZP185" s="31"/>
      <c r="BZQ185" s="31"/>
      <c r="BZR185" s="31"/>
      <c r="BZS185" s="31"/>
      <c r="BZT185" s="31"/>
      <c r="BZU185" s="31"/>
      <c r="BZV185" s="31"/>
      <c r="BZW185" s="31"/>
      <c r="BZX185" s="31"/>
      <c r="BZY185" s="31"/>
      <c r="BZZ185" s="31"/>
      <c r="CAA185" s="31"/>
      <c r="CAB185" s="31"/>
      <c r="CAC185" s="31"/>
      <c r="CAD185" s="31"/>
      <c r="CAE185" s="31"/>
      <c r="CAF185" s="31"/>
      <c r="CAG185" s="31"/>
      <c r="CAH185" s="31"/>
      <c r="CAI185" s="31"/>
      <c r="CAJ185" s="31"/>
      <c r="CAK185" s="31"/>
      <c r="CAL185" s="31"/>
      <c r="CAM185" s="31"/>
      <c r="CAN185" s="31"/>
      <c r="CAO185" s="31"/>
      <c r="CAP185" s="31"/>
      <c r="CAQ185" s="31"/>
      <c r="CAR185" s="31"/>
      <c r="CAS185" s="31"/>
      <c r="CAT185" s="31"/>
      <c r="CAU185" s="31"/>
      <c r="CAV185" s="31"/>
      <c r="CAW185" s="31"/>
      <c r="CAX185" s="31"/>
      <c r="CAY185" s="31"/>
      <c r="CAZ185" s="31"/>
      <c r="CBA185" s="31"/>
      <c r="CBB185" s="31"/>
      <c r="CBC185" s="31"/>
      <c r="CBD185" s="31"/>
      <c r="CBE185" s="31"/>
      <c r="CBF185" s="31"/>
      <c r="CBG185" s="31"/>
      <c r="CBH185" s="31"/>
      <c r="CBI185" s="31"/>
      <c r="CBJ185" s="31"/>
      <c r="CBK185" s="31"/>
      <c r="CBL185" s="31"/>
      <c r="CBM185" s="31"/>
      <c r="CBN185" s="31"/>
      <c r="CBO185" s="31"/>
      <c r="CBP185" s="31"/>
      <c r="CBQ185" s="31"/>
      <c r="CBR185" s="31"/>
      <c r="CBS185" s="31"/>
      <c r="CBT185" s="31"/>
      <c r="CBU185" s="31"/>
      <c r="CBV185" s="31"/>
      <c r="CBW185" s="31"/>
      <c r="CBX185" s="31"/>
      <c r="CBY185" s="31"/>
      <c r="CBZ185" s="31"/>
      <c r="CCA185" s="31"/>
      <c r="CCB185" s="31"/>
      <c r="CCC185" s="31"/>
      <c r="CCD185" s="31"/>
      <c r="CCE185" s="31"/>
      <c r="CCF185" s="31"/>
      <c r="CCG185" s="31"/>
      <c r="CCH185" s="31"/>
      <c r="CCI185" s="31"/>
      <c r="CCJ185" s="31"/>
      <c r="CCK185" s="31"/>
      <c r="CCL185" s="31"/>
      <c r="CCM185" s="31"/>
      <c r="CCN185" s="31"/>
      <c r="CCO185" s="31"/>
      <c r="CCP185" s="31"/>
      <c r="CCQ185" s="31"/>
      <c r="CCR185" s="31"/>
      <c r="CCS185" s="31"/>
      <c r="CCT185" s="31"/>
      <c r="CCU185" s="31"/>
      <c r="CCV185" s="31"/>
      <c r="CCW185" s="31"/>
      <c r="CCX185" s="31"/>
      <c r="CCY185" s="31"/>
      <c r="CCZ185" s="31"/>
      <c r="CDA185" s="31"/>
      <c r="CDB185" s="31"/>
      <c r="CDC185" s="31"/>
      <c r="CDD185" s="31"/>
      <c r="CDE185" s="31"/>
      <c r="CDF185" s="31"/>
      <c r="CDG185" s="31"/>
      <c r="CDH185" s="31"/>
      <c r="CDI185" s="31"/>
      <c r="CDJ185" s="31"/>
      <c r="CDK185" s="31"/>
      <c r="CDL185" s="31"/>
      <c r="CDM185" s="31"/>
      <c r="CDN185" s="31"/>
      <c r="CDO185" s="31"/>
      <c r="CDP185" s="31"/>
      <c r="CDQ185" s="31"/>
      <c r="CDR185" s="31"/>
      <c r="CDS185" s="31"/>
      <c r="CDT185" s="31"/>
      <c r="CDU185" s="31"/>
      <c r="CDV185" s="31"/>
      <c r="CDW185" s="31"/>
      <c r="CDX185" s="31"/>
      <c r="CDY185" s="31"/>
      <c r="CDZ185" s="31"/>
      <c r="CEA185" s="31"/>
      <c r="CEB185" s="31"/>
      <c r="CEC185" s="31"/>
      <c r="CED185" s="31"/>
      <c r="CEE185" s="31"/>
      <c r="CEF185" s="31"/>
      <c r="CEG185" s="31"/>
      <c r="CEH185" s="31"/>
      <c r="CEI185" s="31"/>
      <c r="CEJ185" s="31"/>
      <c r="CEK185" s="31"/>
      <c r="CEL185" s="31"/>
      <c r="CEM185" s="31"/>
      <c r="CEN185" s="31"/>
      <c r="CEO185" s="31"/>
      <c r="CEP185" s="31"/>
      <c r="CEQ185" s="31"/>
      <c r="CER185" s="31"/>
      <c r="CES185" s="31"/>
      <c r="CET185" s="31"/>
      <c r="CEU185" s="31"/>
      <c r="CEV185" s="31"/>
      <c r="CEW185" s="31"/>
      <c r="CEX185" s="31"/>
      <c r="CEY185" s="31"/>
      <c r="CEZ185" s="31"/>
      <c r="CFA185" s="31"/>
      <c r="CFB185" s="31"/>
      <c r="CFC185" s="31"/>
      <c r="CFD185" s="31"/>
      <c r="CFE185" s="31"/>
      <c r="CFF185" s="31"/>
      <c r="CFG185" s="31"/>
      <c r="CFH185" s="31"/>
      <c r="CFI185" s="31"/>
      <c r="CFJ185" s="31"/>
      <c r="CFK185" s="31"/>
      <c r="CFL185" s="31"/>
      <c r="CFM185" s="31"/>
      <c r="CFN185" s="31"/>
      <c r="CFO185" s="31"/>
      <c r="CFP185" s="31"/>
      <c r="CFQ185" s="31"/>
      <c r="CFR185" s="31"/>
      <c r="CFS185" s="31"/>
      <c r="CFT185" s="31"/>
      <c r="CFU185" s="31"/>
      <c r="CFV185" s="31"/>
      <c r="CFW185" s="31"/>
      <c r="CFX185" s="31"/>
      <c r="CFY185" s="31"/>
      <c r="CFZ185" s="31"/>
      <c r="CGA185" s="31"/>
      <c r="CGB185" s="31"/>
      <c r="CGC185" s="31"/>
      <c r="CGD185" s="31"/>
      <c r="CGE185" s="31"/>
      <c r="CGF185" s="31"/>
      <c r="CGG185" s="31"/>
      <c r="CGH185" s="31"/>
      <c r="CGI185" s="31"/>
      <c r="CGJ185" s="31"/>
      <c r="CGK185" s="31"/>
      <c r="CGL185" s="31"/>
      <c r="CGM185" s="31"/>
      <c r="CGN185" s="31"/>
      <c r="CGO185" s="31"/>
      <c r="CGP185" s="31"/>
      <c r="CGQ185" s="31"/>
      <c r="CGR185" s="31"/>
      <c r="CGS185" s="31"/>
      <c r="CGT185" s="31"/>
      <c r="CGU185" s="31"/>
      <c r="CGV185" s="31"/>
      <c r="CGW185" s="31"/>
      <c r="CGX185" s="31"/>
      <c r="CGY185" s="31"/>
      <c r="CGZ185" s="31"/>
      <c r="CHA185" s="31"/>
      <c r="CHB185" s="31"/>
      <c r="CHC185" s="31"/>
      <c r="CHD185" s="31"/>
      <c r="CHE185" s="31"/>
      <c r="CHF185" s="31"/>
      <c r="CHG185" s="31"/>
      <c r="CHH185" s="31"/>
      <c r="CHI185" s="31"/>
      <c r="CHJ185" s="31"/>
      <c r="CHK185" s="31"/>
      <c r="CHL185" s="31"/>
      <c r="CHM185" s="31"/>
      <c r="CHN185" s="31"/>
      <c r="CHO185" s="31"/>
      <c r="CHP185" s="31"/>
      <c r="CHQ185" s="31"/>
      <c r="CHR185" s="31"/>
      <c r="CHS185" s="31"/>
      <c r="CHT185" s="31"/>
      <c r="CHU185" s="31"/>
      <c r="CHV185" s="31"/>
      <c r="CHW185" s="31"/>
      <c r="CHX185" s="31"/>
      <c r="CHY185" s="31"/>
      <c r="CHZ185" s="31"/>
      <c r="CIA185" s="31"/>
      <c r="CIB185" s="31"/>
      <c r="CIC185" s="31"/>
      <c r="CID185" s="31"/>
      <c r="CIE185" s="31"/>
      <c r="CIF185" s="31"/>
      <c r="CIG185" s="31"/>
      <c r="CIH185" s="31"/>
      <c r="CII185" s="31"/>
      <c r="CIJ185" s="31"/>
      <c r="CIK185" s="31"/>
      <c r="CIL185" s="31"/>
      <c r="CIM185" s="31"/>
      <c r="CIN185" s="31"/>
      <c r="CIO185" s="31"/>
      <c r="CIP185" s="31"/>
      <c r="CIQ185" s="31"/>
      <c r="CIR185" s="31"/>
      <c r="CIS185" s="31"/>
      <c r="CIT185" s="31"/>
      <c r="CIU185" s="31"/>
      <c r="CIV185" s="31"/>
      <c r="CIW185" s="31"/>
      <c r="CIX185" s="31"/>
      <c r="CIY185" s="31"/>
      <c r="CIZ185" s="31"/>
      <c r="CJA185" s="31"/>
      <c r="CJB185" s="31"/>
      <c r="CJC185" s="31"/>
      <c r="CJD185" s="31"/>
      <c r="CJE185" s="31"/>
      <c r="CJF185" s="31"/>
      <c r="CJG185" s="31"/>
      <c r="CJH185" s="31"/>
      <c r="CJI185" s="31"/>
      <c r="CJJ185" s="31"/>
      <c r="CJK185" s="31"/>
      <c r="CJL185" s="31"/>
      <c r="CJM185" s="31"/>
      <c r="CJN185" s="31"/>
      <c r="CJO185" s="31"/>
      <c r="CJP185" s="31"/>
      <c r="CJQ185" s="31"/>
      <c r="CJR185" s="31"/>
      <c r="CJS185" s="31"/>
      <c r="CJT185" s="31"/>
      <c r="CJU185" s="31"/>
      <c r="CJV185" s="31"/>
      <c r="CJW185" s="31"/>
      <c r="CJX185" s="31"/>
      <c r="CJY185" s="31"/>
      <c r="CJZ185" s="31"/>
      <c r="CKA185" s="31"/>
      <c r="CKB185" s="31"/>
      <c r="CKC185" s="31"/>
      <c r="CKD185" s="31"/>
      <c r="CKE185" s="31"/>
      <c r="CKF185" s="31"/>
      <c r="CKG185" s="31"/>
      <c r="CKH185" s="31"/>
      <c r="CKI185" s="31"/>
      <c r="CKJ185" s="31"/>
      <c r="CKK185" s="31"/>
      <c r="CKL185" s="31"/>
      <c r="CKM185" s="31"/>
      <c r="CKN185" s="31"/>
      <c r="CKO185" s="31"/>
      <c r="CKP185" s="31"/>
      <c r="CKQ185" s="31"/>
      <c r="CKR185" s="31"/>
      <c r="CKS185" s="31"/>
      <c r="CKT185" s="31"/>
      <c r="CKU185" s="31"/>
      <c r="CKV185" s="31"/>
      <c r="CKW185" s="31"/>
      <c r="CKX185" s="31"/>
      <c r="CKY185" s="31"/>
      <c r="CKZ185" s="31"/>
      <c r="CLA185" s="31"/>
      <c r="CLB185" s="31"/>
      <c r="CLC185" s="31"/>
      <c r="CLD185" s="31"/>
      <c r="CLE185" s="31"/>
      <c r="CLF185" s="31"/>
      <c r="CLG185" s="31"/>
      <c r="CLH185" s="31"/>
      <c r="CLI185" s="31"/>
      <c r="CLJ185" s="31"/>
      <c r="CLK185" s="31"/>
      <c r="CLL185" s="31"/>
      <c r="CLM185" s="31"/>
      <c r="CLN185" s="31"/>
      <c r="CLO185" s="31"/>
      <c r="CLP185" s="31"/>
      <c r="CLQ185" s="31"/>
      <c r="CLR185" s="31"/>
      <c r="CLS185" s="31"/>
      <c r="CLT185" s="31"/>
      <c r="CLU185" s="31"/>
      <c r="CLV185" s="31"/>
      <c r="CLW185" s="31"/>
      <c r="CLX185" s="31"/>
      <c r="CLY185" s="31"/>
      <c r="CLZ185" s="31"/>
      <c r="CMA185" s="31"/>
      <c r="CMB185" s="31"/>
      <c r="CMC185" s="31"/>
      <c r="CMD185" s="31"/>
      <c r="CME185" s="31"/>
      <c r="CMF185" s="31"/>
      <c r="CMG185" s="31"/>
      <c r="CMH185" s="31"/>
      <c r="CMI185" s="31"/>
      <c r="CMJ185" s="31"/>
      <c r="CMK185" s="31"/>
      <c r="CML185" s="31"/>
      <c r="CMM185" s="31"/>
      <c r="CMN185" s="31"/>
      <c r="CMO185" s="31"/>
      <c r="CMP185" s="31"/>
      <c r="CMQ185" s="31"/>
      <c r="CMR185" s="31"/>
      <c r="CMS185" s="31"/>
      <c r="CMT185" s="31"/>
      <c r="CMU185" s="31"/>
      <c r="CMV185" s="31"/>
      <c r="CMW185" s="31"/>
      <c r="CMX185" s="31"/>
      <c r="CMY185" s="31"/>
      <c r="CMZ185" s="31"/>
      <c r="CNA185" s="31"/>
      <c r="CNB185" s="31"/>
      <c r="CNC185" s="31"/>
      <c r="CND185" s="31"/>
      <c r="CNE185" s="31"/>
      <c r="CNF185" s="31"/>
      <c r="CNG185" s="31"/>
      <c r="CNH185" s="31"/>
      <c r="CNI185" s="31"/>
      <c r="CNJ185" s="31"/>
      <c r="CNK185" s="31"/>
      <c r="CNL185" s="31"/>
      <c r="CNM185" s="31"/>
      <c r="CNN185" s="31"/>
      <c r="CNO185" s="31"/>
      <c r="CNP185" s="31"/>
      <c r="CNQ185" s="31"/>
      <c r="CNR185" s="31"/>
      <c r="CNS185" s="31"/>
      <c r="CNT185" s="31"/>
      <c r="CNU185" s="31"/>
      <c r="CNV185" s="31"/>
      <c r="CNW185" s="31"/>
      <c r="CNX185" s="31"/>
      <c r="CNY185" s="31"/>
      <c r="CNZ185" s="31"/>
      <c r="COA185" s="31"/>
      <c r="COB185" s="31"/>
      <c r="COC185" s="31"/>
      <c r="COD185" s="31"/>
      <c r="COE185" s="31"/>
      <c r="COF185" s="31"/>
      <c r="COG185" s="31"/>
      <c r="COH185" s="31"/>
      <c r="COI185" s="31"/>
      <c r="COJ185" s="31"/>
      <c r="COK185" s="31"/>
      <c r="COL185" s="31"/>
      <c r="COM185" s="31"/>
      <c r="CON185" s="31"/>
      <c r="COO185" s="31"/>
      <c r="COP185" s="31"/>
      <c r="COQ185" s="31"/>
      <c r="COR185" s="31"/>
      <c r="COS185" s="31"/>
      <c r="COT185" s="31"/>
      <c r="COU185" s="31"/>
      <c r="COV185" s="31"/>
      <c r="COW185" s="31"/>
      <c r="COX185" s="31"/>
      <c r="COY185" s="31"/>
      <c r="COZ185" s="31"/>
      <c r="CPA185" s="31"/>
      <c r="CPB185" s="31"/>
      <c r="CPC185" s="31"/>
      <c r="CPD185" s="31"/>
      <c r="CPE185" s="31"/>
      <c r="CPF185" s="31"/>
      <c r="CPG185" s="31"/>
      <c r="CPH185" s="31"/>
      <c r="CPI185" s="31"/>
      <c r="CPJ185" s="31"/>
      <c r="CPK185" s="31"/>
      <c r="CPL185" s="31"/>
      <c r="CPM185" s="31"/>
      <c r="CPN185" s="31"/>
      <c r="CPO185" s="31"/>
      <c r="CPP185" s="31"/>
      <c r="CPQ185" s="31"/>
      <c r="CPR185" s="31"/>
      <c r="CPS185" s="31"/>
      <c r="CPT185" s="31"/>
      <c r="CPU185" s="31"/>
      <c r="CPV185" s="31"/>
      <c r="CPW185" s="31"/>
      <c r="CPX185" s="31"/>
      <c r="CPY185" s="31"/>
      <c r="CPZ185" s="31"/>
      <c r="CQA185" s="31"/>
      <c r="CQB185" s="31"/>
      <c r="CQC185" s="31"/>
      <c r="CQD185" s="31"/>
      <c r="CQE185" s="31"/>
      <c r="CQF185" s="31"/>
      <c r="CQG185" s="31"/>
      <c r="CQH185" s="31"/>
      <c r="CQI185" s="31"/>
      <c r="CQJ185" s="31"/>
      <c r="CQK185" s="31"/>
      <c r="CQL185" s="31"/>
      <c r="CQM185" s="31"/>
      <c r="CQN185" s="31"/>
      <c r="CQO185" s="31"/>
      <c r="CQP185" s="31"/>
      <c r="CQQ185" s="31"/>
      <c r="CQR185" s="31"/>
      <c r="CQS185" s="31"/>
      <c r="CQT185" s="31"/>
      <c r="CQU185" s="31"/>
      <c r="CQV185" s="31"/>
      <c r="CQW185" s="31"/>
      <c r="CQX185" s="31"/>
      <c r="CQY185" s="31"/>
      <c r="CQZ185" s="31"/>
      <c r="CRA185" s="31"/>
      <c r="CRB185" s="31"/>
      <c r="CRC185" s="31"/>
      <c r="CRD185" s="31"/>
      <c r="CRE185" s="31"/>
      <c r="CRF185" s="31"/>
      <c r="CRG185" s="31"/>
      <c r="CRH185" s="31"/>
      <c r="CRI185" s="31"/>
      <c r="CRJ185" s="31"/>
      <c r="CRK185" s="31"/>
      <c r="CRL185" s="31"/>
      <c r="CRM185" s="31"/>
      <c r="CRN185" s="31"/>
      <c r="CRO185" s="31"/>
      <c r="CRP185" s="31"/>
      <c r="CRQ185" s="31"/>
      <c r="CRR185" s="31"/>
      <c r="CRS185" s="31"/>
      <c r="CRT185" s="31"/>
      <c r="CRU185" s="31"/>
      <c r="CRV185" s="31"/>
      <c r="CRW185" s="31"/>
      <c r="CRX185" s="31"/>
      <c r="CRY185" s="31"/>
      <c r="CRZ185" s="31"/>
      <c r="CSA185" s="31"/>
      <c r="CSB185" s="31"/>
      <c r="CSC185" s="31"/>
      <c r="CSD185" s="31"/>
      <c r="CSE185" s="31"/>
      <c r="CSF185" s="31"/>
      <c r="CSG185" s="31"/>
      <c r="CSH185" s="31"/>
      <c r="CSI185" s="31"/>
      <c r="CSJ185" s="31"/>
      <c r="CSK185" s="31"/>
      <c r="CSL185" s="31"/>
      <c r="CSM185" s="31"/>
      <c r="CSN185" s="31"/>
      <c r="CSO185" s="31"/>
      <c r="CSP185" s="31"/>
      <c r="CSQ185" s="31"/>
      <c r="CSR185" s="31"/>
      <c r="CSS185" s="31"/>
      <c r="CST185" s="31"/>
      <c r="CSU185" s="31"/>
      <c r="CSV185" s="31"/>
      <c r="CSW185" s="31"/>
      <c r="CSX185" s="31"/>
      <c r="CSY185" s="31"/>
      <c r="CSZ185" s="31"/>
      <c r="CTA185" s="31"/>
      <c r="CTB185" s="31"/>
      <c r="CTC185" s="31"/>
      <c r="CTD185" s="31"/>
      <c r="CTE185" s="31"/>
      <c r="CTF185" s="31"/>
      <c r="CTG185" s="31"/>
      <c r="CTH185" s="31"/>
      <c r="CTI185" s="31"/>
      <c r="CTJ185" s="31"/>
      <c r="CTK185" s="31"/>
      <c r="CTL185" s="31"/>
      <c r="CTM185" s="31"/>
      <c r="CTN185" s="31"/>
      <c r="CTO185" s="31"/>
      <c r="CTP185" s="31"/>
      <c r="CTQ185" s="31"/>
      <c r="CTR185" s="31"/>
      <c r="CTS185" s="31"/>
      <c r="CTT185" s="31"/>
      <c r="CTU185" s="31"/>
      <c r="CTV185" s="31"/>
      <c r="CTW185" s="31"/>
      <c r="CTX185" s="31"/>
      <c r="CTY185" s="31"/>
      <c r="CTZ185" s="31"/>
      <c r="CUA185" s="31"/>
      <c r="CUB185" s="31"/>
      <c r="CUC185" s="31"/>
      <c r="CUD185" s="31"/>
      <c r="CUE185" s="31"/>
      <c r="CUF185" s="31"/>
      <c r="CUG185" s="31"/>
      <c r="CUH185" s="31"/>
      <c r="CUI185" s="31"/>
      <c r="CUJ185" s="31"/>
      <c r="CUK185" s="31"/>
      <c r="CUL185" s="31"/>
      <c r="CUM185" s="31"/>
      <c r="CUN185" s="31"/>
      <c r="CUO185" s="31"/>
      <c r="CUP185" s="31"/>
      <c r="CUQ185" s="31"/>
      <c r="CUR185" s="31"/>
      <c r="CUS185" s="31"/>
      <c r="CUT185" s="31"/>
      <c r="CUU185" s="31"/>
      <c r="CUV185" s="31"/>
      <c r="CUW185" s="31"/>
      <c r="CUX185" s="31"/>
      <c r="CUY185" s="31"/>
      <c r="CUZ185" s="31"/>
      <c r="CVA185" s="31"/>
      <c r="CVB185" s="31"/>
      <c r="CVC185" s="31"/>
      <c r="CVD185" s="31"/>
      <c r="CVE185" s="31"/>
      <c r="CVF185" s="31"/>
      <c r="CVG185" s="31"/>
      <c r="CVH185" s="31"/>
      <c r="CVI185" s="31"/>
      <c r="CVJ185" s="31"/>
      <c r="CVK185" s="31"/>
      <c r="CVL185" s="31"/>
      <c r="CVM185" s="31"/>
      <c r="CVN185" s="31"/>
      <c r="CVO185" s="31"/>
      <c r="CVP185" s="31"/>
      <c r="CVQ185" s="31"/>
      <c r="CVR185" s="31"/>
      <c r="CVS185" s="31"/>
      <c r="CVT185" s="31"/>
      <c r="CVU185" s="31"/>
      <c r="CVV185" s="31"/>
      <c r="CVW185" s="31"/>
      <c r="CVX185" s="31"/>
      <c r="CVY185" s="31"/>
      <c r="CVZ185" s="31"/>
      <c r="CWA185" s="31"/>
      <c r="CWB185" s="31"/>
      <c r="CWC185" s="31"/>
      <c r="CWD185" s="31"/>
      <c r="CWE185" s="31"/>
      <c r="CWF185" s="31"/>
      <c r="CWG185" s="31"/>
      <c r="CWH185" s="31"/>
      <c r="CWI185" s="31"/>
      <c r="CWJ185" s="31"/>
      <c r="CWK185" s="31"/>
      <c r="CWL185" s="31"/>
      <c r="CWM185" s="31"/>
      <c r="CWN185" s="31"/>
      <c r="CWO185" s="31"/>
      <c r="CWP185" s="31"/>
      <c r="CWQ185" s="31"/>
      <c r="CWR185" s="31"/>
      <c r="CWS185" s="31"/>
    </row>
    <row r="186" spans="1:2645" s="32" customFormat="1" ht="17.25" customHeight="1">
      <c r="A186" s="23" t="s">
        <v>10</v>
      </c>
      <c r="B186" s="364" t="s">
        <v>12</v>
      </c>
      <c r="C186" s="364" t="s">
        <v>13</v>
      </c>
      <c r="D186" s="364" t="s">
        <v>14</v>
      </c>
      <c r="E186" s="364" t="s">
        <v>11</v>
      </c>
      <c r="F186" s="364" t="s">
        <v>12</v>
      </c>
      <c r="G186" s="364" t="s">
        <v>13</v>
      </c>
      <c r="H186" s="364" t="s">
        <v>14</v>
      </c>
      <c r="I186" s="364" t="s">
        <v>11</v>
      </c>
      <c r="J186" s="364" t="s">
        <v>12</v>
      </c>
      <c r="K186" s="364" t="s">
        <v>13</v>
      </c>
      <c r="L186" s="364" t="s">
        <v>14</v>
      </c>
      <c r="M186" s="364" t="s">
        <v>11</v>
      </c>
      <c r="N186" s="364" t="s">
        <v>12</v>
      </c>
      <c r="O186" s="364" t="s">
        <v>13</v>
      </c>
      <c r="P186" s="364" t="s">
        <v>14</v>
      </c>
      <c r="Q186" s="364" t="s">
        <v>11</v>
      </c>
      <c r="R186" s="364" t="s">
        <v>12</v>
      </c>
      <c r="S186" s="364" t="s">
        <v>13</v>
      </c>
      <c r="T186" s="364" t="s">
        <v>14</v>
      </c>
      <c r="U186" s="364" t="s">
        <v>11</v>
      </c>
      <c r="V186" s="364" t="s">
        <v>12</v>
      </c>
      <c r="W186" s="364" t="s">
        <v>13</v>
      </c>
      <c r="X186" s="364" t="s">
        <v>14</v>
      </c>
      <c r="Y186" s="364" t="s">
        <v>11</v>
      </c>
      <c r="Z186" s="364" t="s">
        <v>12</v>
      </c>
      <c r="AA186" s="364" t="s">
        <v>13</v>
      </c>
      <c r="AB186" s="364" t="s">
        <v>14</v>
      </c>
      <c r="AC186" s="364" t="s">
        <v>11</v>
      </c>
      <c r="AD186" s="364" t="s">
        <v>12</v>
      </c>
      <c r="AE186" s="364" t="s">
        <v>13</v>
      </c>
      <c r="AF186" s="364" t="s">
        <v>14</v>
      </c>
      <c r="AG186" s="364" t="s">
        <v>11</v>
      </c>
      <c r="AH186" s="364" t="s">
        <v>12</v>
      </c>
      <c r="AI186" s="364" t="s">
        <v>13</v>
      </c>
      <c r="AJ186" s="364" t="s">
        <v>14</v>
      </c>
      <c r="AK186" s="364" t="s">
        <v>11</v>
      </c>
      <c r="AL186" s="364" t="s">
        <v>12</v>
      </c>
      <c r="AM186" s="364" t="s">
        <v>13</v>
      </c>
      <c r="AN186" s="364" t="s">
        <v>14</v>
      </c>
      <c r="AO186" s="364" t="s">
        <v>11</v>
      </c>
      <c r="AP186" s="364" t="s">
        <v>12</v>
      </c>
      <c r="AQ186" s="364" t="s">
        <v>13</v>
      </c>
      <c r="AR186"/>
      <c r="AS186"/>
      <c r="AT186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  <c r="QR186" s="31"/>
      <c r="QS186" s="31"/>
      <c r="QT186" s="31"/>
      <c r="QU186" s="31"/>
      <c r="QV186" s="31"/>
      <c r="QW186" s="31"/>
      <c r="QX186" s="31"/>
      <c r="QY186" s="31"/>
      <c r="QZ186" s="31"/>
      <c r="RA186" s="31"/>
      <c r="RB186" s="31"/>
      <c r="RC186" s="31"/>
      <c r="RD186" s="31"/>
      <c r="RE186" s="31"/>
      <c r="RF186" s="31"/>
      <c r="RG186" s="31"/>
      <c r="RH186" s="31"/>
      <c r="RI186" s="31"/>
      <c r="RJ186" s="31"/>
      <c r="RK186" s="31"/>
      <c r="RL186" s="31"/>
      <c r="RM186" s="31"/>
      <c r="RN186" s="31"/>
      <c r="RO186" s="31"/>
      <c r="RP186" s="31"/>
      <c r="RQ186" s="31"/>
      <c r="RR186" s="31"/>
      <c r="RS186" s="31"/>
      <c r="RT186" s="31"/>
      <c r="RU186" s="31"/>
      <c r="RV186" s="31"/>
      <c r="RW186" s="31"/>
      <c r="RX186" s="31"/>
      <c r="RY186" s="31"/>
      <c r="RZ186" s="31"/>
      <c r="SA186" s="31"/>
      <c r="SB186" s="31"/>
      <c r="SC186" s="31"/>
      <c r="SD186" s="31"/>
      <c r="SE186" s="31"/>
      <c r="SF186" s="31"/>
      <c r="SG186" s="31"/>
      <c r="SH186" s="31"/>
      <c r="SI186" s="31"/>
      <c r="SJ186" s="31"/>
      <c r="SK186" s="31"/>
      <c r="SL186" s="31"/>
      <c r="SM186" s="31"/>
      <c r="SN186" s="31"/>
      <c r="SO186" s="31"/>
      <c r="SP186" s="31"/>
      <c r="SQ186" s="31"/>
      <c r="SR186" s="31"/>
      <c r="SS186" s="31"/>
      <c r="ST186" s="31"/>
      <c r="SU186" s="31"/>
      <c r="SV186" s="31"/>
      <c r="SW186" s="31"/>
      <c r="SX186" s="31"/>
      <c r="SY186" s="31"/>
      <c r="SZ186" s="31"/>
      <c r="TA186" s="31"/>
      <c r="TB186" s="31"/>
      <c r="TC186" s="31"/>
      <c r="TD186" s="31"/>
      <c r="TE186" s="31"/>
      <c r="TF186" s="31"/>
      <c r="TG186" s="31"/>
      <c r="TH186" s="31"/>
      <c r="TI186" s="31"/>
      <c r="TJ186" s="31"/>
      <c r="TK186" s="31"/>
      <c r="TL186" s="31"/>
      <c r="TM186" s="31"/>
      <c r="TN186" s="31"/>
      <c r="TO186" s="31"/>
      <c r="TP186" s="31"/>
      <c r="TQ186" s="31"/>
      <c r="TR186" s="31"/>
      <c r="TS186" s="31"/>
      <c r="TT186" s="31"/>
      <c r="TU186" s="31"/>
      <c r="TV186" s="31"/>
      <c r="TW186" s="31"/>
      <c r="TX186" s="31"/>
      <c r="TY186" s="31"/>
      <c r="TZ186" s="31"/>
      <c r="UA186" s="31"/>
      <c r="UB186" s="31"/>
      <c r="UC186" s="31"/>
      <c r="UD186" s="31"/>
      <c r="UE186" s="31"/>
      <c r="UF186" s="31"/>
      <c r="UG186" s="31"/>
      <c r="UH186" s="31"/>
      <c r="UI186" s="31"/>
      <c r="UJ186" s="31"/>
      <c r="UK186" s="31"/>
      <c r="UL186" s="31"/>
      <c r="UM186" s="31"/>
      <c r="UN186" s="31"/>
      <c r="UO186" s="31"/>
      <c r="UP186" s="31"/>
      <c r="UQ186" s="31"/>
      <c r="UR186" s="31"/>
      <c r="US186" s="31"/>
      <c r="UT186" s="31"/>
      <c r="UU186" s="31"/>
      <c r="UV186" s="31"/>
      <c r="UW186" s="31"/>
      <c r="UX186" s="31"/>
      <c r="UY186" s="31"/>
      <c r="UZ186" s="31"/>
      <c r="VA186" s="31"/>
      <c r="VB186" s="31"/>
      <c r="VC186" s="31"/>
      <c r="VD186" s="31"/>
      <c r="VE186" s="31"/>
      <c r="VF186" s="31"/>
      <c r="VG186" s="31"/>
      <c r="VH186" s="31"/>
      <c r="VI186" s="31"/>
      <c r="VJ186" s="31"/>
      <c r="VK186" s="31"/>
      <c r="VL186" s="31"/>
      <c r="VM186" s="31"/>
      <c r="VN186" s="31"/>
      <c r="VO186" s="31"/>
      <c r="VP186" s="31"/>
      <c r="VQ186" s="31"/>
      <c r="VR186" s="31"/>
      <c r="VS186" s="31"/>
      <c r="VT186" s="31"/>
      <c r="VU186" s="31"/>
      <c r="VV186" s="31"/>
      <c r="VW186" s="31"/>
      <c r="VX186" s="31"/>
      <c r="VY186" s="31"/>
      <c r="VZ186" s="31"/>
      <c r="WA186" s="31"/>
      <c r="WB186" s="31"/>
      <c r="WC186" s="31"/>
      <c r="WD186" s="31"/>
      <c r="WE186" s="31"/>
      <c r="WF186" s="31"/>
      <c r="WG186" s="31"/>
      <c r="WH186" s="31"/>
      <c r="WI186" s="31"/>
      <c r="WJ186" s="31"/>
      <c r="WK186" s="31"/>
      <c r="WL186" s="31"/>
      <c r="WM186" s="31"/>
      <c r="WN186" s="31"/>
      <c r="WO186" s="31"/>
      <c r="WP186" s="31"/>
      <c r="WQ186" s="31"/>
      <c r="WR186" s="31"/>
      <c r="WS186" s="31"/>
      <c r="WT186" s="31"/>
      <c r="WU186" s="31"/>
      <c r="WV186" s="31"/>
      <c r="WW186" s="31"/>
      <c r="WX186" s="31"/>
      <c r="WY186" s="31"/>
      <c r="WZ186" s="31"/>
      <c r="XA186" s="31"/>
      <c r="XB186" s="31"/>
      <c r="XC186" s="31"/>
      <c r="XD186" s="31"/>
      <c r="XE186" s="31"/>
      <c r="XF186" s="31"/>
      <c r="XG186" s="31"/>
      <c r="XH186" s="31"/>
      <c r="XI186" s="31"/>
      <c r="XJ186" s="31"/>
      <c r="XK186" s="31"/>
      <c r="XL186" s="31"/>
      <c r="XM186" s="31"/>
      <c r="XN186" s="31"/>
      <c r="XO186" s="31"/>
      <c r="XP186" s="31"/>
      <c r="XQ186" s="31"/>
      <c r="XR186" s="31"/>
      <c r="XS186" s="31"/>
      <c r="XT186" s="31"/>
      <c r="XU186" s="31"/>
      <c r="XV186" s="31"/>
      <c r="XW186" s="31"/>
      <c r="XX186" s="31"/>
      <c r="XY186" s="31"/>
      <c r="XZ186" s="31"/>
      <c r="YA186" s="31"/>
      <c r="YB186" s="31"/>
      <c r="YC186" s="31"/>
      <c r="YD186" s="31"/>
      <c r="YE186" s="31"/>
      <c r="YF186" s="31"/>
      <c r="YG186" s="31"/>
      <c r="YH186" s="31"/>
      <c r="YI186" s="31"/>
      <c r="YJ186" s="31"/>
      <c r="YK186" s="31"/>
      <c r="YL186" s="31"/>
      <c r="YM186" s="31"/>
      <c r="YN186" s="31"/>
      <c r="YO186" s="31"/>
      <c r="YP186" s="31"/>
      <c r="YQ186" s="31"/>
      <c r="YR186" s="31"/>
      <c r="YS186" s="31"/>
      <c r="YT186" s="31"/>
      <c r="YU186" s="31"/>
      <c r="YV186" s="31"/>
      <c r="YW186" s="31"/>
      <c r="YX186" s="31"/>
      <c r="YY186" s="31"/>
      <c r="YZ186" s="31"/>
      <c r="ZA186" s="31"/>
      <c r="ZB186" s="31"/>
      <c r="ZC186" s="31"/>
      <c r="ZD186" s="31"/>
      <c r="ZE186" s="31"/>
      <c r="ZF186" s="31"/>
      <c r="ZG186" s="31"/>
      <c r="ZH186" s="31"/>
      <c r="ZI186" s="31"/>
      <c r="ZJ186" s="31"/>
      <c r="ZK186" s="31"/>
      <c r="ZL186" s="31"/>
      <c r="ZM186" s="31"/>
      <c r="ZN186" s="31"/>
      <c r="ZO186" s="31"/>
      <c r="ZP186" s="31"/>
      <c r="ZQ186" s="31"/>
      <c r="ZR186" s="31"/>
      <c r="ZS186" s="31"/>
      <c r="ZT186" s="31"/>
      <c r="ZU186" s="31"/>
      <c r="ZV186" s="31"/>
      <c r="ZW186" s="31"/>
      <c r="ZX186" s="31"/>
      <c r="ZY186" s="31"/>
      <c r="ZZ186" s="31"/>
      <c r="AAA186" s="31"/>
      <c r="AAB186" s="31"/>
      <c r="AAC186" s="31"/>
      <c r="AAD186" s="31"/>
      <c r="AAE186" s="31"/>
      <c r="AAF186" s="31"/>
      <c r="AAG186" s="31"/>
      <c r="AAH186" s="31"/>
      <c r="AAI186" s="31"/>
      <c r="AAJ186" s="31"/>
      <c r="AAK186" s="31"/>
      <c r="AAL186" s="31"/>
      <c r="AAM186" s="31"/>
      <c r="AAN186" s="31"/>
      <c r="AAO186" s="31"/>
      <c r="AAP186" s="31"/>
      <c r="AAQ186" s="31"/>
      <c r="AAR186" s="31"/>
      <c r="AAS186" s="31"/>
      <c r="AAT186" s="31"/>
      <c r="AAU186" s="31"/>
      <c r="AAV186" s="31"/>
      <c r="AAW186" s="31"/>
      <c r="AAX186" s="31"/>
      <c r="AAY186" s="31"/>
      <c r="AAZ186" s="31"/>
      <c r="ABA186" s="31"/>
      <c r="ABB186" s="31"/>
      <c r="ABC186" s="31"/>
      <c r="ABD186" s="31"/>
      <c r="ABE186" s="31"/>
      <c r="ABF186" s="31"/>
      <c r="ABG186" s="31"/>
      <c r="ABH186" s="31"/>
      <c r="ABI186" s="31"/>
      <c r="ABJ186" s="31"/>
      <c r="ABK186" s="31"/>
      <c r="ABL186" s="31"/>
      <c r="ABM186" s="31"/>
      <c r="ABN186" s="31"/>
      <c r="ABO186" s="31"/>
      <c r="ABP186" s="31"/>
      <c r="ABQ186" s="31"/>
      <c r="ABR186" s="31"/>
      <c r="ABS186" s="31"/>
      <c r="ABT186" s="31"/>
      <c r="ABU186" s="31"/>
      <c r="ABV186" s="31"/>
      <c r="ABW186" s="31"/>
      <c r="ABX186" s="31"/>
      <c r="ABY186" s="31"/>
      <c r="ABZ186" s="31"/>
      <c r="ACA186" s="31"/>
      <c r="ACB186" s="31"/>
      <c r="ACC186" s="31"/>
      <c r="ACD186" s="31"/>
      <c r="ACE186" s="31"/>
      <c r="ACF186" s="31"/>
      <c r="ACG186" s="31"/>
      <c r="ACH186" s="31"/>
      <c r="ACI186" s="31"/>
      <c r="ACJ186" s="31"/>
      <c r="ACK186" s="31"/>
      <c r="ACL186" s="31"/>
      <c r="ACM186" s="31"/>
      <c r="ACN186" s="31"/>
      <c r="ACO186" s="31"/>
      <c r="ACP186" s="31"/>
      <c r="ACQ186" s="31"/>
      <c r="ACR186" s="31"/>
      <c r="ACS186" s="31"/>
      <c r="ACT186" s="31"/>
      <c r="ACU186" s="31"/>
      <c r="ACV186" s="31"/>
      <c r="ACW186" s="31"/>
      <c r="ACX186" s="31"/>
      <c r="ACY186" s="31"/>
      <c r="ACZ186" s="31"/>
      <c r="ADA186" s="31"/>
      <c r="ADB186" s="31"/>
      <c r="ADC186" s="31"/>
      <c r="ADD186" s="31"/>
      <c r="ADE186" s="31"/>
      <c r="ADF186" s="31"/>
      <c r="ADG186" s="31"/>
      <c r="ADH186" s="31"/>
      <c r="ADI186" s="31"/>
      <c r="ADJ186" s="31"/>
      <c r="ADK186" s="31"/>
      <c r="ADL186" s="31"/>
      <c r="ADM186" s="31"/>
      <c r="ADN186" s="31"/>
      <c r="ADO186" s="31"/>
      <c r="ADP186" s="31"/>
      <c r="ADQ186" s="31"/>
      <c r="ADR186" s="31"/>
      <c r="ADS186" s="31"/>
      <c r="ADT186" s="31"/>
      <c r="ADU186" s="31"/>
      <c r="ADV186" s="31"/>
      <c r="ADW186" s="31"/>
      <c r="ADX186" s="31"/>
      <c r="ADY186" s="31"/>
      <c r="ADZ186" s="31"/>
      <c r="AEA186" s="31"/>
      <c r="AEB186" s="31"/>
      <c r="AEC186" s="31"/>
      <c r="AED186" s="31"/>
      <c r="AEE186" s="31"/>
      <c r="AEF186" s="31"/>
      <c r="AEG186" s="31"/>
      <c r="AEH186" s="31"/>
      <c r="AEI186" s="31"/>
      <c r="AEJ186" s="31"/>
      <c r="AEK186" s="31"/>
      <c r="AEL186" s="31"/>
      <c r="AEM186" s="31"/>
      <c r="AEN186" s="31"/>
      <c r="AEO186" s="31"/>
      <c r="AEP186" s="31"/>
      <c r="AEQ186" s="31"/>
      <c r="AER186" s="31"/>
      <c r="AES186" s="31"/>
      <c r="AET186" s="31"/>
      <c r="AEU186" s="31"/>
      <c r="AEV186" s="31"/>
      <c r="AEW186" s="31"/>
      <c r="AEX186" s="31"/>
      <c r="AEY186" s="31"/>
      <c r="AEZ186" s="31"/>
      <c r="AFA186" s="31"/>
      <c r="AFB186" s="31"/>
      <c r="AFC186" s="31"/>
      <c r="AFD186" s="31"/>
      <c r="AFE186" s="31"/>
      <c r="AFF186" s="31"/>
      <c r="AFG186" s="31"/>
      <c r="AFH186" s="31"/>
      <c r="AFI186" s="31"/>
      <c r="AFJ186" s="31"/>
      <c r="AFK186" s="31"/>
      <c r="AFL186" s="31"/>
      <c r="AFM186" s="31"/>
      <c r="AFN186" s="31"/>
      <c r="AFO186" s="31"/>
      <c r="AFP186" s="31"/>
      <c r="AFQ186" s="31"/>
      <c r="AFR186" s="31"/>
      <c r="AFS186" s="31"/>
      <c r="AFT186" s="31"/>
      <c r="AFU186" s="31"/>
      <c r="AFV186" s="31"/>
      <c r="AFW186" s="31"/>
      <c r="AFX186" s="31"/>
      <c r="AFY186" s="31"/>
      <c r="AFZ186" s="31"/>
      <c r="AGA186" s="31"/>
      <c r="AGB186" s="31"/>
      <c r="AGC186" s="31"/>
      <c r="AGD186" s="31"/>
      <c r="AGE186" s="31"/>
      <c r="AGF186" s="31"/>
      <c r="AGG186" s="31"/>
      <c r="AGH186" s="31"/>
      <c r="AGI186" s="31"/>
      <c r="AGJ186" s="31"/>
      <c r="AGK186" s="31"/>
      <c r="AGL186" s="31"/>
      <c r="AGM186" s="31"/>
      <c r="AGN186" s="31"/>
      <c r="AGO186" s="31"/>
      <c r="AGP186" s="31"/>
      <c r="AGQ186" s="31"/>
      <c r="AGR186" s="31"/>
      <c r="AGS186" s="31"/>
      <c r="AGT186" s="31"/>
      <c r="AGU186" s="31"/>
      <c r="AGV186" s="31"/>
      <c r="AGW186" s="31"/>
      <c r="AGX186" s="31"/>
      <c r="AGY186" s="31"/>
      <c r="AGZ186" s="31"/>
      <c r="AHA186" s="31"/>
      <c r="AHB186" s="31"/>
      <c r="AHC186" s="31"/>
      <c r="AHD186" s="31"/>
      <c r="AHE186" s="31"/>
      <c r="AHF186" s="31"/>
      <c r="AHG186" s="31"/>
      <c r="AHH186" s="31"/>
      <c r="AHI186" s="31"/>
      <c r="AHJ186" s="31"/>
      <c r="AHK186" s="31"/>
      <c r="AHL186" s="31"/>
      <c r="AHM186" s="31"/>
      <c r="AHN186" s="31"/>
      <c r="AHO186" s="31"/>
      <c r="AHP186" s="31"/>
      <c r="AHQ186" s="31"/>
      <c r="AHR186" s="31"/>
      <c r="AHS186" s="31"/>
      <c r="AHT186" s="31"/>
      <c r="AHU186" s="31"/>
      <c r="AHV186" s="31"/>
      <c r="AHW186" s="31"/>
      <c r="AHX186" s="31"/>
      <c r="AHY186" s="31"/>
      <c r="AHZ186" s="31"/>
      <c r="AIA186" s="31"/>
      <c r="AIB186" s="31"/>
      <c r="AIC186" s="31"/>
      <c r="AID186" s="31"/>
      <c r="AIE186" s="31"/>
      <c r="AIF186" s="31"/>
      <c r="AIG186" s="31"/>
      <c r="AIH186" s="31"/>
      <c r="AII186" s="31"/>
      <c r="AIJ186" s="31"/>
      <c r="AIK186" s="31"/>
      <c r="AIL186" s="31"/>
      <c r="AIM186" s="31"/>
      <c r="AIN186" s="31"/>
      <c r="AIO186" s="31"/>
      <c r="AIP186" s="31"/>
      <c r="AIQ186" s="31"/>
      <c r="AIR186" s="31"/>
      <c r="AIS186" s="31"/>
      <c r="AIT186" s="31"/>
      <c r="AIU186" s="31"/>
      <c r="AIV186" s="31"/>
      <c r="AIW186" s="31"/>
      <c r="AIX186" s="31"/>
      <c r="AIY186" s="31"/>
      <c r="AIZ186" s="31"/>
      <c r="AJA186" s="31"/>
      <c r="AJB186" s="31"/>
      <c r="AJC186" s="31"/>
      <c r="AJD186" s="31"/>
      <c r="AJE186" s="31"/>
      <c r="AJF186" s="31"/>
      <c r="AJG186" s="31"/>
      <c r="AJH186" s="31"/>
      <c r="AJI186" s="31"/>
      <c r="AJJ186" s="31"/>
      <c r="AJK186" s="31"/>
      <c r="AJL186" s="31"/>
      <c r="AJM186" s="31"/>
      <c r="AJN186" s="31"/>
      <c r="AJO186" s="31"/>
      <c r="AJP186" s="31"/>
      <c r="AJQ186" s="31"/>
      <c r="AJR186" s="31"/>
      <c r="AJS186" s="31"/>
      <c r="AJT186" s="31"/>
      <c r="AJU186" s="31"/>
      <c r="AJV186" s="31"/>
      <c r="AJW186" s="31"/>
      <c r="AJX186" s="31"/>
      <c r="AJY186" s="31"/>
      <c r="AJZ186" s="31"/>
      <c r="AKA186" s="31"/>
      <c r="AKB186" s="31"/>
      <c r="AKC186" s="31"/>
      <c r="AKD186" s="31"/>
      <c r="AKE186" s="31"/>
      <c r="AKF186" s="31"/>
      <c r="AKG186" s="31"/>
      <c r="AKH186" s="31"/>
      <c r="AKI186" s="31"/>
      <c r="AKJ186" s="31"/>
      <c r="AKK186" s="31"/>
      <c r="AKL186" s="31"/>
      <c r="AKM186" s="31"/>
      <c r="AKN186" s="31"/>
      <c r="AKO186" s="31"/>
      <c r="AKP186" s="31"/>
      <c r="AKQ186" s="31"/>
      <c r="AKR186" s="31"/>
      <c r="AKS186" s="31"/>
      <c r="AKT186" s="31"/>
      <c r="AKU186" s="31"/>
      <c r="AKV186" s="31"/>
      <c r="AKW186" s="31"/>
      <c r="AKX186" s="31"/>
      <c r="AKY186" s="31"/>
      <c r="AKZ186" s="31"/>
      <c r="ALA186" s="31"/>
      <c r="ALB186" s="31"/>
      <c r="ALC186" s="31"/>
      <c r="ALD186" s="31"/>
      <c r="ALE186" s="31"/>
      <c r="ALF186" s="31"/>
      <c r="ALG186" s="31"/>
      <c r="ALH186" s="31"/>
      <c r="ALI186" s="31"/>
      <c r="ALJ186" s="31"/>
      <c r="ALK186" s="31"/>
      <c r="ALL186" s="31"/>
      <c r="ALM186" s="31"/>
      <c r="ALN186" s="31"/>
      <c r="ALO186" s="31"/>
      <c r="ALP186" s="31"/>
      <c r="ALQ186" s="31"/>
      <c r="ALR186" s="31"/>
      <c r="ALS186" s="31"/>
      <c r="ALT186" s="31"/>
      <c r="ALU186" s="31"/>
      <c r="ALV186" s="31"/>
      <c r="ALW186" s="31"/>
      <c r="ALX186" s="31"/>
      <c r="ALY186" s="31"/>
      <c r="ALZ186" s="31"/>
      <c r="AMA186" s="31"/>
      <c r="AMB186" s="31"/>
      <c r="AMC186" s="31"/>
      <c r="AMD186" s="31"/>
      <c r="AME186" s="31"/>
      <c r="AMF186" s="31"/>
      <c r="AMG186" s="31"/>
      <c r="AMH186" s="31"/>
      <c r="AMI186" s="31"/>
      <c r="AMJ186" s="31"/>
      <c r="AMK186" s="31"/>
      <c r="AML186" s="31"/>
      <c r="AMM186" s="31"/>
      <c r="AMN186" s="31"/>
      <c r="AMO186" s="31"/>
      <c r="AMP186" s="31"/>
      <c r="AMQ186" s="31"/>
      <c r="AMR186" s="31"/>
      <c r="AMS186" s="31"/>
      <c r="AMT186" s="31"/>
      <c r="AMU186" s="31"/>
      <c r="AMV186" s="31"/>
      <c r="AMW186" s="31"/>
      <c r="AMX186" s="31"/>
      <c r="AMY186" s="31"/>
      <c r="AMZ186" s="31"/>
      <c r="ANA186" s="31"/>
      <c r="ANB186" s="31"/>
      <c r="ANC186" s="31"/>
      <c r="AND186" s="31"/>
      <c r="ANE186" s="31"/>
      <c r="ANF186" s="31"/>
      <c r="ANG186" s="31"/>
      <c r="ANH186" s="31"/>
      <c r="ANI186" s="31"/>
      <c r="ANJ186" s="31"/>
      <c r="ANK186" s="31"/>
      <c r="ANL186" s="31"/>
      <c r="ANM186" s="31"/>
      <c r="ANN186" s="31"/>
      <c r="ANO186" s="31"/>
      <c r="ANP186" s="31"/>
      <c r="ANQ186" s="31"/>
      <c r="ANR186" s="31"/>
      <c r="ANS186" s="31"/>
      <c r="ANT186" s="31"/>
      <c r="ANU186" s="31"/>
      <c r="ANV186" s="31"/>
      <c r="ANW186" s="31"/>
      <c r="ANX186" s="31"/>
      <c r="ANY186" s="31"/>
      <c r="ANZ186" s="31"/>
      <c r="AOA186" s="31"/>
      <c r="AOB186" s="31"/>
      <c r="AOC186" s="31"/>
      <c r="AOD186" s="31"/>
      <c r="AOE186" s="31"/>
      <c r="AOF186" s="31"/>
      <c r="AOG186" s="31"/>
      <c r="AOH186" s="31"/>
      <c r="AOI186" s="31"/>
      <c r="AOJ186" s="31"/>
      <c r="AOK186" s="31"/>
      <c r="AOL186" s="31"/>
      <c r="AOM186" s="31"/>
      <c r="AON186" s="31"/>
      <c r="AOO186" s="31"/>
      <c r="AOP186" s="31"/>
      <c r="AOQ186" s="31"/>
      <c r="AOR186" s="31"/>
      <c r="AOS186" s="31"/>
      <c r="AOT186" s="31"/>
      <c r="AOU186" s="31"/>
      <c r="AOV186" s="31"/>
      <c r="AOW186" s="31"/>
      <c r="AOX186" s="31"/>
      <c r="AOY186" s="31"/>
      <c r="AOZ186" s="31"/>
      <c r="APA186" s="31"/>
      <c r="APB186" s="31"/>
      <c r="APC186" s="31"/>
      <c r="APD186" s="31"/>
      <c r="APE186" s="31"/>
      <c r="APF186" s="31"/>
      <c r="APG186" s="31"/>
      <c r="APH186" s="31"/>
      <c r="API186" s="31"/>
      <c r="APJ186" s="31"/>
      <c r="APK186" s="31"/>
      <c r="APL186" s="31"/>
      <c r="APM186" s="31"/>
      <c r="APN186" s="31"/>
      <c r="APO186" s="31"/>
      <c r="APP186" s="31"/>
      <c r="APQ186" s="31"/>
      <c r="APR186" s="31"/>
      <c r="APS186" s="31"/>
      <c r="APT186" s="31"/>
      <c r="APU186" s="31"/>
      <c r="APV186" s="31"/>
      <c r="APW186" s="31"/>
      <c r="APX186" s="31"/>
      <c r="APY186" s="31"/>
      <c r="APZ186" s="31"/>
      <c r="AQA186" s="31"/>
      <c r="AQB186" s="31"/>
      <c r="AQC186" s="31"/>
      <c r="AQD186" s="31"/>
      <c r="AQE186" s="31"/>
      <c r="AQF186" s="31"/>
      <c r="AQG186" s="31"/>
      <c r="AQH186" s="31"/>
      <c r="AQI186" s="31"/>
      <c r="AQJ186" s="31"/>
      <c r="AQK186" s="31"/>
      <c r="AQL186" s="31"/>
      <c r="AQM186" s="31"/>
      <c r="AQN186" s="31"/>
      <c r="AQO186" s="31"/>
      <c r="AQP186" s="31"/>
      <c r="AQQ186" s="31"/>
      <c r="AQR186" s="31"/>
      <c r="AQS186" s="31"/>
      <c r="AQT186" s="31"/>
      <c r="AQU186" s="31"/>
      <c r="AQV186" s="31"/>
      <c r="AQW186" s="31"/>
      <c r="AQX186" s="31"/>
      <c r="AQY186" s="31"/>
      <c r="AQZ186" s="31"/>
      <c r="ARA186" s="31"/>
      <c r="ARB186" s="31"/>
      <c r="ARC186" s="31"/>
      <c r="ARD186" s="31"/>
      <c r="ARE186" s="31"/>
      <c r="ARF186" s="31"/>
      <c r="ARG186" s="31"/>
      <c r="ARH186" s="31"/>
      <c r="ARI186" s="31"/>
      <c r="ARJ186" s="31"/>
      <c r="ARK186" s="31"/>
      <c r="ARL186" s="31"/>
      <c r="ARM186" s="31"/>
      <c r="ARN186" s="31"/>
      <c r="ARO186" s="31"/>
      <c r="ARP186" s="31"/>
      <c r="ARQ186" s="31"/>
      <c r="ARR186" s="31"/>
      <c r="ARS186" s="31"/>
      <c r="ART186" s="31"/>
      <c r="ARU186" s="31"/>
      <c r="ARV186" s="31"/>
      <c r="ARW186" s="31"/>
      <c r="ARX186" s="31"/>
      <c r="ARY186" s="31"/>
      <c r="ARZ186" s="31"/>
      <c r="ASA186" s="31"/>
      <c r="ASB186" s="31"/>
      <c r="ASC186" s="31"/>
      <c r="ASD186" s="31"/>
      <c r="ASE186" s="31"/>
      <c r="ASF186" s="31"/>
      <c r="ASG186" s="31"/>
      <c r="ASH186" s="31"/>
      <c r="ASI186" s="31"/>
      <c r="ASJ186" s="31"/>
      <c r="ASK186" s="31"/>
      <c r="ASL186" s="31"/>
      <c r="ASM186" s="31"/>
      <c r="ASN186" s="31"/>
      <c r="ASO186" s="31"/>
      <c r="ASP186" s="31"/>
      <c r="ASQ186" s="31"/>
      <c r="ASR186" s="31"/>
      <c r="ASS186" s="31"/>
      <c r="AST186" s="31"/>
      <c r="ASU186" s="31"/>
      <c r="ASV186" s="31"/>
      <c r="ASW186" s="31"/>
      <c r="ASX186" s="31"/>
      <c r="ASY186" s="31"/>
      <c r="ASZ186" s="31"/>
      <c r="ATA186" s="31"/>
      <c r="ATB186" s="31"/>
      <c r="ATC186" s="31"/>
      <c r="ATD186" s="31"/>
      <c r="ATE186" s="31"/>
      <c r="ATF186" s="31"/>
      <c r="ATG186" s="31"/>
      <c r="ATH186" s="31"/>
      <c r="ATI186" s="31"/>
      <c r="ATJ186" s="31"/>
      <c r="ATK186" s="31"/>
      <c r="ATL186" s="31"/>
      <c r="ATM186" s="31"/>
      <c r="ATN186" s="31"/>
      <c r="ATO186" s="31"/>
      <c r="ATP186" s="31"/>
      <c r="ATQ186" s="31"/>
      <c r="ATR186" s="31"/>
      <c r="ATS186" s="31"/>
      <c r="ATT186" s="31"/>
      <c r="ATU186" s="31"/>
      <c r="ATV186" s="31"/>
      <c r="ATW186" s="31"/>
      <c r="ATX186" s="31"/>
      <c r="ATY186" s="31"/>
      <c r="ATZ186" s="31"/>
      <c r="AUA186" s="31"/>
      <c r="AUB186" s="31"/>
      <c r="AUC186" s="31"/>
      <c r="AUD186" s="31"/>
      <c r="AUE186" s="31"/>
      <c r="AUF186" s="31"/>
      <c r="AUG186" s="31"/>
      <c r="AUH186" s="31"/>
      <c r="AUI186" s="31"/>
      <c r="AUJ186" s="31"/>
      <c r="AUK186" s="31"/>
      <c r="AUL186" s="31"/>
      <c r="AUM186" s="31"/>
      <c r="AUN186" s="31"/>
      <c r="AUO186" s="31"/>
      <c r="AUP186" s="31"/>
      <c r="AUQ186" s="31"/>
      <c r="AUR186" s="31"/>
      <c r="AUS186" s="31"/>
      <c r="AUT186" s="31"/>
      <c r="AUU186" s="31"/>
      <c r="AUV186" s="31"/>
      <c r="AUW186" s="31"/>
      <c r="AUX186" s="31"/>
      <c r="AUY186" s="31"/>
      <c r="AUZ186" s="31"/>
      <c r="AVA186" s="31"/>
      <c r="AVB186" s="31"/>
      <c r="AVC186" s="31"/>
      <c r="AVD186" s="31"/>
      <c r="AVE186" s="31"/>
      <c r="AVF186" s="31"/>
      <c r="AVG186" s="31"/>
      <c r="AVH186" s="31"/>
      <c r="AVI186" s="31"/>
      <c r="AVJ186" s="31"/>
      <c r="AVK186" s="31"/>
      <c r="AVL186" s="31"/>
      <c r="AVM186" s="31"/>
      <c r="AVN186" s="31"/>
      <c r="AVO186" s="31"/>
      <c r="AVP186" s="31"/>
      <c r="AVQ186" s="31"/>
      <c r="AVR186" s="31"/>
      <c r="AVS186" s="31"/>
      <c r="AVT186" s="31"/>
      <c r="AVU186" s="31"/>
      <c r="AVV186" s="31"/>
      <c r="AVW186" s="31"/>
      <c r="AVX186" s="31"/>
      <c r="AVY186" s="31"/>
      <c r="AVZ186" s="31"/>
      <c r="AWA186" s="31"/>
      <c r="AWB186" s="31"/>
      <c r="AWC186" s="31"/>
      <c r="AWD186" s="31"/>
      <c r="AWE186" s="31"/>
      <c r="AWF186" s="31"/>
      <c r="AWG186" s="31"/>
      <c r="AWH186" s="31"/>
      <c r="AWI186" s="31"/>
      <c r="AWJ186" s="31"/>
      <c r="AWK186" s="31"/>
      <c r="AWL186" s="31"/>
      <c r="AWM186" s="31"/>
      <c r="AWN186" s="31"/>
      <c r="AWO186" s="31"/>
      <c r="AWP186" s="31"/>
      <c r="AWQ186" s="31"/>
      <c r="AWR186" s="31"/>
      <c r="AWS186" s="31"/>
      <c r="AWT186" s="31"/>
      <c r="AWU186" s="31"/>
      <c r="AWV186" s="31"/>
      <c r="AWW186" s="31"/>
      <c r="AWX186" s="31"/>
      <c r="AWY186" s="31"/>
      <c r="AWZ186" s="31"/>
      <c r="AXA186" s="31"/>
      <c r="AXB186" s="31"/>
      <c r="AXC186" s="31"/>
      <c r="AXD186" s="31"/>
      <c r="AXE186" s="31"/>
      <c r="AXF186" s="31"/>
      <c r="AXG186" s="31"/>
      <c r="AXH186" s="31"/>
      <c r="AXI186" s="31"/>
      <c r="AXJ186" s="31"/>
      <c r="AXK186" s="31"/>
      <c r="AXL186" s="31"/>
      <c r="AXM186" s="31"/>
      <c r="AXN186" s="31"/>
      <c r="AXO186" s="31"/>
      <c r="AXP186" s="31"/>
      <c r="AXQ186" s="31"/>
      <c r="AXR186" s="31"/>
      <c r="AXS186" s="31"/>
      <c r="AXT186" s="31"/>
      <c r="AXU186" s="31"/>
      <c r="AXV186" s="31"/>
      <c r="AXW186" s="31"/>
      <c r="AXX186" s="31"/>
      <c r="AXY186" s="31"/>
      <c r="AXZ186" s="31"/>
      <c r="AYA186" s="31"/>
      <c r="AYB186" s="31"/>
      <c r="AYC186" s="31"/>
      <c r="AYD186" s="31"/>
      <c r="AYE186" s="31"/>
      <c r="AYF186" s="31"/>
      <c r="AYG186" s="31"/>
      <c r="AYH186" s="31"/>
      <c r="AYI186" s="31"/>
      <c r="AYJ186" s="31"/>
      <c r="AYK186" s="31"/>
      <c r="AYL186" s="31"/>
      <c r="AYM186" s="31"/>
      <c r="AYN186" s="31"/>
      <c r="AYO186" s="31"/>
      <c r="AYP186" s="31"/>
      <c r="AYQ186" s="31"/>
      <c r="AYR186" s="31"/>
      <c r="AYS186" s="31"/>
      <c r="AYT186" s="31"/>
      <c r="AYU186" s="31"/>
      <c r="AYV186" s="31"/>
      <c r="AYW186" s="31"/>
      <c r="AYX186" s="31"/>
      <c r="AYY186" s="31"/>
      <c r="AYZ186" s="31"/>
      <c r="AZA186" s="31"/>
      <c r="AZB186" s="31"/>
      <c r="AZC186" s="31"/>
      <c r="AZD186" s="31"/>
      <c r="AZE186" s="31"/>
      <c r="AZF186" s="31"/>
      <c r="AZG186" s="31"/>
      <c r="AZH186" s="31"/>
      <c r="AZI186" s="31"/>
      <c r="AZJ186" s="31"/>
      <c r="AZK186" s="31"/>
      <c r="AZL186" s="31"/>
      <c r="AZM186" s="31"/>
      <c r="AZN186" s="31"/>
      <c r="AZO186" s="31"/>
      <c r="AZP186" s="31"/>
      <c r="AZQ186" s="31"/>
      <c r="AZR186" s="31"/>
      <c r="AZS186" s="31"/>
      <c r="AZT186" s="31"/>
      <c r="AZU186" s="31"/>
      <c r="AZV186" s="31"/>
      <c r="AZW186" s="31"/>
      <c r="AZX186" s="31"/>
      <c r="AZY186" s="31"/>
      <c r="AZZ186" s="31"/>
      <c r="BAA186" s="31"/>
      <c r="BAB186" s="31"/>
      <c r="BAC186" s="31"/>
      <c r="BAD186" s="31"/>
      <c r="BAE186" s="31"/>
      <c r="BAF186" s="31"/>
      <c r="BAG186" s="31"/>
      <c r="BAH186" s="31"/>
      <c r="BAI186" s="31"/>
      <c r="BAJ186" s="31"/>
      <c r="BAK186" s="31"/>
      <c r="BAL186" s="31"/>
      <c r="BAM186" s="31"/>
      <c r="BAN186" s="31"/>
      <c r="BAO186" s="31"/>
      <c r="BAP186" s="31"/>
      <c r="BAQ186" s="31"/>
      <c r="BAR186" s="31"/>
      <c r="BAS186" s="31"/>
      <c r="BAT186" s="31"/>
      <c r="BAU186" s="31"/>
      <c r="BAV186" s="31"/>
      <c r="BAW186" s="31"/>
      <c r="BAX186" s="31"/>
      <c r="BAY186" s="31"/>
      <c r="BAZ186" s="31"/>
      <c r="BBA186" s="31"/>
      <c r="BBB186" s="31"/>
      <c r="BBC186" s="31"/>
      <c r="BBD186" s="31"/>
      <c r="BBE186" s="31"/>
      <c r="BBF186" s="31"/>
      <c r="BBG186" s="31"/>
      <c r="BBH186" s="31"/>
      <c r="BBI186" s="31"/>
      <c r="BBJ186" s="31"/>
      <c r="BBK186" s="31"/>
      <c r="BBL186" s="31"/>
      <c r="BBM186" s="31"/>
      <c r="BBN186" s="31"/>
      <c r="BBO186" s="31"/>
      <c r="BBP186" s="31"/>
      <c r="BBQ186" s="31"/>
      <c r="BBR186" s="31"/>
      <c r="BBS186" s="31"/>
      <c r="BBT186" s="31"/>
      <c r="BBU186" s="31"/>
      <c r="BBV186" s="31"/>
      <c r="BBW186" s="31"/>
      <c r="BBX186" s="31"/>
      <c r="BBY186" s="31"/>
      <c r="BBZ186" s="31"/>
      <c r="BCA186" s="31"/>
      <c r="BCB186" s="31"/>
      <c r="BCC186" s="31"/>
      <c r="BCD186" s="31"/>
      <c r="BCE186" s="31"/>
      <c r="BCF186" s="31"/>
      <c r="BCG186" s="31"/>
      <c r="BCH186" s="31"/>
      <c r="BCI186" s="31"/>
      <c r="BCJ186" s="31"/>
      <c r="BCK186" s="31"/>
      <c r="BCL186" s="31"/>
      <c r="BCM186" s="31"/>
      <c r="BCN186" s="31"/>
      <c r="BCO186" s="31"/>
      <c r="BCP186" s="31"/>
      <c r="BCQ186" s="31"/>
      <c r="BCR186" s="31"/>
      <c r="BCS186" s="31"/>
      <c r="BCT186" s="31"/>
      <c r="BCU186" s="31"/>
      <c r="BCV186" s="31"/>
      <c r="BCW186" s="31"/>
      <c r="BCX186" s="31"/>
      <c r="BCY186" s="31"/>
      <c r="BCZ186" s="31"/>
      <c r="BDA186" s="31"/>
      <c r="BDB186" s="31"/>
      <c r="BDC186" s="31"/>
      <c r="BDD186" s="31"/>
      <c r="BDE186" s="31"/>
      <c r="BDF186" s="31"/>
      <c r="BDG186" s="31"/>
      <c r="BDH186" s="31"/>
      <c r="BDI186" s="31"/>
      <c r="BDJ186" s="31"/>
      <c r="BDK186" s="31"/>
      <c r="BDL186" s="31"/>
      <c r="BDM186" s="31"/>
      <c r="BDN186" s="31"/>
      <c r="BDO186" s="31"/>
      <c r="BDP186" s="31"/>
      <c r="BDQ186" s="31"/>
      <c r="BDR186" s="31"/>
      <c r="BDS186" s="31"/>
      <c r="BDT186" s="31"/>
      <c r="BDU186" s="31"/>
      <c r="BDV186" s="31"/>
      <c r="BDW186" s="31"/>
      <c r="BDX186" s="31"/>
      <c r="BDY186" s="31"/>
      <c r="BDZ186" s="31"/>
      <c r="BEA186" s="31"/>
      <c r="BEB186" s="31"/>
      <c r="BEC186" s="31"/>
      <c r="BED186" s="31"/>
      <c r="BEE186" s="31"/>
      <c r="BEF186" s="31"/>
      <c r="BEG186" s="31"/>
      <c r="BEH186" s="31"/>
      <c r="BEI186" s="31"/>
      <c r="BEJ186" s="31"/>
      <c r="BEK186" s="31"/>
      <c r="BEL186" s="31"/>
      <c r="BEM186" s="31"/>
      <c r="BEN186" s="31"/>
      <c r="BEO186" s="31"/>
      <c r="BEP186" s="31"/>
      <c r="BEQ186" s="31"/>
      <c r="BER186" s="31"/>
      <c r="BES186" s="31"/>
      <c r="BET186" s="31"/>
      <c r="BEU186" s="31"/>
      <c r="BEV186" s="31"/>
      <c r="BEW186" s="31"/>
      <c r="BEX186" s="31"/>
      <c r="BEY186" s="31"/>
      <c r="BEZ186" s="31"/>
      <c r="BFA186" s="31"/>
      <c r="BFB186" s="31"/>
      <c r="BFC186" s="31"/>
      <c r="BFD186" s="31"/>
      <c r="BFE186" s="31"/>
      <c r="BFF186" s="31"/>
      <c r="BFG186" s="31"/>
      <c r="BFH186" s="31"/>
      <c r="BFI186" s="31"/>
      <c r="BFJ186" s="31"/>
      <c r="BFK186" s="31"/>
      <c r="BFL186" s="31"/>
      <c r="BFM186" s="31"/>
      <c r="BFN186" s="31"/>
      <c r="BFO186" s="31"/>
      <c r="BFP186" s="31"/>
      <c r="BFQ186" s="31"/>
      <c r="BFR186" s="31"/>
      <c r="BFS186" s="31"/>
      <c r="BFT186" s="31"/>
      <c r="BFU186" s="31"/>
      <c r="BFV186" s="31"/>
      <c r="BFW186" s="31"/>
      <c r="BFX186" s="31"/>
      <c r="BFY186" s="31"/>
      <c r="BFZ186" s="31"/>
      <c r="BGA186" s="31"/>
      <c r="BGB186" s="31"/>
      <c r="BGC186" s="31"/>
      <c r="BGD186" s="31"/>
      <c r="BGE186" s="31"/>
      <c r="BGF186" s="31"/>
      <c r="BGG186" s="31"/>
      <c r="BGH186" s="31"/>
      <c r="BGI186" s="31"/>
      <c r="BGJ186" s="31"/>
      <c r="BGK186" s="31"/>
      <c r="BGL186" s="31"/>
      <c r="BGM186" s="31"/>
      <c r="BGN186" s="31"/>
      <c r="BGO186" s="31"/>
      <c r="BGP186" s="31"/>
      <c r="BGQ186" s="31"/>
      <c r="BGR186" s="31"/>
      <c r="BGS186" s="31"/>
      <c r="BGT186" s="31"/>
      <c r="BGU186" s="31"/>
      <c r="BGV186" s="31"/>
      <c r="BGW186" s="31"/>
      <c r="BGX186" s="31"/>
      <c r="BGY186" s="31"/>
      <c r="BGZ186" s="31"/>
      <c r="BHA186" s="31"/>
      <c r="BHB186" s="31"/>
      <c r="BHC186" s="31"/>
      <c r="BHD186" s="31"/>
      <c r="BHE186" s="31"/>
      <c r="BHF186" s="31"/>
      <c r="BHG186" s="31"/>
      <c r="BHH186" s="31"/>
      <c r="BHI186" s="31"/>
      <c r="BHJ186" s="31"/>
      <c r="BHK186" s="31"/>
      <c r="BHL186" s="31"/>
      <c r="BHM186" s="31"/>
      <c r="BHN186" s="31"/>
      <c r="BHO186" s="31"/>
      <c r="BHP186" s="31"/>
      <c r="BHQ186" s="31"/>
      <c r="BHR186" s="31"/>
      <c r="BHS186" s="31"/>
      <c r="BHT186" s="31"/>
      <c r="BHU186" s="31"/>
      <c r="BHV186" s="31"/>
      <c r="BHW186" s="31"/>
      <c r="BHX186" s="31"/>
      <c r="BHY186" s="31"/>
      <c r="BHZ186" s="31"/>
      <c r="BIA186" s="31"/>
      <c r="BIB186" s="31"/>
      <c r="BIC186" s="31"/>
      <c r="BID186" s="31"/>
      <c r="BIE186" s="31"/>
      <c r="BIF186" s="31"/>
      <c r="BIG186" s="31"/>
      <c r="BIH186" s="31"/>
      <c r="BII186" s="31"/>
      <c r="BIJ186" s="31"/>
      <c r="BIK186" s="31"/>
      <c r="BIL186" s="31"/>
      <c r="BIM186" s="31"/>
      <c r="BIN186" s="31"/>
      <c r="BIO186" s="31"/>
      <c r="BIP186" s="31"/>
      <c r="BIQ186" s="31"/>
      <c r="BIR186" s="31"/>
      <c r="BIS186" s="31"/>
      <c r="BIT186" s="31"/>
      <c r="BIU186" s="31"/>
      <c r="BIV186" s="31"/>
      <c r="BIW186" s="31"/>
      <c r="BIX186" s="31"/>
      <c r="BIY186" s="31"/>
      <c r="BIZ186" s="31"/>
      <c r="BJA186" s="31"/>
      <c r="BJB186" s="31"/>
      <c r="BJC186" s="31"/>
      <c r="BJD186" s="31"/>
      <c r="BJE186" s="31"/>
      <c r="BJF186" s="31"/>
      <c r="BJG186" s="31"/>
      <c r="BJH186" s="31"/>
      <c r="BJI186" s="31"/>
      <c r="BJJ186" s="31"/>
      <c r="BJK186" s="31"/>
      <c r="BJL186" s="31"/>
      <c r="BJM186" s="31"/>
      <c r="BJN186" s="31"/>
      <c r="BJO186" s="31"/>
      <c r="BJP186" s="31"/>
      <c r="BJQ186" s="31"/>
      <c r="BJR186" s="31"/>
      <c r="BJS186" s="31"/>
      <c r="BJT186" s="31"/>
      <c r="BJU186" s="31"/>
      <c r="BJV186" s="31"/>
      <c r="BJW186" s="31"/>
      <c r="BJX186" s="31"/>
      <c r="BJY186" s="31"/>
      <c r="BJZ186" s="31"/>
      <c r="BKA186" s="31"/>
      <c r="BKB186" s="31"/>
      <c r="BKC186" s="31"/>
      <c r="BKD186" s="31"/>
      <c r="BKE186" s="31"/>
      <c r="BKF186" s="31"/>
      <c r="BKG186" s="31"/>
      <c r="BKH186" s="31"/>
      <c r="BKI186" s="31"/>
      <c r="BKJ186" s="31"/>
      <c r="BKK186" s="31"/>
      <c r="BKL186" s="31"/>
      <c r="BKM186" s="31"/>
      <c r="BKN186" s="31"/>
      <c r="BKO186" s="31"/>
      <c r="BKP186" s="31"/>
      <c r="BKQ186" s="31"/>
      <c r="BKR186" s="31"/>
      <c r="BKS186" s="31"/>
      <c r="BKT186" s="31"/>
      <c r="BKU186" s="31"/>
      <c r="BKV186" s="31"/>
      <c r="BKW186" s="31"/>
      <c r="BKX186" s="31"/>
      <c r="BKY186" s="31"/>
      <c r="BKZ186" s="31"/>
      <c r="BLA186" s="31"/>
      <c r="BLB186" s="31"/>
      <c r="BLC186" s="31"/>
      <c r="BLD186" s="31"/>
      <c r="BLE186" s="31"/>
      <c r="BLF186" s="31"/>
      <c r="BLG186" s="31"/>
      <c r="BLH186" s="31"/>
      <c r="BLI186" s="31"/>
      <c r="BLJ186" s="31"/>
      <c r="BLK186" s="31"/>
      <c r="BLL186" s="31"/>
      <c r="BLM186" s="31"/>
      <c r="BLN186" s="31"/>
      <c r="BLO186" s="31"/>
      <c r="BLP186" s="31"/>
      <c r="BLQ186" s="31"/>
      <c r="BLR186" s="31"/>
      <c r="BLS186" s="31"/>
      <c r="BLT186" s="31"/>
      <c r="BLU186" s="31"/>
      <c r="BLV186" s="31"/>
      <c r="BLW186" s="31"/>
      <c r="BLX186" s="31"/>
      <c r="BLY186" s="31"/>
      <c r="BLZ186" s="31"/>
      <c r="BMA186" s="31"/>
      <c r="BMB186" s="31"/>
      <c r="BMC186" s="31"/>
      <c r="BMD186" s="31"/>
      <c r="BME186" s="31"/>
      <c r="BMF186" s="31"/>
      <c r="BMG186" s="31"/>
      <c r="BMH186" s="31"/>
      <c r="BMI186" s="31"/>
      <c r="BMJ186" s="31"/>
      <c r="BMK186" s="31"/>
      <c r="BML186" s="31"/>
      <c r="BMM186" s="31"/>
      <c r="BMN186" s="31"/>
      <c r="BMO186" s="31"/>
      <c r="BMP186" s="31"/>
      <c r="BMQ186" s="31"/>
      <c r="BMR186" s="31"/>
      <c r="BMS186" s="31"/>
      <c r="BMT186" s="31"/>
      <c r="BMU186" s="31"/>
      <c r="BMV186" s="31"/>
      <c r="BMW186" s="31"/>
      <c r="BMX186" s="31"/>
      <c r="BMY186" s="31"/>
      <c r="BMZ186" s="31"/>
      <c r="BNA186" s="31"/>
      <c r="BNB186" s="31"/>
      <c r="BNC186" s="31"/>
      <c r="BND186" s="31"/>
      <c r="BNE186" s="31"/>
      <c r="BNF186" s="31"/>
      <c r="BNG186" s="31"/>
      <c r="BNH186" s="31"/>
      <c r="BNI186" s="31"/>
      <c r="BNJ186" s="31"/>
      <c r="BNK186" s="31"/>
      <c r="BNL186" s="31"/>
      <c r="BNM186" s="31"/>
      <c r="BNN186" s="31"/>
      <c r="BNO186" s="31"/>
      <c r="BNP186" s="31"/>
      <c r="BNQ186" s="31"/>
      <c r="BNR186" s="31"/>
      <c r="BNS186" s="31"/>
      <c r="BNT186" s="31"/>
      <c r="BNU186" s="31"/>
      <c r="BNV186" s="31"/>
      <c r="BNW186" s="31"/>
      <c r="BNX186" s="31"/>
      <c r="BNY186" s="31"/>
      <c r="BNZ186" s="31"/>
      <c r="BOA186" s="31"/>
      <c r="BOB186" s="31"/>
      <c r="BOC186" s="31"/>
      <c r="BOD186" s="31"/>
      <c r="BOE186" s="31"/>
      <c r="BOF186" s="31"/>
      <c r="BOG186" s="31"/>
      <c r="BOH186" s="31"/>
      <c r="BOI186" s="31"/>
      <c r="BOJ186" s="31"/>
      <c r="BOK186" s="31"/>
      <c r="BOL186" s="31"/>
      <c r="BOM186" s="31"/>
      <c r="BON186" s="31"/>
      <c r="BOO186" s="31"/>
      <c r="BOP186" s="31"/>
      <c r="BOQ186" s="31"/>
      <c r="BOR186" s="31"/>
      <c r="BOS186" s="31"/>
      <c r="BOT186" s="31"/>
      <c r="BOU186" s="31"/>
      <c r="BOV186" s="31"/>
      <c r="BOW186" s="31"/>
      <c r="BOX186" s="31"/>
      <c r="BOY186" s="31"/>
      <c r="BOZ186" s="31"/>
      <c r="BPA186" s="31"/>
      <c r="BPB186" s="31"/>
      <c r="BPC186" s="31"/>
      <c r="BPD186" s="31"/>
      <c r="BPE186" s="31"/>
      <c r="BPF186" s="31"/>
      <c r="BPG186" s="31"/>
      <c r="BPH186" s="31"/>
      <c r="BPI186" s="31"/>
      <c r="BPJ186" s="31"/>
      <c r="BPK186" s="31"/>
      <c r="BPL186" s="31"/>
      <c r="BPM186" s="31"/>
      <c r="BPN186" s="31"/>
      <c r="BPO186" s="31"/>
      <c r="BPP186" s="31"/>
      <c r="BPQ186" s="31"/>
      <c r="BPR186" s="31"/>
      <c r="BPS186" s="31"/>
      <c r="BPT186" s="31"/>
      <c r="BPU186" s="31"/>
      <c r="BPV186" s="31"/>
      <c r="BPW186" s="31"/>
      <c r="BPX186" s="31"/>
      <c r="BPY186" s="31"/>
      <c r="BPZ186" s="31"/>
      <c r="BQA186" s="31"/>
      <c r="BQB186" s="31"/>
      <c r="BQC186" s="31"/>
      <c r="BQD186" s="31"/>
      <c r="BQE186" s="31"/>
      <c r="BQF186" s="31"/>
      <c r="BQG186" s="31"/>
      <c r="BQH186" s="31"/>
      <c r="BQI186" s="31"/>
      <c r="BQJ186" s="31"/>
      <c r="BQK186" s="31"/>
      <c r="BQL186" s="31"/>
      <c r="BQM186" s="31"/>
      <c r="BQN186" s="31"/>
      <c r="BQO186" s="31"/>
      <c r="BQP186" s="31"/>
      <c r="BQQ186" s="31"/>
      <c r="BQR186" s="31"/>
      <c r="BQS186" s="31"/>
      <c r="BQT186" s="31"/>
      <c r="BQU186" s="31"/>
      <c r="BQV186" s="31"/>
      <c r="BQW186" s="31"/>
      <c r="BQX186" s="31"/>
      <c r="BQY186" s="31"/>
      <c r="BQZ186" s="31"/>
      <c r="BRA186" s="31"/>
      <c r="BRB186" s="31"/>
      <c r="BRC186" s="31"/>
      <c r="BRD186" s="31"/>
      <c r="BRE186" s="31"/>
      <c r="BRF186" s="31"/>
      <c r="BRG186" s="31"/>
      <c r="BRH186" s="31"/>
      <c r="BRI186" s="31"/>
      <c r="BRJ186" s="31"/>
      <c r="BRK186" s="31"/>
      <c r="BRL186" s="31"/>
      <c r="BRM186" s="31"/>
      <c r="BRN186" s="31"/>
      <c r="BRO186" s="31"/>
      <c r="BRP186" s="31"/>
      <c r="BRQ186" s="31"/>
      <c r="BRR186" s="31"/>
      <c r="BRS186" s="31"/>
      <c r="BRT186" s="31"/>
      <c r="BRU186" s="31"/>
      <c r="BRV186" s="31"/>
      <c r="BRW186" s="31"/>
      <c r="BRX186" s="31"/>
      <c r="BRY186" s="31"/>
      <c r="BRZ186" s="31"/>
      <c r="BSA186" s="31"/>
      <c r="BSB186" s="31"/>
      <c r="BSC186" s="31"/>
      <c r="BSD186" s="31"/>
      <c r="BSE186" s="31"/>
      <c r="BSF186" s="31"/>
      <c r="BSG186" s="31"/>
      <c r="BSH186" s="31"/>
      <c r="BSI186" s="31"/>
      <c r="BSJ186" s="31"/>
      <c r="BSK186" s="31"/>
      <c r="BSL186" s="31"/>
      <c r="BSM186" s="31"/>
      <c r="BSN186" s="31"/>
      <c r="BSO186" s="31"/>
      <c r="BSP186" s="31"/>
      <c r="BSQ186" s="31"/>
      <c r="BSR186" s="31"/>
      <c r="BSS186" s="31"/>
      <c r="BST186" s="31"/>
      <c r="BSU186" s="31"/>
      <c r="BSV186" s="31"/>
      <c r="BSW186" s="31"/>
      <c r="BSX186" s="31"/>
      <c r="BSY186" s="31"/>
      <c r="BSZ186" s="31"/>
      <c r="BTA186" s="31"/>
      <c r="BTB186" s="31"/>
      <c r="BTC186" s="31"/>
      <c r="BTD186" s="31"/>
      <c r="BTE186" s="31"/>
      <c r="BTF186" s="31"/>
      <c r="BTG186" s="31"/>
      <c r="BTH186" s="31"/>
      <c r="BTI186" s="31"/>
      <c r="BTJ186" s="31"/>
      <c r="BTK186" s="31"/>
      <c r="BTL186" s="31"/>
      <c r="BTM186" s="31"/>
      <c r="BTN186" s="31"/>
      <c r="BTO186" s="31"/>
      <c r="BTP186" s="31"/>
      <c r="BTQ186" s="31"/>
      <c r="BTR186" s="31"/>
      <c r="BTS186" s="31"/>
      <c r="BTT186" s="31"/>
      <c r="BTU186" s="31"/>
      <c r="BTV186" s="31"/>
      <c r="BTW186" s="31"/>
      <c r="BTX186" s="31"/>
      <c r="BTY186" s="31"/>
      <c r="BTZ186" s="31"/>
      <c r="BUA186" s="31"/>
      <c r="BUB186" s="31"/>
      <c r="BUC186" s="31"/>
      <c r="BUD186" s="31"/>
      <c r="BUE186" s="31"/>
      <c r="BUF186" s="31"/>
      <c r="BUG186" s="31"/>
      <c r="BUH186" s="31"/>
      <c r="BUI186" s="31"/>
      <c r="BUJ186" s="31"/>
      <c r="BUK186" s="31"/>
      <c r="BUL186" s="31"/>
      <c r="BUM186" s="31"/>
      <c r="BUN186" s="31"/>
      <c r="BUO186" s="31"/>
      <c r="BUP186" s="31"/>
      <c r="BUQ186" s="31"/>
      <c r="BUR186" s="31"/>
      <c r="BUS186" s="31"/>
      <c r="BUT186" s="31"/>
      <c r="BUU186" s="31"/>
      <c r="BUV186" s="31"/>
      <c r="BUW186" s="31"/>
      <c r="BUX186" s="31"/>
      <c r="BUY186" s="31"/>
      <c r="BUZ186" s="31"/>
      <c r="BVA186" s="31"/>
      <c r="BVB186" s="31"/>
      <c r="BVC186" s="31"/>
      <c r="BVD186" s="31"/>
      <c r="BVE186" s="31"/>
      <c r="BVF186" s="31"/>
      <c r="BVG186" s="31"/>
      <c r="BVH186" s="31"/>
      <c r="BVI186" s="31"/>
      <c r="BVJ186" s="31"/>
      <c r="BVK186" s="31"/>
      <c r="BVL186" s="31"/>
      <c r="BVM186" s="31"/>
      <c r="BVN186" s="31"/>
      <c r="BVO186" s="31"/>
      <c r="BVP186" s="31"/>
      <c r="BVQ186" s="31"/>
      <c r="BVR186" s="31"/>
      <c r="BVS186" s="31"/>
      <c r="BVT186" s="31"/>
      <c r="BVU186" s="31"/>
      <c r="BVV186" s="31"/>
      <c r="BVW186" s="31"/>
      <c r="BVX186" s="31"/>
      <c r="BVY186" s="31"/>
      <c r="BVZ186" s="31"/>
      <c r="BWA186" s="31"/>
      <c r="BWB186" s="31"/>
      <c r="BWC186" s="31"/>
      <c r="BWD186" s="31"/>
      <c r="BWE186" s="31"/>
      <c r="BWF186" s="31"/>
      <c r="BWG186" s="31"/>
      <c r="BWH186" s="31"/>
      <c r="BWI186" s="31"/>
      <c r="BWJ186" s="31"/>
      <c r="BWK186" s="31"/>
      <c r="BWL186" s="31"/>
      <c r="BWM186" s="31"/>
      <c r="BWN186" s="31"/>
      <c r="BWO186" s="31"/>
      <c r="BWP186" s="31"/>
      <c r="BWQ186" s="31"/>
      <c r="BWR186" s="31"/>
      <c r="BWS186" s="31"/>
      <c r="BWT186" s="31"/>
      <c r="BWU186" s="31"/>
      <c r="BWV186" s="31"/>
      <c r="BWW186" s="31"/>
      <c r="BWX186" s="31"/>
      <c r="BWY186" s="31"/>
      <c r="BWZ186" s="31"/>
      <c r="BXA186" s="31"/>
      <c r="BXB186" s="31"/>
      <c r="BXC186" s="31"/>
      <c r="BXD186" s="31"/>
      <c r="BXE186" s="31"/>
      <c r="BXF186" s="31"/>
      <c r="BXG186" s="31"/>
      <c r="BXH186" s="31"/>
      <c r="BXI186" s="31"/>
      <c r="BXJ186" s="31"/>
      <c r="BXK186" s="31"/>
      <c r="BXL186" s="31"/>
      <c r="BXM186" s="31"/>
      <c r="BXN186" s="31"/>
      <c r="BXO186" s="31"/>
      <c r="BXP186" s="31"/>
      <c r="BXQ186" s="31"/>
      <c r="BXR186" s="31"/>
      <c r="BXS186" s="31"/>
      <c r="BXT186" s="31"/>
      <c r="BXU186" s="31"/>
      <c r="BXV186" s="31"/>
      <c r="BXW186" s="31"/>
      <c r="BXX186" s="31"/>
      <c r="BXY186" s="31"/>
      <c r="BXZ186" s="31"/>
      <c r="BYA186" s="31"/>
      <c r="BYB186" s="31"/>
      <c r="BYC186" s="31"/>
      <c r="BYD186" s="31"/>
      <c r="BYE186" s="31"/>
      <c r="BYF186" s="31"/>
      <c r="BYG186" s="31"/>
      <c r="BYH186" s="31"/>
      <c r="BYI186" s="31"/>
      <c r="BYJ186" s="31"/>
      <c r="BYK186" s="31"/>
      <c r="BYL186" s="31"/>
      <c r="BYM186" s="31"/>
      <c r="BYN186" s="31"/>
      <c r="BYO186" s="31"/>
      <c r="BYP186" s="31"/>
      <c r="BYQ186" s="31"/>
      <c r="BYR186" s="31"/>
      <c r="BYS186" s="31"/>
      <c r="BYT186" s="31"/>
      <c r="BYU186" s="31"/>
      <c r="BYV186" s="31"/>
      <c r="BYW186" s="31"/>
      <c r="BYX186" s="31"/>
      <c r="BYY186" s="31"/>
      <c r="BYZ186" s="31"/>
      <c r="BZA186" s="31"/>
      <c r="BZB186" s="31"/>
      <c r="BZC186" s="31"/>
      <c r="BZD186" s="31"/>
      <c r="BZE186" s="31"/>
      <c r="BZF186" s="31"/>
      <c r="BZG186" s="31"/>
      <c r="BZH186" s="31"/>
      <c r="BZI186" s="31"/>
      <c r="BZJ186" s="31"/>
      <c r="BZK186" s="31"/>
      <c r="BZL186" s="31"/>
      <c r="BZM186" s="31"/>
      <c r="BZN186" s="31"/>
      <c r="BZO186" s="31"/>
      <c r="BZP186" s="31"/>
      <c r="BZQ186" s="31"/>
      <c r="BZR186" s="31"/>
      <c r="BZS186" s="31"/>
      <c r="BZT186" s="31"/>
      <c r="BZU186" s="31"/>
      <c r="BZV186" s="31"/>
      <c r="BZW186" s="31"/>
      <c r="BZX186" s="31"/>
      <c r="BZY186" s="31"/>
      <c r="BZZ186" s="31"/>
      <c r="CAA186" s="31"/>
      <c r="CAB186" s="31"/>
      <c r="CAC186" s="31"/>
      <c r="CAD186" s="31"/>
      <c r="CAE186" s="31"/>
      <c r="CAF186" s="31"/>
      <c r="CAG186" s="31"/>
      <c r="CAH186" s="31"/>
      <c r="CAI186" s="31"/>
      <c r="CAJ186" s="31"/>
      <c r="CAK186" s="31"/>
      <c r="CAL186" s="31"/>
      <c r="CAM186" s="31"/>
      <c r="CAN186" s="31"/>
      <c r="CAO186" s="31"/>
      <c r="CAP186" s="31"/>
      <c r="CAQ186" s="31"/>
      <c r="CAR186" s="31"/>
      <c r="CAS186" s="31"/>
      <c r="CAT186" s="31"/>
      <c r="CAU186" s="31"/>
      <c r="CAV186" s="31"/>
      <c r="CAW186" s="31"/>
      <c r="CAX186" s="31"/>
      <c r="CAY186" s="31"/>
      <c r="CAZ186" s="31"/>
      <c r="CBA186" s="31"/>
      <c r="CBB186" s="31"/>
      <c r="CBC186" s="31"/>
      <c r="CBD186" s="31"/>
      <c r="CBE186" s="31"/>
      <c r="CBF186" s="31"/>
      <c r="CBG186" s="31"/>
      <c r="CBH186" s="31"/>
      <c r="CBI186" s="31"/>
      <c r="CBJ186" s="31"/>
      <c r="CBK186" s="31"/>
      <c r="CBL186" s="31"/>
      <c r="CBM186" s="31"/>
      <c r="CBN186" s="31"/>
      <c r="CBO186" s="31"/>
      <c r="CBP186" s="31"/>
      <c r="CBQ186" s="31"/>
      <c r="CBR186" s="31"/>
      <c r="CBS186" s="31"/>
      <c r="CBT186" s="31"/>
      <c r="CBU186" s="31"/>
      <c r="CBV186" s="31"/>
      <c r="CBW186" s="31"/>
      <c r="CBX186" s="31"/>
      <c r="CBY186" s="31"/>
      <c r="CBZ186" s="31"/>
      <c r="CCA186" s="31"/>
      <c r="CCB186" s="31"/>
      <c r="CCC186" s="31"/>
      <c r="CCD186" s="31"/>
      <c r="CCE186" s="31"/>
      <c r="CCF186" s="31"/>
      <c r="CCG186" s="31"/>
      <c r="CCH186" s="31"/>
      <c r="CCI186" s="31"/>
      <c r="CCJ186" s="31"/>
      <c r="CCK186" s="31"/>
      <c r="CCL186" s="31"/>
      <c r="CCM186" s="31"/>
      <c r="CCN186" s="31"/>
      <c r="CCO186" s="31"/>
      <c r="CCP186" s="31"/>
      <c r="CCQ186" s="31"/>
      <c r="CCR186" s="31"/>
      <c r="CCS186" s="31"/>
      <c r="CCT186" s="31"/>
      <c r="CCU186" s="31"/>
      <c r="CCV186" s="31"/>
      <c r="CCW186" s="31"/>
      <c r="CCX186" s="31"/>
      <c r="CCY186" s="31"/>
      <c r="CCZ186" s="31"/>
      <c r="CDA186" s="31"/>
      <c r="CDB186" s="31"/>
      <c r="CDC186" s="31"/>
      <c r="CDD186" s="31"/>
      <c r="CDE186" s="31"/>
      <c r="CDF186" s="31"/>
      <c r="CDG186" s="31"/>
      <c r="CDH186" s="31"/>
      <c r="CDI186" s="31"/>
      <c r="CDJ186" s="31"/>
      <c r="CDK186" s="31"/>
      <c r="CDL186" s="31"/>
      <c r="CDM186" s="31"/>
      <c r="CDN186" s="31"/>
      <c r="CDO186" s="31"/>
      <c r="CDP186" s="31"/>
      <c r="CDQ186" s="31"/>
      <c r="CDR186" s="31"/>
      <c r="CDS186" s="31"/>
      <c r="CDT186" s="31"/>
      <c r="CDU186" s="31"/>
      <c r="CDV186" s="31"/>
      <c r="CDW186" s="31"/>
      <c r="CDX186" s="31"/>
      <c r="CDY186" s="31"/>
      <c r="CDZ186" s="31"/>
      <c r="CEA186" s="31"/>
      <c r="CEB186" s="31"/>
      <c r="CEC186" s="31"/>
      <c r="CED186" s="31"/>
      <c r="CEE186" s="31"/>
      <c r="CEF186" s="31"/>
      <c r="CEG186" s="31"/>
      <c r="CEH186" s="31"/>
      <c r="CEI186" s="31"/>
      <c r="CEJ186" s="31"/>
      <c r="CEK186" s="31"/>
      <c r="CEL186" s="31"/>
      <c r="CEM186" s="31"/>
      <c r="CEN186" s="31"/>
      <c r="CEO186" s="31"/>
      <c r="CEP186" s="31"/>
      <c r="CEQ186" s="31"/>
      <c r="CER186" s="31"/>
      <c r="CES186" s="31"/>
      <c r="CET186" s="31"/>
      <c r="CEU186" s="31"/>
      <c r="CEV186" s="31"/>
      <c r="CEW186" s="31"/>
      <c r="CEX186" s="31"/>
      <c r="CEY186" s="31"/>
      <c r="CEZ186" s="31"/>
      <c r="CFA186" s="31"/>
      <c r="CFB186" s="31"/>
      <c r="CFC186" s="31"/>
      <c r="CFD186" s="31"/>
      <c r="CFE186" s="31"/>
      <c r="CFF186" s="31"/>
      <c r="CFG186" s="31"/>
      <c r="CFH186" s="31"/>
      <c r="CFI186" s="31"/>
      <c r="CFJ186" s="31"/>
      <c r="CFK186" s="31"/>
      <c r="CFL186" s="31"/>
      <c r="CFM186" s="31"/>
      <c r="CFN186" s="31"/>
      <c r="CFO186" s="31"/>
      <c r="CFP186" s="31"/>
      <c r="CFQ186" s="31"/>
      <c r="CFR186" s="31"/>
      <c r="CFS186" s="31"/>
      <c r="CFT186" s="31"/>
      <c r="CFU186" s="31"/>
      <c r="CFV186" s="31"/>
      <c r="CFW186" s="31"/>
      <c r="CFX186" s="31"/>
      <c r="CFY186" s="31"/>
      <c r="CFZ186" s="31"/>
      <c r="CGA186" s="31"/>
      <c r="CGB186" s="31"/>
      <c r="CGC186" s="31"/>
      <c r="CGD186" s="31"/>
      <c r="CGE186" s="31"/>
      <c r="CGF186" s="31"/>
      <c r="CGG186" s="31"/>
      <c r="CGH186" s="31"/>
      <c r="CGI186" s="31"/>
      <c r="CGJ186" s="31"/>
      <c r="CGK186" s="31"/>
      <c r="CGL186" s="31"/>
      <c r="CGM186" s="31"/>
      <c r="CGN186" s="31"/>
      <c r="CGO186" s="31"/>
      <c r="CGP186" s="31"/>
      <c r="CGQ186" s="31"/>
      <c r="CGR186" s="31"/>
      <c r="CGS186" s="31"/>
      <c r="CGT186" s="31"/>
      <c r="CGU186" s="31"/>
      <c r="CGV186" s="31"/>
      <c r="CGW186" s="31"/>
      <c r="CGX186" s="31"/>
      <c r="CGY186" s="31"/>
      <c r="CGZ186" s="31"/>
      <c r="CHA186" s="31"/>
      <c r="CHB186" s="31"/>
      <c r="CHC186" s="31"/>
      <c r="CHD186" s="31"/>
      <c r="CHE186" s="31"/>
      <c r="CHF186" s="31"/>
      <c r="CHG186" s="31"/>
      <c r="CHH186" s="31"/>
      <c r="CHI186" s="31"/>
      <c r="CHJ186" s="31"/>
      <c r="CHK186" s="31"/>
      <c r="CHL186" s="31"/>
      <c r="CHM186" s="31"/>
      <c r="CHN186" s="31"/>
      <c r="CHO186" s="31"/>
      <c r="CHP186" s="31"/>
      <c r="CHQ186" s="31"/>
      <c r="CHR186" s="31"/>
      <c r="CHS186" s="31"/>
      <c r="CHT186" s="31"/>
      <c r="CHU186" s="31"/>
      <c r="CHV186" s="31"/>
      <c r="CHW186" s="31"/>
      <c r="CHX186" s="31"/>
      <c r="CHY186" s="31"/>
      <c r="CHZ186" s="31"/>
      <c r="CIA186" s="31"/>
      <c r="CIB186" s="31"/>
      <c r="CIC186" s="31"/>
      <c r="CID186" s="31"/>
      <c r="CIE186" s="31"/>
      <c r="CIF186" s="31"/>
      <c r="CIG186" s="31"/>
      <c r="CIH186" s="31"/>
      <c r="CII186" s="31"/>
      <c r="CIJ186" s="31"/>
      <c r="CIK186" s="31"/>
      <c r="CIL186" s="31"/>
      <c r="CIM186" s="31"/>
      <c r="CIN186" s="31"/>
      <c r="CIO186" s="31"/>
      <c r="CIP186" s="31"/>
      <c r="CIQ186" s="31"/>
      <c r="CIR186" s="31"/>
      <c r="CIS186" s="31"/>
      <c r="CIT186" s="31"/>
      <c r="CIU186" s="31"/>
      <c r="CIV186" s="31"/>
      <c r="CIW186" s="31"/>
      <c r="CIX186" s="31"/>
      <c r="CIY186" s="31"/>
      <c r="CIZ186" s="31"/>
      <c r="CJA186" s="31"/>
      <c r="CJB186" s="31"/>
      <c r="CJC186" s="31"/>
      <c r="CJD186" s="31"/>
      <c r="CJE186" s="31"/>
      <c r="CJF186" s="31"/>
      <c r="CJG186" s="31"/>
      <c r="CJH186" s="31"/>
      <c r="CJI186" s="31"/>
      <c r="CJJ186" s="31"/>
      <c r="CJK186" s="31"/>
      <c r="CJL186" s="31"/>
      <c r="CJM186" s="31"/>
      <c r="CJN186" s="31"/>
      <c r="CJO186" s="31"/>
      <c r="CJP186" s="31"/>
      <c r="CJQ186" s="31"/>
      <c r="CJR186" s="31"/>
      <c r="CJS186" s="31"/>
      <c r="CJT186" s="31"/>
      <c r="CJU186" s="31"/>
      <c r="CJV186" s="31"/>
      <c r="CJW186" s="31"/>
      <c r="CJX186" s="31"/>
      <c r="CJY186" s="31"/>
      <c r="CJZ186" s="31"/>
      <c r="CKA186" s="31"/>
      <c r="CKB186" s="31"/>
      <c r="CKC186" s="31"/>
      <c r="CKD186" s="31"/>
      <c r="CKE186" s="31"/>
      <c r="CKF186" s="31"/>
      <c r="CKG186" s="31"/>
      <c r="CKH186" s="31"/>
      <c r="CKI186" s="31"/>
      <c r="CKJ186" s="31"/>
      <c r="CKK186" s="31"/>
      <c r="CKL186" s="31"/>
      <c r="CKM186" s="31"/>
      <c r="CKN186" s="31"/>
      <c r="CKO186" s="31"/>
      <c r="CKP186" s="31"/>
      <c r="CKQ186" s="31"/>
      <c r="CKR186" s="31"/>
      <c r="CKS186" s="31"/>
      <c r="CKT186" s="31"/>
      <c r="CKU186" s="31"/>
      <c r="CKV186" s="31"/>
      <c r="CKW186" s="31"/>
      <c r="CKX186" s="31"/>
      <c r="CKY186" s="31"/>
      <c r="CKZ186" s="31"/>
      <c r="CLA186" s="31"/>
      <c r="CLB186" s="31"/>
      <c r="CLC186" s="31"/>
      <c r="CLD186" s="31"/>
      <c r="CLE186" s="31"/>
      <c r="CLF186" s="31"/>
      <c r="CLG186" s="31"/>
      <c r="CLH186" s="31"/>
      <c r="CLI186" s="31"/>
      <c r="CLJ186" s="31"/>
      <c r="CLK186" s="31"/>
      <c r="CLL186" s="31"/>
      <c r="CLM186" s="31"/>
      <c r="CLN186" s="31"/>
      <c r="CLO186" s="31"/>
      <c r="CLP186" s="31"/>
      <c r="CLQ186" s="31"/>
      <c r="CLR186" s="31"/>
      <c r="CLS186" s="31"/>
      <c r="CLT186" s="31"/>
      <c r="CLU186" s="31"/>
      <c r="CLV186" s="31"/>
      <c r="CLW186" s="31"/>
      <c r="CLX186" s="31"/>
      <c r="CLY186" s="31"/>
      <c r="CLZ186" s="31"/>
      <c r="CMA186" s="31"/>
      <c r="CMB186" s="31"/>
      <c r="CMC186" s="31"/>
      <c r="CMD186" s="31"/>
      <c r="CME186" s="31"/>
      <c r="CMF186" s="31"/>
      <c r="CMG186" s="31"/>
      <c r="CMH186" s="31"/>
      <c r="CMI186" s="31"/>
      <c r="CMJ186" s="31"/>
      <c r="CMK186" s="31"/>
      <c r="CML186" s="31"/>
      <c r="CMM186" s="31"/>
      <c r="CMN186" s="31"/>
      <c r="CMO186" s="31"/>
      <c r="CMP186" s="31"/>
      <c r="CMQ186" s="31"/>
      <c r="CMR186" s="31"/>
      <c r="CMS186" s="31"/>
      <c r="CMT186" s="31"/>
      <c r="CMU186" s="31"/>
      <c r="CMV186" s="31"/>
      <c r="CMW186" s="31"/>
      <c r="CMX186" s="31"/>
      <c r="CMY186" s="31"/>
      <c r="CMZ186" s="31"/>
      <c r="CNA186" s="31"/>
      <c r="CNB186" s="31"/>
      <c r="CNC186" s="31"/>
      <c r="CND186" s="31"/>
      <c r="CNE186" s="31"/>
      <c r="CNF186" s="31"/>
      <c r="CNG186" s="31"/>
      <c r="CNH186" s="31"/>
      <c r="CNI186" s="31"/>
      <c r="CNJ186" s="31"/>
      <c r="CNK186" s="31"/>
      <c r="CNL186" s="31"/>
      <c r="CNM186" s="31"/>
      <c r="CNN186" s="31"/>
      <c r="CNO186" s="31"/>
      <c r="CNP186" s="31"/>
      <c r="CNQ186" s="31"/>
      <c r="CNR186" s="31"/>
      <c r="CNS186" s="31"/>
      <c r="CNT186" s="31"/>
      <c r="CNU186" s="31"/>
      <c r="CNV186" s="31"/>
      <c r="CNW186" s="31"/>
      <c r="CNX186" s="31"/>
      <c r="CNY186" s="31"/>
      <c r="CNZ186" s="31"/>
      <c r="COA186" s="31"/>
      <c r="COB186" s="31"/>
      <c r="COC186" s="31"/>
      <c r="COD186" s="31"/>
      <c r="COE186" s="31"/>
      <c r="COF186" s="31"/>
      <c r="COG186" s="31"/>
      <c r="COH186" s="31"/>
      <c r="COI186" s="31"/>
      <c r="COJ186" s="31"/>
      <c r="COK186" s="31"/>
      <c r="COL186" s="31"/>
      <c r="COM186" s="31"/>
      <c r="CON186" s="31"/>
      <c r="COO186" s="31"/>
      <c r="COP186" s="31"/>
      <c r="COQ186" s="31"/>
      <c r="COR186" s="31"/>
      <c r="COS186" s="31"/>
      <c r="COT186" s="31"/>
      <c r="COU186" s="31"/>
      <c r="COV186" s="31"/>
      <c r="COW186" s="31"/>
      <c r="COX186" s="31"/>
      <c r="COY186" s="31"/>
      <c r="COZ186" s="31"/>
      <c r="CPA186" s="31"/>
      <c r="CPB186" s="31"/>
      <c r="CPC186" s="31"/>
      <c r="CPD186" s="31"/>
      <c r="CPE186" s="31"/>
      <c r="CPF186" s="31"/>
      <c r="CPG186" s="31"/>
      <c r="CPH186" s="31"/>
      <c r="CPI186" s="31"/>
      <c r="CPJ186" s="31"/>
      <c r="CPK186" s="31"/>
      <c r="CPL186" s="31"/>
      <c r="CPM186" s="31"/>
      <c r="CPN186" s="31"/>
      <c r="CPO186" s="31"/>
      <c r="CPP186" s="31"/>
      <c r="CPQ186" s="31"/>
      <c r="CPR186" s="31"/>
      <c r="CPS186" s="31"/>
      <c r="CPT186" s="31"/>
      <c r="CPU186" s="31"/>
      <c r="CPV186" s="31"/>
      <c r="CPW186" s="31"/>
      <c r="CPX186" s="31"/>
      <c r="CPY186" s="31"/>
      <c r="CPZ186" s="31"/>
      <c r="CQA186" s="31"/>
      <c r="CQB186" s="31"/>
      <c r="CQC186" s="31"/>
      <c r="CQD186" s="31"/>
      <c r="CQE186" s="31"/>
      <c r="CQF186" s="31"/>
      <c r="CQG186" s="31"/>
      <c r="CQH186" s="31"/>
      <c r="CQI186" s="31"/>
      <c r="CQJ186" s="31"/>
      <c r="CQK186" s="31"/>
      <c r="CQL186" s="31"/>
      <c r="CQM186" s="31"/>
      <c r="CQN186" s="31"/>
      <c r="CQO186" s="31"/>
      <c r="CQP186" s="31"/>
      <c r="CQQ186" s="31"/>
      <c r="CQR186" s="31"/>
      <c r="CQS186" s="31"/>
      <c r="CQT186" s="31"/>
      <c r="CQU186" s="31"/>
      <c r="CQV186" s="31"/>
      <c r="CQW186" s="31"/>
      <c r="CQX186" s="31"/>
      <c r="CQY186" s="31"/>
      <c r="CQZ186" s="31"/>
      <c r="CRA186" s="31"/>
      <c r="CRB186" s="31"/>
      <c r="CRC186" s="31"/>
      <c r="CRD186" s="31"/>
      <c r="CRE186" s="31"/>
      <c r="CRF186" s="31"/>
      <c r="CRG186" s="31"/>
      <c r="CRH186" s="31"/>
      <c r="CRI186" s="31"/>
      <c r="CRJ186" s="31"/>
      <c r="CRK186" s="31"/>
      <c r="CRL186" s="31"/>
      <c r="CRM186" s="31"/>
      <c r="CRN186" s="31"/>
      <c r="CRO186" s="31"/>
      <c r="CRP186" s="31"/>
      <c r="CRQ186" s="31"/>
      <c r="CRR186" s="31"/>
      <c r="CRS186" s="31"/>
      <c r="CRT186" s="31"/>
      <c r="CRU186" s="31"/>
      <c r="CRV186" s="31"/>
      <c r="CRW186" s="31"/>
      <c r="CRX186" s="31"/>
      <c r="CRY186" s="31"/>
      <c r="CRZ186" s="31"/>
      <c r="CSA186" s="31"/>
      <c r="CSB186" s="31"/>
      <c r="CSC186" s="31"/>
      <c r="CSD186" s="31"/>
      <c r="CSE186" s="31"/>
      <c r="CSF186" s="31"/>
      <c r="CSG186" s="31"/>
      <c r="CSH186" s="31"/>
      <c r="CSI186" s="31"/>
      <c r="CSJ186" s="31"/>
      <c r="CSK186" s="31"/>
      <c r="CSL186" s="31"/>
      <c r="CSM186" s="31"/>
      <c r="CSN186" s="31"/>
      <c r="CSO186" s="31"/>
      <c r="CSP186" s="31"/>
      <c r="CSQ186" s="31"/>
      <c r="CSR186" s="31"/>
      <c r="CSS186" s="31"/>
      <c r="CST186" s="31"/>
      <c r="CSU186" s="31"/>
      <c r="CSV186" s="31"/>
      <c r="CSW186" s="31"/>
      <c r="CSX186" s="31"/>
      <c r="CSY186" s="31"/>
      <c r="CSZ186" s="31"/>
      <c r="CTA186" s="31"/>
      <c r="CTB186" s="31"/>
      <c r="CTC186" s="31"/>
      <c r="CTD186" s="31"/>
      <c r="CTE186" s="31"/>
      <c r="CTF186" s="31"/>
      <c r="CTG186" s="31"/>
      <c r="CTH186" s="31"/>
      <c r="CTI186" s="31"/>
      <c r="CTJ186" s="31"/>
      <c r="CTK186" s="31"/>
      <c r="CTL186" s="31"/>
      <c r="CTM186" s="31"/>
      <c r="CTN186" s="31"/>
      <c r="CTO186" s="31"/>
      <c r="CTP186" s="31"/>
      <c r="CTQ186" s="31"/>
      <c r="CTR186" s="31"/>
      <c r="CTS186" s="31"/>
      <c r="CTT186" s="31"/>
      <c r="CTU186" s="31"/>
      <c r="CTV186" s="31"/>
      <c r="CTW186" s="31"/>
      <c r="CTX186" s="31"/>
      <c r="CTY186" s="31"/>
      <c r="CTZ186" s="31"/>
      <c r="CUA186" s="31"/>
      <c r="CUB186" s="31"/>
      <c r="CUC186" s="31"/>
      <c r="CUD186" s="31"/>
      <c r="CUE186" s="31"/>
      <c r="CUF186" s="31"/>
      <c r="CUG186" s="31"/>
      <c r="CUH186" s="31"/>
      <c r="CUI186" s="31"/>
      <c r="CUJ186" s="31"/>
      <c r="CUK186" s="31"/>
      <c r="CUL186" s="31"/>
      <c r="CUM186" s="31"/>
      <c r="CUN186" s="31"/>
      <c r="CUO186" s="31"/>
      <c r="CUP186" s="31"/>
      <c r="CUQ186" s="31"/>
      <c r="CUR186" s="31"/>
      <c r="CUS186" s="31"/>
      <c r="CUT186" s="31"/>
      <c r="CUU186" s="31"/>
      <c r="CUV186" s="31"/>
      <c r="CUW186" s="31"/>
      <c r="CUX186" s="31"/>
      <c r="CUY186" s="31"/>
      <c r="CUZ186" s="31"/>
      <c r="CVA186" s="31"/>
      <c r="CVB186" s="31"/>
      <c r="CVC186" s="31"/>
      <c r="CVD186" s="31"/>
      <c r="CVE186" s="31"/>
      <c r="CVF186" s="31"/>
      <c r="CVG186" s="31"/>
      <c r="CVH186" s="31"/>
      <c r="CVI186" s="31"/>
      <c r="CVJ186" s="31"/>
      <c r="CVK186" s="31"/>
      <c r="CVL186" s="31"/>
      <c r="CVM186" s="31"/>
      <c r="CVN186" s="31"/>
      <c r="CVO186" s="31"/>
      <c r="CVP186" s="31"/>
      <c r="CVQ186" s="31"/>
      <c r="CVR186" s="31"/>
      <c r="CVS186" s="31"/>
      <c r="CVT186" s="31"/>
      <c r="CVU186" s="31"/>
      <c r="CVV186" s="31"/>
      <c r="CVW186" s="31"/>
      <c r="CVX186" s="31"/>
      <c r="CVY186" s="31"/>
      <c r="CVZ186" s="31"/>
      <c r="CWA186" s="31"/>
      <c r="CWB186" s="31"/>
      <c r="CWC186" s="31"/>
      <c r="CWD186" s="31"/>
      <c r="CWE186" s="31"/>
      <c r="CWF186" s="31"/>
      <c r="CWG186" s="31"/>
      <c r="CWH186" s="31"/>
      <c r="CWI186" s="31"/>
      <c r="CWJ186" s="31"/>
      <c r="CWK186" s="31"/>
      <c r="CWL186" s="31"/>
      <c r="CWM186" s="31"/>
      <c r="CWN186" s="31"/>
      <c r="CWO186" s="31"/>
      <c r="CWP186" s="31"/>
      <c r="CWQ186" s="31"/>
      <c r="CWR186" s="31"/>
      <c r="CWS186" s="31"/>
    </row>
    <row r="187" spans="1:2645" s="37" customFormat="1">
      <c r="A187" s="47" t="s">
        <v>91</v>
      </c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98"/>
      <c r="N187" s="235"/>
      <c r="O187" s="235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/>
      <c r="AF187"/>
      <c r="AG187" s="98"/>
      <c r="AH187" s="309"/>
      <c r="AI187" s="309"/>
      <c r="AJ187" s="309"/>
      <c r="AK187" s="309"/>
      <c r="AL187" s="309"/>
      <c r="AM187" s="309"/>
      <c r="AR187"/>
      <c r="AS187"/>
      <c r="AT187"/>
    </row>
    <row r="188" spans="1:2645" ht="15" customHeight="1">
      <c r="A188" s="49" t="s">
        <v>92</v>
      </c>
      <c r="B188" s="247">
        <v>0.41399999999999998</v>
      </c>
      <c r="C188" s="247">
        <v>251.53700000000001</v>
      </c>
      <c r="D188" s="247">
        <v>38.695</v>
      </c>
      <c r="E188" s="247">
        <v>480.91899999999998</v>
      </c>
      <c r="F188" s="247">
        <v>2299.3229999999999</v>
      </c>
      <c r="G188" s="247">
        <v>63.2</v>
      </c>
      <c r="H188" s="247">
        <v>93.757000000000005</v>
      </c>
      <c r="I188" s="248">
        <v>146.76526839264301</v>
      </c>
      <c r="J188" s="248">
        <v>-139.01499999999999</v>
      </c>
      <c r="K188" s="248">
        <v>397.59899999999999</v>
      </c>
      <c r="L188" s="248">
        <v>438.7189999999996</v>
      </c>
      <c r="M188" s="248">
        <v>289.90850279000006</v>
      </c>
      <c r="N188" s="101">
        <v>-79.551000000000002</v>
      </c>
      <c r="O188" s="101">
        <v>538.05252199899303</v>
      </c>
      <c r="P188" s="101">
        <v>195.83122011266198</v>
      </c>
      <c r="Q188" s="101">
        <v>406.68129792175699</v>
      </c>
      <c r="R188" s="101">
        <v>124.07589323577193</v>
      </c>
      <c r="S188" s="249">
        <v>5.8282249164123101</v>
      </c>
      <c r="T188" s="101">
        <v>-42.257956738173696</v>
      </c>
      <c r="U188" s="101">
        <v>-53.33890314406176</v>
      </c>
      <c r="V188" s="101">
        <v>146.55412825482222</v>
      </c>
      <c r="W188" s="101">
        <v>17.130162179990009</v>
      </c>
      <c r="X188" s="101">
        <v>847.66408788999479</v>
      </c>
      <c r="Y188" s="101">
        <v>552.10125279999306</v>
      </c>
      <c r="Z188" s="101">
        <v>530.11924785005499</v>
      </c>
      <c r="AA188" s="101">
        <v>603.02018981991409</v>
      </c>
      <c r="AB188" s="101">
        <v>494.40686862002701</v>
      </c>
      <c r="AC188" s="101">
        <v>364.17993611000099</v>
      </c>
      <c r="AD188" s="101">
        <v>-23.393029599999025</v>
      </c>
      <c r="AE188" s="101">
        <v>907.06965365000144</v>
      </c>
      <c r="AF188" s="101">
        <v>1097.5794489299719</v>
      </c>
      <c r="AG188" s="98">
        <v>554.66490214998498</v>
      </c>
      <c r="AH188" s="98">
        <v>-118.49991526003396</v>
      </c>
      <c r="AI188" s="98">
        <v>65.073971269959998</v>
      </c>
      <c r="AJ188" s="98">
        <v>2195.1991321699129</v>
      </c>
      <c r="AK188" s="98">
        <v>604.72439999999995</v>
      </c>
      <c r="AL188" s="98">
        <v>710.15097898003887</v>
      </c>
      <c r="AM188" s="98">
        <v>1271.2797595400132</v>
      </c>
      <c r="AN188" s="98">
        <v>1134.571107760012</v>
      </c>
      <c r="AO188" s="98">
        <v>229.31</v>
      </c>
      <c r="AP188" s="98">
        <v>-230.69428544000496</v>
      </c>
      <c r="AQ188" s="98">
        <v>488.20118340000312</v>
      </c>
    </row>
    <row r="189" spans="1:2645" ht="15" customHeight="1">
      <c r="A189" s="49" t="s">
        <v>368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>
        <v>0</v>
      </c>
      <c r="R189" s="102">
        <v>0</v>
      </c>
      <c r="S189" s="102">
        <v>0</v>
      </c>
      <c r="T189" s="102">
        <v>0</v>
      </c>
      <c r="U189" s="101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</row>
    <row r="190" spans="1:2645" ht="15" customHeight="1">
      <c r="A190" s="50" t="s">
        <v>93</v>
      </c>
      <c r="B190" s="250">
        <v>157.85300000000001</v>
      </c>
      <c r="C190" s="250">
        <v>533.07399999999996</v>
      </c>
      <c r="D190" s="250">
        <v>227.14400000000001</v>
      </c>
      <c r="E190" s="250">
        <v>-175.76400000000001</v>
      </c>
      <c r="F190" s="250">
        <v>165.77600000000001</v>
      </c>
      <c r="G190" s="250">
        <v>503.42899999999997</v>
      </c>
      <c r="H190" s="250">
        <v>254.6</v>
      </c>
      <c r="I190" s="102">
        <v>217.25499999999988</v>
      </c>
      <c r="J190" s="102">
        <v>259.20800000000003</v>
      </c>
      <c r="K190" s="102">
        <v>377.50799999999998</v>
      </c>
      <c r="L190" s="102">
        <v>455.911</v>
      </c>
      <c r="M190" s="102">
        <v>451.45999999999987</v>
      </c>
      <c r="N190" s="102">
        <v>397.7</v>
      </c>
      <c r="O190" s="102">
        <v>495.45502467812793</v>
      </c>
      <c r="P190" s="102">
        <v>432.154394620674</v>
      </c>
      <c r="Q190" s="102">
        <v>0</v>
      </c>
      <c r="R190" s="102">
        <v>0</v>
      </c>
      <c r="S190" s="251">
        <v>0</v>
      </c>
      <c r="T190" s="102">
        <v>0</v>
      </c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</row>
    <row r="191" spans="1:2645" ht="15" customHeight="1">
      <c r="A191" s="38" t="s">
        <v>94</v>
      </c>
      <c r="B191" s="250">
        <v>157.85300000000001</v>
      </c>
      <c r="C191" s="250">
        <v>533.07399999999996</v>
      </c>
      <c r="D191" s="250">
        <v>227.14400000000001</v>
      </c>
      <c r="E191" s="250">
        <v>-175.76400000000001</v>
      </c>
      <c r="F191" s="250">
        <v>165.77600000000001</v>
      </c>
      <c r="G191" s="250">
        <v>503.42899999999997</v>
      </c>
      <c r="H191" s="250">
        <v>254.6</v>
      </c>
      <c r="I191" s="102">
        <v>217.25499999999988</v>
      </c>
      <c r="J191" s="102">
        <v>259.20800000000003</v>
      </c>
      <c r="K191" s="102">
        <v>377.50799999999998</v>
      </c>
      <c r="L191" s="102">
        <v>455.911</v>
      </c>
      <c r="M191" s="102">
        <v>451.45999999999987</v>
      </c>
      <c r="N191" s="102">
        <v>397.7</v>
      </c>
      <c r="O191" s="102">
        <v>495.45502467812793</v>
      </c>
      <c r="P191" s="102">
        <v>432.154394620674</v>
      </c>
      <c r="Q191" s="102">
        <v>452.14048140824406</v>
      </c>
      <c r="R191" s="102">
        <v>426.22801207422498</v>
      </c>
      <c r="S191" s="251">
        <v>497.02344052358762</v>
      </c>
      <c r="T191" s="102">
        <v>476.11410364812372</v>
      </c>
      <c r="U191" s="102">
        <v>521.82651338000005</v>
      </c>
      <c r="V191" s="102">
        <v>381.74235913999996</v>
      </c>
      <c r="W191" s="102">
        <v>469.46606704000004</v>
      </c>
      <c r="X191" s="102">
        <v>506.48951325049916</v>
      </c>
      <c r="Y191" s="102">
        <v>546.16907472066248</v>
      </c>
      <c r="Z191" s="102">
        <v>493.21175489000001</v>
      </c>
      <c r="AA191" s="102">
        <v>472.96165009999999</v>
      </c>
      <c r="AB191" s="102">
        <v>510.90011671000002</v>
      </c>
      <c r="AC191" s="102">
        <v>456.041681338437</v>
      </c>
      <c r="AD191" s="102">
        <v>486.03279322765098</v>
      </c>
      <c r="AE191" s="102">
        <v>518.17134340999996</v>
      </c>
      <c r="AF191" s="102">
        <v>519.71246966000001</v>
      </c>
      <c r="AG191" s="102">
        <v>480.50625276999995</v>
      </c>
      <c r="AH191" s="102">
        <v>376.50211606999994</v>
      </c>
      <c r="AI191" s="102">
        <v>472.29836248000004</v>
      </c>
      <c r="AJ191" s="102">
        <v>438.23843631</v>
      </c>
      <c r="AK191" s="102">
        <v>596.40660000000003</v>
      </c>
      <c r="AL191" s="102">
        <v>545.54954810999993</v>
      </c>
      <c r="AM191" s="102">
        <v>609.65212821</v>
      </c>
      <c r="AN191" s="102">
        <v>631.62020900000016</v>
      </c>
      <c r="AO191" s="102">
        <v>852.68200000000002</v>
      </c>
      <c r="AP191" s="102">
        <v>581.73343289000013</v>
      </c>
      <c r="AQ191" s="102">
        <v>798.60270401000002</v>
      </c>
    </row>
    <row r="192" spans="1:2645" ht="15" customHeight="1">
      <c r="A192" s="38" t="s">
        <v>65</v>
      </c>
      <c r="B192" s="250">
        <v>175.18299999999999</v>
      </c>
      <c r="C192" s="250">
        <v>-104.354</v>
      </c>
      <c r="D192" s="250">
        <v>11.593999999999999</v>
      </c>
      <c r="E192" s="250">
        <v>152.376</v>
      </c>
      <c r="F192" s="250">
        <v>116.95099999999999</v>
      </c>
      <c r="G192" s="250">
        <v>-99.094999999999999</v>
      </c>
      <c r="H192" s="250">
        <v>19.989000000000001</v>
      </c>
      <c r="I192" s="102">
        <v>-97.937999999999988</v>
      </c>
      <c r="J192" s="102">
        <v>-17.459</v>
      </c>
      <c r="K192" s="102">
        <v>38.375</v>
      </c>
      <c r="L192" s="102">
        <v>21.872</v>
      </c>
      <c r="M192" s="102">
        <v>69.722999999999999</v>
      </c>
      <c r="N192" s="102">
        <v>1.655</v>
      </c>
      <c r="O192" s="102">
        <v>3.22</v>
      </c>
      <c r="P192" s="102">
        <v>59.155999999999999</v>
      </c>
      <c r="Q192" s="102">
        <v>-27.3505</v>
      </c>
      <c r="R192" s="102">
        <v>-5.7115</v>
      </c>
      <c r="S192" s="251">
        <v>32.298000000000002</v>
      </c>
      <c r="T192" s="102">
        <v>30.301500000000001</v>
      </c>
      <c r="U192" s="102">
        <v>-59.531839235936339</v>
      </c>
      <c r="V192" s="102">
        <v>32.175576295151728</v>
      </c>
      <c r="W192" s="102">
        <v>-7.6612911600060389</v>
      </c>
      <c r="X192" s="102">
        <v>-10.188771780017802</v>
      </c>
      <c r="Y192" s="102">
        <v>-110.5775</v>
      </c>
      <c r="Z192" s="102">
        <v>0</v>
      </c>
      <c r="AA192" s="102">
        <v>0</v>
      </c>
      <c r="AB192" s="102">
        <v>0</v>
      </c>
      <c r="AC192" s="102">
        <v>-44.145499999999998</v>
      </c>
      <c r="AD192" s="102">
        <v>165.86600000000001</v>
      </c>
      <c r="AE192" s="102">
        <v>37.725000000000001</v>
      </c>
      <c r="AF192" s="102">
        <v>-33.5535</v>
      </c>
      <c r="AG192" s="102">
        <v>13.68</v>
      </c>
      <c r="AH192" s="102">
        <v>28.346</v>
      </c>
      <c r="AI192" s="102">
        <v>81.168000000000006</v>
      </c>
      <c r="AJ192" s="102">
        <v>8.1534999999999993</v>
      </c>
      <c r="AK192" s="102">
        <v>12.9125</v>
      </c>
      <c r="AL192" s="102">
        <v>-43.253</v>
      </c>
      <c r="AM192" s="102">
        <v>53.026499999999999</v>
      </c>
      <c r="AN192" s="102">
        <v>4.6654999999999998</v>
      </c>
      <c r="AO192" s="102">
        <v>-20.88</v>
      </c>
      <c r="AP192" s="102">
        <v>-95.982500000000002</v>
      </c>
      <c r="AQ192" s="102">
        <v>-38.890999999999998</v>
      </c>
    </row>
    <row r="193" spans="1:43" ht="15" customHeight="1">
      <c r="A193" s="38" t="s">
        <v>95</v>
      </c>
      <c r="B193" s="252">
        <v>0</v>
      </c>
      <c r="C193" s="252">
        <v>0</v>
      </c>
      <c r="D193" s="252">
        <v>0.68400000000000005</v>
      </c>
      <c r="E193" s="252">
        <v>2.2770000000000001</v>
      </c>
      <c r="F193" s="252">
        <v>0</v>
      </c>
      <c r="G193" s="252">
        <v>0</v>
      </c>
      <c r="H193" s="252">
        <v>4.8</v>
      </c>
      <c r="I193" s="102">
        <v>6.0000000000000009</v>
      </c>
      <c r="J193" s="102">
        <v>3.323</v>
      </c>
      <c r="K193" s="102">
        <v>3.3239999999999998</v>
      </c>
      <c r="L193" s="102">
        <v>3.3239999999999998</v>
      </c>
      <c r="M193" s="102">
        <v>3.3239999999999998</v>
      </c>
      <c r="N193" s="102">
        <v>2.1520000000000001</v>
      </c>
      <c r="O193" s="102">
        <v>2.1532871599999996</v>
      </c>
      <c r="P193" s="102">
        <v>2.28945306</v>
      </c>
      <c r="Q193" s="102">
        <v>0</v>
      </c>
      <c r="R193" s="102">
        <v>0</v>
      </c>
      <c r="S193" s="251">
        <v>0</v>
      </c>
      <c r="T193" s="102">
        <v>5.0630000000000006</v>
      </c>
      <c r="U193" s="102">
        <v>2.7429999999999999</v>
      </c>
      <c r="V193" s="102">
        <v>2.7429999999999999</v>
      </c>
      <c r="W193" s="102">
        <v>2.7429999999999999</v>
      </c>
      <c r="X193" s="102">
        <v>3.0515100799999999</v>
      </c>
      <c r="Y193" s="102">
        <v>2.1269999999999998</v>
      </c>
      <c r="Z193" s="102">
        <v>2.1259999999999999</v>
      </c>
      <c r="AA193" s="102">
        <v>2.1240000000000001</v>
      </c>
      <c r="AB193" s="102">
        <v>1.99</v>
      </c>
      <c r="AC193" s="102">
        <v>1.4933062399999999</v>
      </c>
      <c r="AD193" s="102">
        <v>1.9950923400000002</v>
      </c>
      <c r="AE193" s="102">
        <v>3.2850597699999997</v>
      </c>
      <c r="AF193" s="102">
        <v>3.1150859100000003</v>
      </c>
      <c r="AG193" s="102">
        <v>2.0946433899999999</v>
      </c>
      <c r="AH193" s="102">
        <v>2.2698837599999999</v>
      </c>
      <c r="AI193" s="102">
        <v>1.58622796</v>
      </c>
      <c r="AJ193" s="102">
        <v>2.5702008899999997</v>
      </c>
      <c r="AK193" s="102">
        <v>-4.1740810599999989</v>
      </c>
      <c r="AL193" s="102">
        <v>2.4884189400000012</v>
      </c>
      <c r="AM193" s="102">
        <v>26.486712670000003</v>
      </c>
      <c r="AN193" s="102">
        <v>12.68847691</v>
      </c>
      <c r="AO193" s="102">
        <v>3.145</v>
      </c>
      <c r="AP193" s="102">
        <v>5.9152368300000004</v>
      </c>
      <c r="AQ193" s="102">
        <v>0.8956489399999995</v>
      </c>
    </row>
    <row r="194" spans="1:43" ht="15" customHeight="1">
      <c r="A194" s="38" t="s">
        <v>96</v>
      </c>
      <c r="B194" s="250">
        <v>-5.758</v>
      </c>
      <c r="C194" s="250">
        <v>-2.3580000000000001</v>
      </c>
      <c r="D194" s="250">
        <v>-7.8380000000000001</v>
      </c>
      <c r="E194" s="250">
        <v>-9.2330000000000005</v>
      </c>
      <c r="F194" s="250">
        <v>-1.9610000000000001</v>
      </c>
      <c r="G194" s="250">
        <v>1.3049999999999999</v>
      </c>
      <c r="H194" s="250">
        <v>-1.0999999999999999E-2</v>
      </c>
      <c r="I194" s="102">
        <v>-32.600999999999999</v>
      </c>
      <c r="J194" s="102">
        <v>-7.6269999999999998</v>
      </c>
      <c r="K194" s="102">
        <v>-54.145000000000003</v>
      </c>
      <c r="L194" s="102">
        <v>-3.19</v>
      </c>
      <c r="M194" s="102">
        <v>10.048003625518875</v>
      </c>
      <c r="N194" s="102">
        <v>-3.4540000000000002</v>
      </c>
      <c r="O194" s="102">
        <v>12.03744672999988</v>
      </c>
      <c r="P194" s="102">
        <v>-4.4623216599998656</v>
      </c>
      <c r="Q194" s="102">
        <v>16.001273249998995</v>
      </c>
      <c r="R194" s="102">
        <v>-19.746553139997012</v>
      </c>
      <c r="S194" s="251">
        <v>26.910532760000095</v>
      </c>
      <c r="T194" s="102">
        <v>-6.7473772099500877</v>
      </c>
      <c r="U194" s="102">
        <v>4.4302056099981391</v>
      </c>
      <c r="V194" s="102">
        <v>3.47356293002608</v>
      </c>
      <c r="W194" s="102">
        <v>-0.4907038999839014</v>
      </c>
      <c r="X194" s="102">
        <v>23.660128869969</v>
      </c>
      <c r="Y194" s="102">
        <v>17.191740280000005</v>
      </c>
      <c r="Z194" s="102">
        <v>12.244850530000001</v>
      </c>
      <c r="AA194" s="102">
        <v>-4.2700000099999995</v>
      </c>
      <c r="AB194" s="102">
        <v>17.257524309999017</v>
      </c>
      <c r="AC194" s="102">
        <v>18.154476389999996</v>
      </c>
      <c r="AD194" s="102">
        <v>7.8850968400000205</v>
      </c>
      <c r="AE194" s="102">
        <v>-0.95335991000005738</v>
      </c>
      <c r="AF194" s="102">
        <v>-9.9543347600000001</v>
      </c>
      <c r="AG194" s="102">
        <v>8.555909230000001</v>
      </c>
      <c r="AH194" s="102">
        <v>-12.407508640000001</v>
      </c>
      <c r="AI194" s="102">
        <v>7.2009550899999999</v>
      </c>
      <c r="AJ194" s="102">
        <v>-48.614485280000004</v>
      </c>
      <c r="AK194" s="102">
        <v>32.017600000000002</v>
      </c>
      <c r="AL194" s="102">
        <v>5.9623799499999999</v>
      </c>
      <c r="AM194" s="102">
        <v>1.6220328000002933</v>
      </c>
      <c r="AN194" s="102">
        <v>1.446038499999976</v>
      </c>
      <c r="AO194" s="102">
        <v>0.61499999999999999</v>
      </c>
      <c r="AP194" s="102">
        <v>38.193136980000119</v>
      </c>
      <c r="AQ194" s="102">
        <v>0.12969275999997248</v>
      </c>
    </row>
    <row r="195" spans="1:43" ht="15" customHeight="1">
      <c r="A195" s="38" t="s">
        <v>97</v>
      </c>
      <c r="B195" s="250">
        <v>3.1120000000000001</v>
      </c>
      <c r="C195" s="250">
        <v>-11.83</v>
      </c>
      <c r="D195" s="250">
        <v>2.0920000000000001</v>
      </c>
      <c r="E195" s="250">
        <v>-28.669</v>
      </c>
      <c r="F195" s="250">
        <v>17.048999999999999</v>
      </c>
      <c r="G195" s="250">
        <v>-11.507</v>
      </c>
      <c r="H195" s="250">
        <v>-27.631</v>
      </c>
      <c r="I195" s="102">
        <v>-71.802999999999997</v>
      </c>
      <c r="J195" s="102">
        <v>-58.557000000000002</v>
      </c>
      <c r="K195" s="102">
        <v>16.925999999999998</v>
      </c>
      <c r="L195" s="102">
        <v>-55.968000000000004</v>
      </c>
      <c r="M195" s="102">
        <v>11.162999999999997</v>
      </c>
      <c r="N195" s="102">
        <v>-6.54</v>
      </c>
      <c r="O195" s="102">
        <v>-2.598153229999995</v>
      </c>
      <c r="P195" s="102">
        <v>-47.587704240000001</v>
      </c>
      <c r="Q195" s="102">
        <v>-16.142000000000003</v>
      </c>
      <c r="R195" s="102">
        <v>-3.3200000000000003</v>
      </c>
      <c r="S195" s="251">
        <v>-4.0600000000000005</v>
      </c>
      <c r="T195" s="102">
        <v>-3.8589999999999991</v>
      </c>
      <c r="U195" s="102">
        <v>4.3525</v>
      </c>
      <c r="V195" s="102">
        <v>-0.72050000000000014</v>
      </c>
      <c r="W195" s="102">
        <v>-11.556000000000001</v>
      </c>
      <c r="X195" s="102">
        <v>-2.4754214400000003</v>
      </c>
      <c r="Y195" s="102">
        <v>2.302</v>
      </c>
      <c r="Z195" s="102">
        <v>-18.6076382</v>
      </c>
      <c r="AA195" s="102">
        <v>2.8608883299999999</v>
      </c>
      <c r="AB195" s="102">
        <v>6.5805348199999987</v>
      </c>
      <c r="AC195" s="102">
        <v>86.094894159999996</v>
      </c>
      <c r="AD195" s="102">
        <v>10.062752079999999</v>
      </c>
      <c r="AE195" s="102">
        <v>10.98940494</v>
      </c>
      <c r="AF195" s="102">
        <v>1.74463754</v>
      </c>
      <c r="AG195" s="102">
        <v>-10.360648980000001</v>
      </c>
      <c r="AH195" s="102">
        <v>6.8072138499999992</v>
      </c>
      <c r="AI195" s="102">
        <v>7.2723097200000009</v>
      </c>
      <c r="AJ195" s="102">
        <v>-45.088539159999996</v>
      </c>
      <c r="AK195" s="102">
        <v>-12.516484629999999</v>
      </c>
      <c r="AL195" s="102">
        <v>-8.3221107200000031</v>
      </c>
      <c r="AM195" s="102">
        <v>4.814095330000006</v>
      </c>
      <c r="AN195" s="102">
        <v>25.173614169999993</v>
      </c>
      <c r="AO195" s="102">
        <v>-18.238</v>
      </c>
      <c r="AP195" s="102">
        <v>-1.0371345400000029</v>
      </c>
      <c r="AQ195" s="102">
        <v>-14.985236689999997</v>
      </c>
    </row>
    <row r="196" spans="1:43" ht="15" customHeight="1">
      <c r="A196" s="38" t="s">
        <v>60</v>
      </c>
      <c r="B196" s="252"/>
      <c r="C196" s="252"/>
      <c r="D196" s="252"/>
      <c r="E196" s="252"/>
      <c r="F196" s="252"/>
      <c r="G196" s="252"/>
      <c r="H196" s="252"/>
      <c r="I196" s="102"/>
      <c r="J196" s="102"/>
      <c r="K196" s="102"/>
      <c r="L196" s="102"/>
      <c r="M196" s="102"/>
      <c r="N196" s="102"/>
      <c r="O196" s="102"/>
      <c r="P196" s="103"/>
      <c r="Q196" s="103">
        <v>0</v>
      </c>
      <c r="R196" s="102">
        <v>0</v>
      </c>
      <c r="S196" s="251">
        <v>0</v>
      </c>
      <c r="T196" s="102">
        <v>-15</v>
      </c>
      <c r="U196" s="102">
        <v>0</v>
      </c>
      <c r="V196" s="103">
        <v>0</v>
      </c>
      <c r="W196" s="103">
        <v>0</v>
      </c>
      <c r="X196" s="103">
        <v>0</v>
      </c>
      <c r="Y196" s="103">
        <v>0</v>
      </c>
      <c r="Z196" s="103">
        <v>0</v>
      </c>
      <c r="AA196" s="103">
        <v>0</v>
      </c>
      <c r="AB196" s="103">
        <v>0</v>
      </c>
      <c r="AC196" s="103">
        <v>0</v>
      </c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</row>
    <row r="197" spans="1:43" ht="15" customHeight="1">
      <c r="A197" s="38" t="s">
        <v>98</v>
      </c>
      <c r="B197" s="252">
        <v>0</v>
      </c>
      <c r="C197" s="252">
        <v>0</v>
      </c>
      <c r="D197" s="252">
        <v>0</v>
      </c>
      <c r="E197" s="252">
        <v>0</v>
      </c>
      <c r="F197" s="252">
        <v>0</v>
      </c>
      <c r="G197" s="252">
        <v>0</v>
      </c>
      <c r="H197" s="252">
        <v>0</v>
      </c>
      <c r="I197" s="102">
        <v>0</v>
      </c>
      <c r="J197" s="102">
        <v>0</v>
      </c>
      <c r="K197" s="102">
        <v>0</v>
      </c>
      <c r="L197" s="102">
        <v>-85.915000000000006</v>
      </c>
      <c r="M197" s="102">
        <v>-52.861000000000004</v>
      </c>
      <c r="N197" s="102">
        <v>-7.665</v>
      </c>
      <c r="O197" s="102">
        <v>-45.449480000000001</v>
      </c>
      <c r="P197" s="103">
        <v>-72.209322870000008</v>
      </c>
      <c r="Q197" s="103">
        <v>-4.1975999999976921E-4</v>
      </c>
      <c r="R197" s="102">
        <v>1.0000000000047748E-3</v>
      </c>
      <c r="S197" s="251">
        <v>-8.861800000090625E-4</v>
      </c>
      <c r="T197" s="102">
        <v>1.0000000000047748E-3</v>
      </c>
      <c r="U197" s="102">
        <v>2.8299999999958914E-4</v>
      </c>
      <c r="V197" s="103">
        <v>5.8400000018110632E-6</v>
      </c>
      <c r="W197" s="103">
        <v>7.1115999999999996E-4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</row>
    <row r="198" spans="1:43" ht="15" customHeight="1">
      <c r="A198" s="38" t="s">
        <v>367</v>
      </c>
      <c r="B198" s="253">
        <v>0</v>
      </c>
      <c r="C198" s="253">
        <v>0</v>
      </c>
      <c r="D198" s="253">
        <v>0</v>
      </c>
      <c r="E198" s="253">
        <v>0</v>
      </c>
      <c r="F198" s="253">
        <v>0</v>
      </c>
      <c r="G198" s="253">
        <v>0</v>
      </c>
      <c r="H198" s="253">
        <v>0</v>
      </c>
      <c r="I198" s="102">
        <v>0</v>
      </c>
      <c r="J198" s="102">
        <v>0</v>
      </c>
      <c r="K198" s="102">
        <v>0</v>
      </c>
      <c r="L198" s="102">
        <v>0</v>
      </c>
      <c r="M198" s="102">
        <v>0</v>
      </c>
      <c r="N198" s="102">
        <v>0</v>
      </c>
      <c r="O198" s="102">
        <v>0</v>
      </c>
      <c r="P198" s="103">
        <v>0</v>
      </c>
      <c r="Q198" s="103">
        <v>0</v>
      </c>
      <c r="R198" s="102">
        <v>0</v>
      </c>
      <c r="S198" s="251">
        <v>0</v>
      </c>
      <c r="T198" s="102">
        <v>0</v>
      </c>
      <c r="U198" s="102">
        <v>0</v>
      </c>
      <c r="V198" s="103">
        <v>0</v>
      </c>
      <c r="W198" s="103">
        <v>0</v>
      </c>
      <c r="X198" s="103">
        <v>0</v>
      </c>
      <c r="Y198" s="103">
        <v>0</v>
      </c>
      <c r="Z198" s="103">
        <v>0</v>
      </c>
      <c r="AA198" s="103">
        <v>-83.066000000000003</v>
      </c>
      <c r="AB198" s="103">
        <v>1.4500000000000001E-2</v>
      </c>
      <c r="AC198" s="103"/>
      <c r="AD198" s="103"/>
      <c r="AE198" s="103"/>
      <c r="AF198" s="103"/>
      <c r="AG198" s="103"/>
      <c r="AH198" s="103"/>
      <c r="AI198" s="102">
        <v>0</v>
      </c>
      <c r="AJ198" s="102">
        <v>0</v>
      </c>
      <c r="AK198" s="102">
        <v>0</v>
      </c>
      <c r="AL198" s="102">
        <v>0</v>
      </c>
      <c r="AM198" s="102">
        <v>-1E-8</v>
      </c>
      <c r="AN198" s="102">
        <v>-29.723777990000002</v>
      </c>
      <c r="AO198" s="102" t="s">
        <v>400</v>
      </c>
      <c r="AP198" s="102">
        <v>0</v>
      </c>
      <c r="AQ198" s="102">
        <v>0</v>
      </c>
    </row>
    <row r="199" spans="1:43" ht="15" customHeight="1">
      <c r="A199" s="38" t="s">
        <v>99</v>
      </c>
      <c r="B199" s="250">
        <v>0</v>
      </c>
      <c r="C199" s="250">
        <v>0</v>
      </c>
      <c r="D199" s="250">
        <v>0</v>
      </c>
      <c r="E199" s="250">
        <v>0</v>
      </c>
      <c r="F199" s="250">
        <v>0</v>
      </c>
      <c r="G199" s="250">
        <v>0</v>
      </c>
      <c r="H199" s="250">
        <v>0</v>
      </c>
      <c r="I199" s="102">
        <v>0</v>
      </c>
      <c r="J199" s="102">
        <v>0</v>
      </c>
      <c r="K199" s="102">
        <v>34.523000000000003</v>
      </c>
      <c r="L199" s="102">
        <v>-1.2450000000000001</v>
      </c>
      <c r="M199" s="102">
        <v>17.806999999999999</v>
      </c>
      <c r="N199" s="102">
        <v>29.44</v>
      </c>
      <c r="O199" s="102">
        <v>46.222499999999997</v>
      </c>
      <c r="P199" s="102">
        <v>19.751911329999999</v>
      </c>
      <c r="Q199" s="102">
        <v>20.412793839999999</v>
      </c>
      <c r="R199" s="102">
        <v>10.08820616</v>
      </c>
      <c r="S199" s="251">
        <v>16.575000000000006</v>
      </c>
      <c r="T199" s="102">
        <v>11.79399999999999</v>
      </c>
      <c r="U199" s="102">
        <v>7.1855000000000002</v>
      </c>
      <c r="V199" s="102">
        <v>9.240499999999999</v>
      </c>
      <c r="W199" s="102">
        <v>16.0105</v>
      </c>
      <c r="X199" s="102">
        <v>12.05185958</v>
      </c>
      <c r="Y199" s="102">
        <v>20.881</v>
      </c>
      <c r="Z199" s="102">
        <v>25.036266180000002</v>
      </c>
      <c r="AA199" s="102">
        <v>25.21063981</v>
      </c>
      <c r="AB199" s="102">
        <v>20.695260810000001</v>
      </c>
      <c r="AC199" s="102">
        <v>24.358320749999997</v>
      </c>
      <c r="AD199" s="102">
        <v>12.473102589999998</v>
      </c>
      <c r="AE199" s="102">
        <v>25.507396710000002</v>
      </c>
      <c r="AF199" s="102">
        <v>104.33420161000001</v>
      </c>
      <c r="AG199" s="102">
        <v>19.874725129999998</v>
      </c>
      <c r="AH199" s="102">
        <v>15.09777482</v>
      </c>
      <c r="AI199" s="102">
        <v>27.802</v>
      </c>
      <c r="AJ199" s="102">
        <v>15.736509019999998</v>
      </c>
      <c r="AK199" s="102">
        <v>31.151</v>
      </c>
      <c r="AL199" s="102">
        <v>24.001999999999999</v>
      </c>
      <c r="AM199" s="102">
        <v>24.185922009999988</v>
      </c>
      <c r="AN199" s="102">
        <v>14.070169300000016</v>
      </c>
      <c r="AO199" s="102">
        <v>18.129000000000001</v>
      </c>
      <c r="AP199" s="102">
        <v>32.924624280000003</v>
      </c>
      <c r="AQ199" s="102">
        <v>28.10324597</v>
      </c>
    </row>
    <row r="200" spans="1:43" ht="15" customHeight="1">
      <c r="A200" s="38" t="s">
        <v>26</v>
      </c>
      <c r="B200" s="250"/>
      <c r="C200" s="250"/>
      <c r="D200" s="250"/>
      <c r="E200" s="250"/>
      <c r="F200" s="250"/>
      <c r="G200" s="250"/>
      <c r="H200" s="250"/>
      <c r="I200" s="102"/>
      <c r="J200" s="102"/>
      <c r="K200" s="102"/>
      <c r="L200" s="102"/>
      <c r="M200" s="102"/>
      <c r="N200" s="102"/>
      <c r="O200" s="102"/>
      <c r="P200" s="102"/>
      <c r="Q200" s="102">
        <v>-14.179499999999997</v>
      </c>
      <c r="R200" s="102">
        <v>27.428000000000001</v>
      </c>
      <c r="S200" s="251">
        <v>69.735500000000002</v>
      </c>
      <c r="T200" s="102">
        <v>-47.236499999999999</v>
      </c>
      <c r="U200" s="102">
        <v>-250.06450000000001</v>
      </c>
      <c r="V200" s="102">
        <v>56.204499999999996</v>
      </c>
      <c r="W200" s="102">
        <v>-250.77350000000001</v>
      </c>
      <c r="X200" s="102">
        <v>-231.8965</v>
      </c>
      <c r="Y200" s="102">
        <v>70.518000000000001</v>
      </c>
      <c r="Z200" s="102">
        <v>0</v>
      </c>
      <c r="AA200" s="102">
        <v>0</v>
      </c>
      <c r="AB200" s="102">
        <v>0</v>
      </c>
      <c r="AC200" s="102">
        <v>0</v>
      </c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</row>
    <row r="201" spans="1:43" ht="15" customHeight="1">
      <c r="A201" s="57" t="s">
        <v>163</v>
      </c>
      <c r="B201" s="250"/>
      <c r="C201" s="250"/>
      <c r="D201" s="250"/>
      <c r="E201" s="250"/>
      <c r="F201" s="250"/>
      <c r="G201" s="250"/>
      <c r="H201" s="250"/>
      <c r="I201" s="102"/>
      <c r="J201" s="102"/>
      <c r="K201" s="102"/>
      <c r="L201" s="102"/>
      <c r="M201" s="102"/>
      <c r="N201" s="102"/>
      <c r="O201" s="102"/>
      <c r="P201" s="102"/>
      <c r="Q201" s="102">
        <v>-5.9555000000000007</v>
      </c>
      <c r="R201" s="102">
        <v>-26.186500000000002</v>
      </c>
      <c r="S201" s="251">
        <v>358.69800000000004</v>
      </c>
      <c r="T201" s="102">
        <v>-23.38</v>
      </c>
      <c r="U201" s="102">
        <v>0</v>
      </c>
      <c r="V201" s="102">
        <v>0</v>
      </c>
      <c r="W201" s="102">
        <v>0</v>
      </c>
      <c r="X201" s="102">
        <v>-36.581000000000003</v>
      </c>
      <c r="Y201" s="102">
        <v>0</v>
      </c>
      <c r="Z201" s="102">
        <v>0</v>
      </c>
      <c r="AA201" s="102">
        <v>0</v>
      </c>
      <c r="AB201" s="102">
        <v>0</v>
      </c>
      <c r="AC201" s="102">
        <v>0</v>
      </c>
      <c r="AD201" s="102"/>
      <c r="AE201" s="102"/>
      <c r="AF201" s="102"/>
      <c r="AG201" s="102"/>
      <c r="AH201" s="102"/>
      <c r="AI201" s="102">
        <v>0</v>
      </c>
      <c r="AJ201" s="102">
        <v>0</v>
      </c>
      <c r="AK201" s="102">
        <v>0</v>
      </c>
      <c r="AL201" s="102">
        <v>0</v>
      </c>
      <c r="AM201" s="102">
        <v>0</v>
      </c>
      <c r="AN201" s="102">
        <v>0</v>
      </c>
      <c r="AO201" s="102" t="s">
        <v>400</v>
      </c>
      <c r="AP201" s="102">
        <v>0</v>
      </c>
      <c r="AQ201" s="102">
        <v>0</v>
      </c>
    </row>
    <row r="202" spans="1:43" ht="15" customHeight="1">
      <c r="A202" s="38" t="s">
        <v>100</v>
      </c>
      <c r="B202" s="250">
        <v>166.976</v>
      </c>
      <c r="C202" s="250">
        <v>-62.23</v>
      </c>
      <c r="D202" s="250">
        <v>53.177999999999997</v>
      </c>
      <c r="E202" s="250">
        <v>80.558000000000007</v>
      </c>
      <c r="F202" s="250">
        <v>-33.683999999999997</v>
      </c>
      <c r="G202" s="250">
        <v>562.29899999999998</v>
      </c>
      <c r="H202" s="250">
        <v>126.56100000000001</v>
      </c>
      <c r="I202" s="102">
        <v>-20.043000000000006</v>
      </c>
      <c r="J202" s="102">
        <v>394.49200000000002</v>
      </c>
      <c r="K202" s="102">
        <v>-70.989000000000004</v>
      </c>
      <c r="L202" s="102">
        <v>156.35499999999999</v>
      </c>
      <c r="M202" s="102">
        <v>169.62899999999993</v>
      </c>
      <c r="N202" s="102">
        <v>529.60299999999995</v>
      </c>
      <c r="O202" s="102">
        <v>75.569920044195442</v>
      </c>
      <c r="P202" s="102">
        <v>515.43508828665597</v>
      </c>
      <c r="Q202" s="102">
        <v>130.45098763000001</v>
      </c>
      <c r="R202" s="102">
        <v>218.07742848000001</v>
      </c>
      <c r="S202" s="251">
        <v>319.59600781999995</v>
      </c>
      <c r="T202" s="102">
        <v>704.37835875999997</v>
      </c>
      <c r="U202" s="102">
        <v>1283.0349973100001</v>
      </c>
      <c r="V202" s="102">
        <v>194.63741162000002</v>
      </c>
      <c r="W202" s="102">
        <v>897.33559106999996</v>
      </c>
      <c r="X202" s="102">
        <v>524.54008811005269</v>
      </c>
      <c r="Y202" s="102">
        <v>359.35292067001092</v>
      </c>
      <c r="Z202" s="102">
        <v>317.88111935995704</v>
      </c>
      <c r="AA202" s="102">
        <v>621.68646685004398</v>
      </c>
      <c r="AB202" s="102">
        <v>588.64906593997193</v>
      </c>
      <c r="AC202" s="102">
        <v>397.36137687000002</v>
      </c>
      <c r="AD202" s="102">
        <v>477.07355117999998</v>
      </c>
      <c r="AE202" s="102">
        <v>-2.9894381199999915</v>
      </c>
      <c r="AF202" s="102">
        <v>613.49782777999997</v>
      </c>
      <c r="AG202" s="102">
        <v>98.143000000000001</v>
      </c>
      <c r="AH202" s="102">
        <v>612.524</v>
      </c>
      <c r="AI202" s="102">
        <v>403.53</v>
      </c>
      <c r="AJ202" s="102">
        <v>-506.17162536000012</v>
      </c>
      <c r="AK202" s="102">
        <v>202.43199999999999</v>
      </c>
      <c r="AL202" s="102">
        <v>111.94</v>
      </c>
      <c r="AM202" s="102">
        <v>139.23478926999999</v>
      </c>
      <c r="AN202" s="102">
        <v>421.30494816000009</v>
      </c>
      <c r="AO202" s="102">
        <v>480.56900000000002</v>
      </c>
      <c r="AP202" s="102">
        <v>433.08128065000005</v>
      </c>
      <c r="AQ202" s="102">
        <v>812.35598788999971</v>
      </c>
    </row>
    <row r="203" spans="1:43" ht="15" customHeight="1">
      <c r="A203" s="38" t="s">
        <v>213</v>
      </c>
      <c r="B203" s="250"/>
      <c r="C203" s="250"/>
      <c r="D203" s="250"/>
      <c r="E203" s="250"/>
      <c r="F203" s="250"/>
      <c r="G203" s="250"/>
      <c r="H203" s="250"/>
      <c r="I203" s="102"/>
      <c r="J203" s="102"/>
      <c r="K203" s="102"/>
      <c r="L203" s="102"/>
      <c r="M203" s="102"/>
      <c r="N203" s="102"/>
      <c r="O203" s="102"/>
      <c r="P203" s="102"/>
      <c r="Q203" s="102">
        <v>-5.9805000000000001</v>
      </c>
      <c r="R203" s="102">
        <v>-6.1154999999999999</v>
      </c>
      <c r="S203" s="251">
        <v>-6.0705</v>
      </c>
      <c r="T203" s="102">
        <v>-6.1280000000000001</v>
      </c>
      <c r="U203" s="102">
        <v>-6.2430000000000003</v>
      </c>
      <c r="V203" s="102">
        <v>-6.4335000000000004</v>
      </c>
      <c r="W203" s="102">
        <v>-6.15</v>
      </c>
      <c r="X203" s="102">
        <v>-5.3940000000000001</v>
      </c>
      <c r="Y203" s="102">
        <v>-5.3935000000000004</v>
      </c>
      <c r="Z203" s="102">
        <v>0</v>
      </c>
      <c r="AA203" s="102">
        <v>0</v>
      </c>
      <c r="AB203" s="102">
        <v>0</v>
      </c>
      <c r="AC203" s="102">
        <v>0</v>
      </c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</row>
    <row r="204" spans="1:43" ht="15" customHeight="1">
      <c r="A204" s="38" t="s">
        <v>214</v>
      </c>
      <c r="B204" s="250"/>
      <c r="C204" s="250"/>
      <c r="D204" s="250"/>
      <c r="E204" s="250"/>
      <c r="F204" s="250"/>
      <c r="G204" s="250"/>
      <c r="H204" s="250"/>
      <c r="I204" s="102"/>
      <c r="J204" s="102"/>
      <c r="K204" s="102"/>
      <c r="L204" s="102"/>
      <c r="M204" s="102"/>
      <c r="N204" s="102"/>
      <c r="O204" s="102"/>
      <c r="P204" s="102"/>
      <c r="Q204" s="102">
        <v>3.9009999999999998</v>
      </c>
      <c r="R204" s="102">
        <v>10.493</v>
      </c>
      <c r="S204" s="251">
        <v>4.5895000000000001</v>
      </c>
      <c r="T204" s="102">
        <v>10.685</v>
      </c>
      <c r="U204" s="102">
        <v>3.1644999999999999</v>
      </c>
      <c r="V204" s="102">
        <v>7.4135</v>
      </c>
      <c r="W204" s="102">
        <v>7.4524999999999997</v>
      </c>
      <c r="X204" s="102">
        <v>12.2125</v>
      </c>
      <c r="Y204" s="102">
        <v>4.8319999999999999</v>
      </c>
      <c r="Z204" s="102">
        <v>0</v>
      </c>
      <c r="AA204" s="102">
        <v>0</v>
      </c>
      <c r="AB204" s="102">
        <v>0</v>
      </c>
      <c r="AC204" s="102">
        <v>0</v>
      </c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</row>
    <row r="205" spans="1:43" ht="15" customHeight="1">
      <c r="A205" s="57" t="s">
        <v>165</v>
      </c>
      <c r="B205" s="252"/>
      <c r="C205" s="252"/>
      <c r="D205" s="252"/>
      <c r="E205" s="252"/>
      <c r="F205" s="250"/>
      <c r="G205" s="250"/>
      <c r="H205" s="250"/>
      <c r="I205" s="102"/>
      <c r="J205" s="102"/>
      <c r="K205" s="102"/>
      <c r="L205" s="102"/>
      <c r="M205" s="102"/>
      <c r="N205" s="102"/>
      <c r="O205" s="102"/>
      <c r="P205" s="102"/>
      <c r="Q205" s="102">
        <v>0</v>
      </c>
      <c r="R205" s="102">
        <v>0</v>
      </c>
      <c r="S205" s="251">
        <v>0</v>
      </c>
      <c r="T205" s="102">
        <v>-34.555</v>
      </c>
      <c r="U205" s="102">
        <v>0</v>
      </c>
      <c r="V205" s="102">
        <v>0</v>
      </c>
      <c r="W205" s="102">
        <v>0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0</v>
      </c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</row>
    <row r="206" spans="1:43" ht="15" customHeight="1">
      <c r="A206" s="38" t="s">
        <v>101</v>
      </c>
      <c r="B206" s="252">
        <v>0</v>
      </c>
      <c r="C206" s="252">
        <v>0</v>
      </c>
      <c r="D206" s="252">
        <v>0</v>
      </c>
      <c r="E206" s="252">
        <v>0</v>
      </c>
      <c r="F206" s="250">
        <v>-3315.1190000000001</v>
      </c>
      <c r="G206" s="250">
        <v>18.16</v>
      </c>
      <c r="H206" s="250">
        <v>0</v>
      </c>
      <c r="I206" s="102">
        <v>198.46499999999969</v>
      </c>
      <c r="J206" s="102">
        <v>0</v>
      </c>
      <c r="K206" s="102">
        <v>0</v>
      </c>
      <c r="L206" s="102">
        <v>0</v>
      </c>
      <c r="M206" s="102">
        <v>0</v>
      </c>
      <c r="N206" s="102">
        <v>0</v>
      </c>
      <c r="O206" s="102">
        <v>0</v>
      </c>
      <c r="P206" s="102"/>
      <c r="Q206" s="102">
        <v>0</v>
      </c>
      <c r="R206" s="102">
        <v>0</v>
      </c>
      <c r="S206" s="251">
        <v>0</v>
      </c>
      <c r="T206" s="102">
        <v>0</v>
      </c>
      <c r="U206" s="102">
        <v>0</v>
      </c>
      <c r="V206" s="102">
        <v>0</v>
      </c>
      <c r="W206" s="102">
        <v>0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0</v>
      </c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</row>
    <row r="207" spans="1:43" ht="15" customHeight="1">
      <c r="A207" s="38" t="s">
        <v>169</v>
      </c>
      <c r="B207" s="252"/>
      <c r="C207" s="252"/>
      <c r="D207" s="252"/>
      <c r="E207" s="252"/>
      <c r="F207" s="250"/>
      <c r="G207" s="250"/>
      <c r="H207" s="250"/>
      <c r="I207" s="102"/>
      <c r="J207" s="102"/>
      <c r="K207" s="102"/>
      <c r="L207" s="102"/>
      <c r="M207" s="102"/>
      <c r="N207" s="102"/>
      <c r="O207" s="102"/>
      <c r="P207" s="102"/>
      <c r="Q207" s="102">
        <v>0</v>
      </c>
      <c r="R207" s="102">
        <v>0</v>
      </c>
      <c r="S207" s="251">
        <v>0</v>
      </c>
      <c r="T207" s="102">
        <v>0</v>
      </c>
      <c r="U207" s="102">
        <v>0</v>
      </c>
      <c r="V207" s="102">
        <v>0</v>
      </c>
      <c r="W207" s="102">
        <v>0</v>
      </c>
      <c r="X207" s="102">
        <v>-297.20299999999997</v>
      </c>
      <c r="Y207" s="102">
        <v>0</v>
      </c>
      <c r="Z207" s="102">
        <v>0</v>
      </c>
      <c r="AA207" s="102">
        <v>0</v>
      </c>
      <c r="AB207" s="102">
        <v>0</v>
      </c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</row>
    <row r="208" spans="1:43" ht="15" customHeight="1">
      <c r="A208" s="38" t="s">
        <v>102</v>
      </c>
      <c r="B208" s="254">
        <v>20.460999999999999</v>
      </c>
      <c r="C208" s="254">
        <v>77.5</v>
      </c>
      <c r="D208" s="254">
        <v>22.806999999999999</v>
      </c>
      <c r="E208" s="254">
        <v>217.88300000000001</v>
      </c>
      <c r="F208" s="254">
        <v>1206.0619999999999</v>
      </c>
      <c r="G208" s="254">
        <v>-259.23099999999999</v>
      </c>
      <c r="H208" s="254">
        <v>82.7</v>
      </c>
      <c r="I208" s="102">
        <v>-5.7050000000000001</v>
      </c>
      <c r="J208" s="102">
        <v>0.64500000000000002</v>
      </c>
      <c r="K208" s="102">
        <v>12.775</v>
      </c>
      <c r="L208" s="102">
        <v>36.591999999999999</v>
      </c>
      <c r="M208" s="102">
        <v>-6.1460000000000008</v>
      </c>
      <c r="N208" s="102">
        <v>3.5860000000000003</v>
      </c>
      <c r="O208" s="102">
        <v>42.4598648024119</v>
      </c>
      <c r="P208" s="102">
        <v>28.925023739322498</v>
      </c>
      <c r="Q208" s="102">
        <v>13.286660689999996</v>
      </c>
      <c r="R208" s="102">
        <v>45.293928793500008</v>
      </c>
      <c r="S208" s="251">
        <v>0.49613828999999576</v>
      </c>
      <c r="T208" s="102">
        <v>52.260765219999996</v>
      </c>
      <c r="U208" s="102">
        <v>-3.81198148</v>
      </c>
      <c r="V208" s="102">
        <v>36.351547979999999</v>
      </c>
      <c r="W208" s="102">
        <v>15.728433500000001</v>
      </c>
      <c r="X208" s="102">
        <v>47.225341179500695</v>
      </c>
      <c r="Y208" s="102">
        <v>-31.342524500658293</v>
      </c>
      <c r="Z208" s="102">
        <v>56.171388899964064</v>
      </c>
      <c r="AA208" s="102">
        <v>-64.829751450000003</v>
      </c>
      <c r="AB208" s="102">
        <v>-175.99687531000001</v>
      </c>
      <c r="AC208" s="102">
        <v>69.875513179999643</v>
      </c>
      <c r="AD208" s="102">
        <v>-44.10590738000019</v>
      </c>
      <c r="AE208" s="102">
        <v>-4.6438256500005082</v>
      </c>
      <c r="AF208" s="102">
        <v>-1020.3550171299996</v>
      </c>
      <c r="AG208" s="343">
        <v>51.402939189992154</v>
      </c>
      <c r="AH208" s="343">
        <v>23.21013658006181</v>
      </c>
      <c r="AI208" s="102">
        <v>103.93958365506693</v>
      </c>
      <c r="AJ208" s="102">
        <v>-1095.04693797</v>
      </c>
      <c r="AK208" s="102">
        <v>-168.8763010299881</v>
      </c>
      <c r="AL208" s="102">
        <v>73.297336389935666</v>
      </c>
      <c r="AM208" s="102">
        <v>-533.14651764999996</v>
      </c>
      <c r="AN208" s="102">
        <v>-356.98046351999972</v>
      </c>
      <c r="AO208" s="102">
        <v>163.643</v>
      </c>
      <c r="AP208" s="102">
        <v>92.164731950000032</v>
      </c>
      <c r="AQ208" s="102">
        <v>211.74497502999998</v>
      </c>
    </row>
    <row r="209" spans="1:43" ht="15" customHeight="1">
      <c r="A209" s="51" t="s">
        <v>103</v>
      </c>
      <c r="B209" s="250"/>
      <c r="C209" s="250"/>
      <c r="D209" s="250"/>
      <c r="E209" s="250"/>
      <c r="F209" s="250"/>
      <c r="G209" s="250"/>
      <c r="H209" s="250"/>
      <c r="I209" s="245"/>
      <c r="J209" s="245"/>
      <c r="K209" s="245"/>
      <c r="L209" s="245"/>
      <c r="M209" s="245"/>
      <c r="N209" s="102"/>
      <c r="O209" s="102"/>
      <c r="P209" s="102"/>
      <c r="Q209" s="102">
        <v>0</v>
      </c>
      <c r="R209" s="102">
        <v>0</v>
      </c>
      <c r="S209" s="251">
        <v>0</v>
      </c>
      <c r="T209" s="102">
        <v>0</v>
      </c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</row>
    <row r="210" spans="1:43" ht="15" customHeight="1">
      <c r="A210" s="38" t="s">
        <v>49</v>
      </c>
      <c r="B210" s="250">
        <v>153.25700000000001</v>
      </c>
      <c r="C210" s="250">
        <v>-153.37799999999999</v>
      </c>
      <c r="D210" s="250">
        <v>135.50399999999999</v>
      </c>
      <c r="E210" s="250">
        <v>29.31</v>
      </c>
      <c r="F210" s="250">
        <v>-123.256</v>
      </c>
      <c r="G210" s="250">
        <v>-105.55200000000001</v>
      </c>
      <c r="H210" s="250">
        <v>-38.567999999999998</v>
      </c>
      <c r="I210" s="102">
        <v>-93.771000000000015</v>
      </c>
      <c r="J210" s="102">
        <v>-68.653999999999996</v>
      </c>
      <c r="K210" s="102">
        <v>-13.871</v>
      </c>
      <c r="L210" s="102">
        <v>-133.29499999999999</v>
      </c>
      <c r="M210" s="102">
        <v>53.455999999999975</v>
      </c>
      <c r="N210" s="102">
        <v>-181.648</v>
      </c>
      <c r="O210" s="102">
        <v>-86.045839091000033</v>
      </c>
      <c r="P210" s="102">
        <v>-128.927587609</v>
      </c>
      <c r="Q210" s="102">
        <v>132.14867354</v>
      </c>
      <c r="R210" s="102">
        <v>-154.72233030999999</v>
      </c>
      <c r="S210" s="251">
        <v>-77.741742259999967</v>
      </c>
      <c r="T210" s="102">
        <v>-57.963020280000009</v>
      </c>
      <c r="U210" s="102">
        <v>237.39529537999999</v>
      </c>
      <c r="V210" s="102">
        <v>-189.90359236999998</v>
      </c>
      <c r="W210" s="102">
        <v>0.42329699000000165</v>
      </c>
      <c r="X210" s="102">
        <v>-165.60731304999999</v>
      </c>
      <c r="Y210" s="102">
        <v>389.18800000000005</v>
      </c>
      <c r="Z210" s="102">
        <v>-227.75218229999999</v>
      </c>
      <c r="AA210" s="102">
        <v>-100.23786808999999</v>
      </c>
      <c r="AB210" s="102">
        <v>-207.39404784000001</v>
      </c>
      <c r="AC210" s="102">
        <v>453.30196347000003</v>
      </c>
      <c r="AD210" s="102">
        <v>-170.67946826999997</v>
      </c>
      <c r="AE210" s="102">
        <v>-289.42490966000003</v>
      </c>
      <c r="AF210" s="102">
        <v>-180.59827449000002</v>
      </c>
      <c r="AG210" s="102">
        <v>59.414220409999992</v>
      </c>
      <c r="AH210" s="102">
        <v>-179.68600000000001</v>
      </c>
      <c r="AI210" s="102">
        <v>-369.24923941000009</v>
      </c>
      <c r="AJ210" s="102">
        <v>290.09548505000009</v>
      </c>
      <c r="AK210" s="102">
        <v>8.2959999999999994</v>
      </c>
      <c r="AL210" s="102">
        <v>-291.54544482000011</v>
      </c>
      <c r="AM210" s="102">
        <v>110.57820839999998</v>
      </c>
      <c r="AN210" s="102">
        <v>271.42650206000002</v>
      </c>
      <c r="AO210" s="102">
        <v>471.73899999999998</v>
      </c>
      <c r="AP210" s="102">
        <v>396.69246928000007</v>
      </c>
      <c r="AQ210" s="102">
        <v>-353.33231996000006</v>
      </c>
    </row>
    <row r="211" spans="1:43" ht="15" customHeight="1">
      <c r="A211" s="57" t="s">
        <v>111</v>
      </c>
      <c r="B211" s="250"/>
      <c r="C211" s="250"/>
      <c r="D211" s="250"/>
      <c r="E211" s="250"/>
      <c r="F211" s="250"/>
      <c r="G211" s="250"/>
      <c r="H211" s="250"/>
      <c r="I211" s="102"/>
      <c r="J211" s="102"/>
      <c r="K211" s="102"/>
      <c r="L211" s="102"/>
      <c r="M211" s="102"/>
      <c r="N211" s="102"/>
      <c r="O211" s="102"/>
      <c r="P211" s="102"/>
      <c r="Q211" s="102">
        <v>-2.1650000000761338E-5</v>
      </c>
      <c r="R211" s="102">
        <v>-64.999488654545459</v>
      </c>
      <c r="S211" s="251">
        <v>-4.5162272728305197E-4</v>
      </c>
      <c r="T211" s="102">
        <v>-104.43318862575757</v>
      </c>
      <c r="U211" s="102">
        <v>-1.7014000000004081E-4</v>
      </c>
      <c r="V211" s="102">
        <v>-8.735999999487376E-5</v>
      </c>
      <c r="W211" s="102">
        <v>-7.4249999999942418E-4</v>
      </c>
      <c r="X211" s="102">
        <v>0</v>
      </c>
      <c r="Y211" s="102">
        <v>15.012</v>
      </c>
      <c r="Z211" s="102">
        <v>0</v>
      </c>
      <c r="AA211" s="102">
        <v>0</v>
      </c>
      <c r="AB211" s="102">
        <v>0</v>
      </c>
      <c r="AC211" s="102">
        <v>0</v>
      </c>
      <c r="AD211" s="102">
        <v>0</v>
      </c>
      <c r="AE211" s="102">
        <v>0</v>
      </c>
      <c r="AF211" s="102"/>
      <c r="AG211" s="102"/>
      <c r="AH211" s="102"/>
      <c r="AI211" s="102">
        <v>0</v>
      </c>
      <c r="AJ211" s="102">
        <v>0</v>
      </c>
      <c r="AK211" s="102">
        <v>0</v>
      </c>
      <c r="AL211" s="102">
        <v>0</v>
      </c>
      <c r="AM211" s="102">
        <v>0</v>
      </c>
      <c r="AN211" s="102">
        <v>0</v>
      </c>
      <c r="AO211" s="102" t="s">
        <v>400</v>
      </c>
      <c r="AP211" s="102">
        <v>0</v>
      </c>
      <c r="AQ211" s="102">
        <v>0</v>
      </c>
    </row>
    <row r="212" spans="1:43" ht="15" customHeight="1">
      <c r="A212" s="38" t="s">
        <v>47</v>
      </c>
      <c r="B212" s="252">
        <v>0</v>
      </c>
      <c r="C212" s="252">
        <v>0</v>
      </c>
      <c r="D212" s="252">
        <v>0</v>
      </c>
      <c r="E212" s="250">
        <v>-142.97200000000001</v>
      </c>
      <c r="F212" s="250">
        <v>113.48399999999999</v>
      </c>
      <c r="G212" s="250">
        <v>7.6950000000000003</v>
      </c>
      <c r="H212" s="250">
        <v>-35.511000000000003</v>
      </c>
      <c r="I212" s="102">
        <v>-6.2160000000000082</v>
      </c>
      <c r="J212" s="102">
        <v>-37.485999999999997</v>
      </c>
      <c r="K212" s="102">
        <v>44.685000000000002</v>
      </c>
      <c r="L212" s="102">
        <v>-2.306</v>
      </c>
      <c r="M212" s="102">
        <v>-3.2330000000000085</v>
      </c>
      <c r="N212" s="102">
        <v>-16.707999999999998</v>
      </c>
      <c r="O212" s="102">
        <v>5.407277579999997</v>
      </c>
      <c r="P212" s="102">
        <v>14.743499999999999</v>
      </c>
      <c r="Q212" s="102">
        <v>-57.149000000000001</v>
      </c>
      <c r="R212" s="102">
        <v>-77.337000000000003</v>
      </c>
      <c r="S212" s="251">
        <v>102.17449999999999</v>
      </c>
      <c r="T212" s="102">
        <v>38.468000000000004</v>
      </c>
      <c r="U212" s="102">
        <v>-4.9484999999999992</v>
      </c>
      <c r="V212" s="102">
        <v>35.4315</v>
      </c>
      <c r="W212" s="102">
        <v>-26.528000000000002</v>
      </c>
      <c r="X212" s="102">
        <v>-279.30150000000003</v>
      </c>
      <c r="Y212" s="102">
        <v>-53.697499999999998</v>
      </c>
      <c r="Z212" s="102">
        <v>-127.845</v>
      </c>
      <c r="AA212" s="102">
        <v>136.79750000000001</v>
      </c>
      <c r="AB212" s="102">
        <v>144.9855</v>
      </c>
      <c r="AC212" s="102">
        <v>131.6815</v>
      </c>
      <c r="AD212" s="102">
        <v>176.6988825</v>
      </c>
      <c r="AE212" s="102">
        <v>-56.451382500000001</v>
      </c>
      <c r="AF212" s="102">
        <v>-71.132999999999996</v>
      </c>
      <c r="AG212" s="102">
        <v>53.485999999999997</v>
      </c>
      <c r="AH212" s="102">
        <v>-25.731000000000002</v>
      </c>
      <c r="AI212" s="102">
        <v>-81.061999999999998</v>
      </c>
      <c r="AJ212" s="102">
        <v>156.87649999999999</v>
      </c>
      <c r="AK212" s="102">
        <v>-113.81950000000001</v>
      </c>
      <c r="AL212" s="102">
        <v>34.8035</v>
      </c>
      <c r="AM212" s="102">
        <v>-18.856000000000002</v>
      </c>
      <c r="AN212" s="102">
        <v>-192.66399999999999</v>
      </c>
      <c r="AO212" s="102">
        <v>204.97</v>
      </c>
      <c r="AP212" s="102">
        <v>-197.1335</v>
      </c>
      <c r="AQ212" s="102">
        <v>4.5765000000000002</v>
      </c>
    </row>
    <row r="213" spans="1:43" ht="15" customHeight="1">
      <c r="A213" s="38" t="s">
        <v>51</v>
      </c>
      <c r="B213" s="250">
        <v>-304.02699999999999</v>
      </c>
      <c r="C213" s="250">
        <v>-448.56900000000002</v>
      </c>
      <c r="D213" s="250">
        <v>-112.777</v>
      </c>
      <c r="E213" s="250">
        <v>949.95399999999995</v>
      </c>
      <c r="F213" s="250">
        <v>-326.62799999999999</v>
      </c>
      <c r="G213" s="250">
        <v>-311.81599999999997</v>
      </c>
      <c r="H213" s="250">
        <v>-34.698</v>
      </c>
      <c r="I213" s="102">
        <v>486.36699999999996</v>
      </c>
      <c r="J213" s="102">
        <v>-102.557</v>
      </c>
      <c r="K213" s="102">
        <v>-433.20299999999997</v>
      </c>
      <c r="L213" s="102">
        <v>-126.568</v>
      </c>
      <c r="M213" s="102">
        <v>581.01900000000001</v>
      </c>
      <c r="N213" s="102">
        <v>-142.21199999999999</v>
      </c>
      <c r="O213" s="102">
        <v>-546.86590684999999</v>
      </c>
      <c r="P213" s="102">
        <v>-27.389595570000001</v>
      </c>
      <c r="Q213" s="102">
        <v>685.14149999999995</v>
      </c>
      <c r="R213" s="102">
        <v>-393.85750000000002</v>
      </c>
      <c r="S213" s="251">
        <v>-480.0335</v>
      </c>
      <c r="T213" s="102">
        <v>31.924999999999997</v>
      </c>
      <c r="U213" s="102">
        <v>803.01600000000008</v>
      </c>
      <c r="V213" s="102">
        <v>-567.64300000000003</v>
      </c>
      <c r="W213" s="102">
        <v>-349.81200000000001</v>
      </c>
      <c r="X213" s="102">
        <v>-66.766807020000002</v>
      </c>
      <c r="Y213" s="102">
        <v>697.02700000000004</v>
      </c>
      <c r="Z213" s="102">
        <v>-407.91506827000001</v>
      </c>
      <c r="AA213" s="102">
        <v>-544.51747193999995</v>
      </c>
      <c r="AB213" s="102">
        <v>-116.14937035999998</v>
      </c>
      <c r="AC213" s="102">
        <v>805.27209415999994</v>
      </c>
      <c r="AD213" s="102">
        <v>-387.32989756999996</v>
      </c>
      <c r="AE213" s="102">
        <v>-475.96879532999998</v>
      </c>
      <c r="AF213" s="102">
        <v>-319.14555552999997</v>
      </c>
      <c r="AG213" s="102">
        <v>1023.562</v>
      </c>
      <c r="AH213" s="102">
        <v>-754.82100000000003</v>
      </c>
      <c r="AI213" s="102">
        <v>-596.83399999999995</v>
      </c>
      <c r="AJ213" s="102">
        <v>152.27163659999991</v>
      </c>
      <c r="AK213" s="102">
        <v>1122.4459999999999</v>
      </c>
      <c r="AL213" s="102">
        <v>-697.97799999999995</v>
      </c>
      <c r="AM213" s="102">
        <v>-781.46827245000009</v>
      </c>
      <c r="AN213" s="102">
        <v>-258.96098130999997</v>
      </c>
      <c r="AO213" s="102">
        <v>1089.0540000000001</v>
      </c>
      <c r="AP213" s="102">
        <v>-226.30888350000023</v>
      </c>
      <c r="AQ213" s="102">
        <v>-1181.7355995800001</v>
      </c>
    </row>
    <row r="214" spans="1:43" ht="15" customHeight="1">
      <c r="A214" s="38" t="s">
        <v>53</v>
      </c>
      <c r="B214" s="252">
        <v>0</v>
      </c>
      <c r="C214" s="252">
        <v>0</v>
      </c>
      <c r="D214" s="252">
        <v>0</v>
      </c>
      <c r="E214" s="252">
        <v>0</v>
      </c>
      <c r="F214" s="250">
        <v>-1747.3630000000001</v>
      </c>
      <c r="G214" s="250">
        <v>142.55699999999999</v>
      </c>
      <c r="H214" s="250">
        <v>-87.775999999999996</v>
      </c>
      <c r="I214" s="102">
        <v>227.15499999999997</v>
      </c>
      <c r="J214" s="102">
        <v>-83.721999999999994</v>
      </c>
      <c r="K214" s="102">
        <v>6.027000000000001</v>
      </c>
      <c r="L214" s="102">
        <v>-0.56399999999999995</v>
      </c>
      <c r="M214" s="102">
        <v>-61.972000000000001</v>
      </c>
      <c r="N214" s="102">
        <v>73.724999999999994</v>
      </c>
      <c r="O214" s="102">
        <v>-24.615067837663481</v>
      </c>
      <c r="P214" s="102">
        <v>3.62025134720189</v>
      </c>
      <c r="Q214" s="102">
        <v>-26.559644900000002</v>
      </c>
      <c r="R214" s="102">
        <v>-133.08001375999999</v>
      </c>
      <c r="S214" s="251">
        <v>-93.112146609999996</v>
      </c>
      <c r="T214" s="102">
        <v>-239.22382183000002</v>
      </c>
      <c r="U214" s="102">
        <v>-512.59865891000004</v>
      </c>
      <c r="V214" s="102">
        <v>69.455807880000009</v>
      </c>
      <c r="W214" s="102">
        <v>-117.25514896999999</v>
      </c>
      <c r="X214" s="102">
        <v>46.591849619999998</v>
      </c>
      <c r="Y214" s="102">
        <v>45.217500000000008</v>
      </c>
      <c r="Z214" s="102">
        <v>60.700512109999998</v>
      </c>
      <c r="AA214" s="102">
        <v>286.15397596000003</v>
      </c>
      <c r="AB214" s="102">
        <v>194.37193113000001</v>
      </c>
      <c r="AC214" s="102">
        <v>-80.968073900000007</v>
      </c>
      <c r="AD214" s="102">
        <v>160.81690022999999</v>
      </c>
      <c r="AE214" s="102">
        <v>-186.34631855999999</v>
      </c>
      <c r="AF214" s="102">
        <v>83.452800610000011</v>
      </c>
      <c r="AG214" s="102">
        <v>-108.76300000000001</v>
      </c>
      <c r="AH214" s="102">
        <v>23.042999999999999</v>
      </c>
      <c r="AI214" s="102">
        <v>43.222000000000001</v>
      </c>
      <c r="AJ214" s="102">
        <v>174.82339565000004</v>
      </c>
      <c r="AK214" s="102">
        <v>-292.54899999999998</v>
      </c>
      <c r="AL214" s="102">
        <v>4.5860000000000003</v>
      </c>
      <c r="AM214" s="102">
        <v>267.23482742999994</v>
      </c>
      <c r="AN214" s="102">
        <v>-71.085984159999995</v>
      </c>
      <c r="AO214" s="102">
        <v>-219.08699999999999</v>
      </c>
      <c r="AP214" s="102">
        <v>-238.21253649000002</v>
      </c>
      <c r="AQ214" s="102">
        <v>-5.4318889999999334</v>
      </c>
    </row>
    <row r="215" spans="1:43" ht="15" customHeight="1">
      <c r="A215" s="38" t="s">
        <v>52</v>
      </c>
      <c r="B215" s="250">
        <v>-76.673000000000002</v>
      </c>
      <c r="C215" s="250">
        <v>16.945</v>
      </c>
      <c r="D215" s="250">
        <v>4.9480000000000004</v>
      </c>
      <c r="E215" s="250">
        <v>71.558999999999997</v>
      </c>
      <c r="F215" s="250">
        <v>-122.137</v>
      </c>
      <c r="G215" s="250">
        <v>18.215</v>
      </c>
      <c r="H215" s="250">
        <v>21.524999999999999</v>
      </c>
      <c r="I215" s="102">
        <v>-20.897000000000006</v>
      </c>
      <c r="J215" s="102">
        <v>-22.013999999999999</v>
      </c>
      <c r="K215" s="102">
        <v>43.331000000000003</v>
      </c>
      <c r="L215" s="102">
        <v>26.53</v>
      </c>
      <c r="M215" s="102">
        <v>-10.962000000000003</v>
      </c>
      <c r="N215" s="102">
        <v>4.8689999999999998</v>
      </c>
      <c r="O215" s="102">
        <v>0.66007720999996078</v>
      </c>
      <c r="P215" s="102">
        <v>56.549666590000001</v>
      </c>
      <c r="Q215" s="102">
        <v>-35.380128849999998</v>
      </c>
      <c r="R215" s="102">
        <v>-40.383191859999997</v>
      </c>
      <c r="S215" s="251">
        <v>27.543463750000001</v>
      </c>
      <c r="T215" s="102">
        <v>59.511293219999999</v>
      </c>
      <c r="U215" s="102">
        <v>-50.040282130000001</v>
      </c>
      <c r="V215" s="102">
        <v>-23.449375280000002</v>
      </c>
      <c r="W215" s="102">
        <v>7.3336574099999998</v>
      </c>
      <c r="X215" s="102">
        <v>60.597543260000002</v>
      </c>
      <c r="Y215" s="102">
        <v>-41.179000000000002</v>
      </c>
      <c r="Z215" s="102">
        <v>-20.269390340000001</v>
      </c>
      <c r="AA215" s="102">
        <v>19.708405650000003</v>
      </c>
      <c r="AB215" s="102">
        <v>47.157610249999998</v>
      </c>
      <c r="AC215" s="102">
        <v>-82.781579379999997</v>
      </c>
      <c r="AD215" s="102">
        <v>-16.901662030000001</v>
      </c>
      <c r="AE215" s="102">
        <v>20.958364369999998</v>
      </c>
      <c r="AF215" s="102">
        <v>52.191265060000006</v>
      </c>
      <c r="AG215" s="102">
        <v>-51.297798619999995</v>
      </c>
      <c r="AH215" s="102">
        <v>-47.818640359999996</v>
      </c>
      <c r="AI215" s="102">
        <v>-6.9087802300000192</v>
      </c>
      <c r="AJ215" s="102">
        <v>64.739535169999996</v>
      </c>
      <c r="AK215" s="102">
        <v>-35.697448689999995</v>
      </c>
      <c r="AL215" s="102">
        <v>-55.354919590000002</v>
      </c>
      <c r="AM215" s="102">
        <v>4.8617686199999959</v>
      </c>
      <c r="AN215" s="102">
        <v>46.321663129999997</v>
      </c>
      <c r="AO215" s="102">
        <v>-153.41499999999999</v>
      </c>
      <c r="AP215" s="102">
        <v>-90.743481670000023</v>
      </c>
      <c r="AQ215" s="102">
        <v>19.875291560000026</v>
      </c>
    </row>
    <row r="216" spans="1:43" ht="15" customHeight="1">
      <c r="A216" s="38" t="s">
        <v>72</v>
      </c>
      <c r="B216" s="250">
        <v>146.85499999999999</v>
      </c>
      <c r="C216" s="250">
        <v>115.833</v>
      </c>
      <c r="D216" s="250">
        <v>-77.724999999999994</v>
      </c>
      <c r="E216" s="250">
        <v>-217.32400000000001</v>
      </c>
      <c r="F216" s="250">
        <v>241.24299999999999</v>
      </c>
      <c r="G216" s="250">
        <v>124.96</v>
      </c>
      <c r="H216" s="250">
        <v>7.9870000000000001</v>
      </c>
      <c r="I216" s="102">
        <v>-153.977</v>
      </c>
      <c r="J216" s="102">
        <v>46.728999999999999</v>
      </c>
      <c r="K216" s="102">
        <v>118.71899999999999</v>
      </c>
      <c r="L216" s="102">
        <v>-72.143000000000001</v>
      </c>
      <c r="M216" s="102">
        <v>-7.7869999999999919</v>
      </c>
      <c r="N216" s="102">
        <v>141.63900000000001</v>
      </c>
      <c r="O216" s="102">
        <v>-50.355352390000022</v>
      </c>
      <c r="P216" s="102">
        <v>-38.185401389999996</v>
      </c>
      <c r="Q216" s="102">
        <v>55.002725690000005</v>
      </c>
      <c r="R216" s="102">
        <v>-75.045352100000031</v>
      </c>
      <c r="S216" s="251">
        <v>79.234927740000003</v>
      </c>
      <c r="T216" s="102">
        <v>136.37349325000002</v>
      </c>
      <c r="U216" s="102">
        <v>286.06882825000002</v>
      </c>
      <c r="V216" s="102">
        <v>174.91332584999998</v>
      </c>
      <c r="W216" s="102">
        <v>293.89484589999995</v>
      </c>
      <c r="X216" s="102">
        <v>168.17958845000001</v>
      </c>
      <c r="Y216" s="102">
        <v>-393.61399999999998</v>
      </c>
      <c r="Z216" s="102">
        <v>-30.668665119999996</v>
      </c>
      <c r="AA216" s="102">
        <v>200.79386688</v>
      </c>
      <c r="AB216" s="102">
        <v>39.528836939999998</v>
      </c>
      <c r="AC216" s="102">
        <v>-674.63162508999994</v>
      </c>
      <c r="AD216" s="102">
        <v>283.35472417</v>
      </c>
      <c r="AE216" s="102">
        <v>448.60718945000002</v>
      </c>
      <c r="AF216" s="102">
        <v>236.67879178000001</v>
      </c>
      <c r="AG216" s="102">
        <v>189.20400000000001</v>
      </c>
      <c r="AH216" s="102">
        <v>363.83600000000001</v>
      </c>
      <c r="AI216" s="102">
        <v>347.21699999999998</v>
      </c>
      <c r="AJ216" s="102">
        <v>173.72291285000014</v>
      </c>
      <c r="AK216" s="102">
        <v>1057.6659999999999</v>
      </c>
      <c r="AL216" s="102">
        <v>166.60300000000001</v>
      </c>
      <c r="AM216" s="102">
        <v>498.74329290000009</v>
      </c>
      <c r="AN216" s="102">
        <v>-119.6336568000002</v>
      </c>
      <c r="AO216" s="102">
        <v>621.97199999999998</v>
      </c>
      <c r="AP216" s="102">
        <v>-1124.47435851</v>
      </c>
      <c r="AQ216" s="102">
        <v>470.34888632999991</v>
      </c>
    </row>
    <row r="217" spans="1:43" ht="15" customHeight="1">
      <c r="A217" s="38" t="s">
        <v>73</v>
      </c>
      <c r="B217" s="250">
        <v>78.302999999999997</v>
      </c>
      <c r="C217" s="250">
        <v>5.6020000000000003</v>
      </c>
      <c r="D217" s="250">
        <v>-49.86</v>
      </c>
      <c r="E217" s="250">
        <v>2.1789999999999998</v>
      </c>
      <c r="F217" s="250">
        <v>110.917</v>
      </c>
      <c r="G217" s="250">
        <v>5.1449999999999996</v>
      </c>
      <c r="H217" s="250">
        <v>-33.340000000000003</v>
      </c>
      <c r="I217" s="102">
        <v>25.455000000000013</v>
      </c>
      <c r="J217" s="102">
        <v>56.125</v>
      </c>
      <c r="K217" s="102">
        <v>-37.161999999999999</v>
      </c>
      <c r="L217" s="102">
        <v>-23.974</v>
      </c>
      <c r="M217" s="102">
        <v>-6.7460000000000058</v>
      </c>
      <c r="N217" s="102">
        <v>61.51</v>
      </c>
      <c r="O217" s="102">
        <v>-57.981034322967496</v>
      </c>
      <c r="P217" s="102">
        <v>-40.286548354322498</v>
      </c>
      <c r="Q217" s="102">
        <v>-3.4601833700000042</v>
      </c>
      <c r="R217" s="102">
        <v>50.102679719999998</v>
      </c>
      <c r="S217" s="251">
        <v>-36.024563349999994</v>
      </c>
      <c r="T217" s="102">
        <v>-56.016402580000005</v>
      </c>
      <c r="U217" s="102">
        <v>9.8358099800000005</v>
      </c>
      <c r="V217" s="102">
        <v>42.629980520000004</v>
      </c>
      <c r="W217" s="102">
        <v>-66.235790500000007</v>
      </c>
      <c r="X217" s="102">
        <v>-7.4691805199999992</v>
      </c>
      <c r="Y217" s="102">
        <v>-6.0455000000000032</v>
      </c>
      <c r="Z217" s="102">
        <v>37.492458259999999</v>
      </c>
      <c r="AA217" s="102">
        <v>-81.796827569999991</v>
      </c>
      <c r="AB217" s="102">
        <v>6.9542910500000001</v>
      </c>
      <c r="AC217" s="102">
        <v>-46.428984850000006</v>
      </c>
      <c r="AD217" s="102">
        <v>56.034887079999997</v>
      </c>
      <c r="AE217" s="102">
        <v>-57.211212840000002</v>
      </c>
      <c r="AF217" s="102">
        <v>-20.959745789999999</v>
      </c>
      <c r="AG217" s="102">
        <v>-21.515000000000001</v>
      </c>
      <c r="AH217" s="102">
        <v>42.680999999999997</v>
      </c>
      <c r="AI217" s="102">
        <v>-94.721000000000004</v>
      </c>
      <c r="AJ217" s="102">
        <v>-44.163832949999986</v>
      </c>
      <c r="AK217" s="102">
        <v>-18.559000000000001</v>
      </c>
      <c r="AL217" s="102">
        <v>56.996000000000002</v>
      </c>
      <c r="AM217" s="102">
        <v>-67.590054890000019</v>
      </c>
      <c r="AN217" s="102">
        <v>-41.594821530000019</v>
      </c>
      <c r="AO217" s="102">
        <v>-5.9160000000000004</v>
      </c>
      <c r="AP217" s="102">
        <v>52.40752848999999</v>
      </c>
      <c r="AQ217" s="102">
        <v>-61.37898820999996</v>
      </c>
    </row>
    <row r="218" spans="1:43" ht="15" customHeight="1">
      <c r="A218" s="38" t="s">
        <v>79</v>
      </c>
      <c r="B218" s="250">
        <v>10.656000000000001</v>
      </c>
      <c r="C218" s="250">
        <v>23.632000000000001</v>
      </c>
      <c r="D218" s="250">
        <v>3.9670000000000001</v>
      </c>
      <c r="E218" s="250">
        <v>-11.396000000000001</v>
      </c>
      <c r="F218" s="250">
        <v>33.128999999999998</v>
      </c>
      <c r="G218" s="250">
        <v>34.945</v>
      </c>
      <c r="H218" s="250">
        <v>50.860999999999997</v>
      </c>
      <c r="I218" s="102">
        <v>93.099000000000018</v>
      </c>
      <c r="J218" s="102">
        <v>38.122999999999998</v>
      </c>
      <c r="K218" s="102">
        <v>-47.045000000000002</v>
      </c>
      <c r="L218" s="102">
        <v>0.79600000000000004</v>
      </c>
      <c r="M218" s="102">
        <v>-1.0859999999999921</v>
      </c>
      <c r="N218" s="102">
        <v>-94.341999999999999</v>
      </c>
      <c r="O218" s="102">
        <v>49.272999999999996</v>
      </c>
      <c r="P218" s="102">
        <v>-62.41492401</v>
      </c>
      <c r="Q218" s="102">
        <v>-6.3179999999999996</v>
      </c>
      <c r="R218" s="102">
        <v>-1.6800000000000006</v>
      </c>
      <c r="S218" s="251">
        <v>17.164999999999999</v>
      </c>
      <c r="T218" s="102">
        <v>-24.954999999999998</v>
      </c>
      <c r="U218" s="102">
        <v>8.8999999999999996E-2</v>
      </c>
      <c r="V218" s="102">
        <v>-2.0140000000000002</v>
      </c>
      <c r="W218" s="102">
        <v>-5.3780000000000001</v>
      </c>
      <c r="X218" s="102">
        <v>-4.6092801699999999</v>
      </c>
      <c r="Y218" s="102">
        <v>1.236</v>
      </c>
      <c r="Z218" s="102">
        <v>0.35708924000000003</v>
      </c>
      <c r="AA218" s="102">
        <v>-2.3132369399999999</v>
      </c>
      <c r="AB218" s="102">
        <v>0.89128476000000001</v>
      </c>
      <c r="AC218" s="102">
        <v>-0.32164931999999991</v>
      </c>
      <c r="AD218" s="102">
        <v>2.36173192</v>
      </c>
      <c r="AE218" s="102">
        <v>1.4451790500000001</v>
      </c>
      <c r="AF218" s="102">
        <v>5.0774186500000003</v>
      </c>
      <c r="AG218" s="102">
        <v>-14.16797562</v>
      </c>
      <c r="AH218" s="102">
        <v>-3.2482775899999998</v>
      </c>
      <c r="AI218" s="102">
        <v>-7.2845192399999981</v>
      </c>
      <c r="AJ218" s="102">
        <v>-3.2913063500000015</v>
      </c>
      <c r="AK218" s="102">
        <v>-2.7438565099999996</v>
      </c>
      <c r="AL218" s="102">
        <v>-3.716613329999999</v>
      </c>
      <c r="AM218" s="102">
        <v>-5.4026345299999994</v>
      </c>
      <c r="AN218" s="102">
        <v>3.7823511899999995</v>
      </c>
      <c r="AO218" s="102">
        <v>27.983000000000001</v>
      </c>
      <c r="AP218" s="102">
        <v>-2.0614693700000011</v>
      </c>
      <c r="AQ218" s="102">
        <v>-3.4948123999999985</v>
      </c>
    </row>
    <row r="219" spans="1:43" ht="15" customHeight="1">
      <c r="A219" s="38" t="s">
        <v>104</v>
      </c>
      <c r="B219" s="247">
        <v>-29.039000000000001</v>
      </c>
      <c r="C219" s="247">
        <v>34.247999999999998</v>
      </c>
      <c r="D219" s="247">
        <v>-5.2089999999999996</v>
      </c>
      <c r="E219" s="252">
        <v>0</v>
      </c>
      <c r="F219" s="250">
        <v>908.76099999999997</v>
      </c>
      <c r="G219" s="250">
        <v>15.512</v>
      </c>
      <c r="H219" s="250">
        <v>-59</v>
      </c>
      <c r="I219" s="102">
        <v>-12.190000000000012</v>
      </c>
      <c r="J219" s="102">
        <v>-87.643000000000001</v>
      </c>
      <c r="K219" s="102">
        <v>-58.104999999999997</v>
      </c>
      <c r="L219" s="102">
        <v>-105.295</v>
      </c>
      <c r="M219" s="102">
        <v>-279.04899999999992</v>
      </c>
      <c r="N219" s="102">
        <v>-132.578</v>
      </c>
      <c r="O219" s="102">
        <v>-123.5492155900001</v>
      </c>
      <c r="P219" s="102">
        <v>-19.017810835999999</v>
      </c>
      <c r="Q219" s="102">
        <v>-36.321500000000007</v>
      </c>
      <c r="R219" s="102">
        <v>-68.775698613499998</v>
      </c>
      <c r="S219" s="251">
        <v>-57.906825839999982</v>
      </c>
      <c r="T219" s="102">
        <v>-238.72202527000002</v>
      </c>
      <c r="U219" s="102">
        <v>-31.870602070000004</v>
      </c>
      <c r="V219" s="102">
        <v>-102.43281954999999</v>
      </c>
      <c r="W219" s="102">
        <v>85.343921619999989</v>
      </c>
      <c r="X219" s="102">
        <v>21.222019079999999</v>
      </c>
      <c r="Y219" s="102">
        <v>-54.269500000000001</v>
      </c>
      <c r="Z219" s="102">
        <v>-49.522972399999993</v>
      </c>
      <c r="AA219" s="102">
        <v>-1.3698846799999957</v>
      </c>
      <c r="AB219" s="102">
        <v>-92.056501390000008</v>
      </c>
      <c r="AC219" s="102">
        <v>-124.10289768</v>
      </c>
      <c r="AD219" s="102">
        <v>-92.997945290000004</v>
      </c>
      <c r="AE219" s="102">
        <v>-82.148220910000006</v>
      </c>
      <c r="AF219" s="102">
        <v>9.0024669700000022</v>
      </c>
      <c r="AG219" s="102">
        <v>-32.555999999999997</v>
      </c>
      <c r="AH219" s="102">
        <v>-30.187000000000001</v>
      </c>
      <c r="AI219" s="102">
        <v>23.927</v>
      </c>
      <c r="AJ219" s="102">
        <v>-268.41791189000003</v>
      </c>
      <c r="AK219" s="102">
        <v>-49.433999999999997</v>
      </c>
      <c r="AL219" s="102">
        <v>-37.445</v>
      </c>
      <c r="AM219" s="102">
        <v>-88.421200459999994</v>
      </c>
      <c r="AN219" s="102">
        <v>-91.561696630000029</v>
      </c>
      <c r="AO219" s="102">
        <v>-402.541</v>
      </c>
      <c r="AP219" s="102">
        <v>-87.528725449999982</v>
      </c>
      <c r="AQ219" s="102">
        <v>-103.22407253999995</v>
      </c>
    </row>
    <row r="220" spans="1:43" ht="15" customHeight="1">
      <c r="A220" s="38" t="s">
        <v>54</v>
      </c>
      <c r="B220" s="252">
        <v>0</v>
      </c>
      <c r="C220" s="252">
        <v>-60.070999999999998</v>
      </c>
      <c r="D220" s="252">
        <v>-4.1070000000000002</v>
      </c>
      <c r="E220" s="252">
        <v>14.11</v>
      </c>
      <c r="F220" s="252">
        <v>0</v>
      </c>
      <c r="G220" s="252">
        <v>0</v>
      </c>
      <c r="H220" s="252">
        <v>0</v>
      </c>
      <c r="I220" s="102">
        <v>-17.126000000000001</v>
      </c>
      <c r="J220" s="102">
        <v>-14.808999999999999</v>
      </c>
      <c r="K220" s="102">
        <v>-35.270000000000003</v>
      </c>
      <c r="L220" s="102">
        <v>-8.1590000000000007</v>
      </c>
      <c r="M220" s="102">
        <v>37.5</v>
      </c>
      <c r="N220" s="102">
        <v>-51.688000000000002</v>
      </c>
      <c r="O220" s="102">
        <v>-22.349238009999993</v>
      </c>
      <c r="P220" s="102">
        <v>-82.826238559999993</v>
      </c>
      <c r="Q220" s="102">
        <v>-1.4776077399999996</v>
      </c>
      <c r="R220" s="102">
        <v>-7.846478399999997</v>
      </c>
      <c r="S220" s="251">
        <v>-69.662250830000005</v>
      </c>
      <c r="T220" s="102">
        <v>-84.551756940000004</v>
      </c>
      <c r="U220" s="102">
        <v>3.0825937199999975</v>
      </c>
      <c r="V220" s="102">
        <v>48.44379919</v>
      </c>
      <c r="W220" s="102">
        <v>-168.93339290999998</v>
      </c>
      <c r="X220" s="102">
        <v>-116.39062925</v>
      </c>
      <c r="Y220" s="102">
        <v>82.681500000000014</v>
      </c>
      <c r="Z220" s="102">
        <v>-5.0289447199999993</v>
      </c>
      <c r="AA220" s="102">
        <v>9.6656457399999969</v>
      </c>
      <c r="AB220" s="102">
        <v>10.542789450000001</v>
      </c>
      <c r="AC220" s="102">
        <v>72.394543720000001</v>
      </c>
      <c r="AD220" s="102">
        <v>-6.9073672900000016</v>
      </c>
      <c r="AE220" s="102">
        <v>-26.044955009999999</v>
      </c>
      <c r="AF220" s="102">
        <v>-115.97251793</v>
      </c>
      <c r="AG220" s="102">
        <v>-51.407440799999996</v>
      </c>
      <c r="AH220" s="102">
        <v>-98.177604000000002</v>
      </c>
      <c r="AI220" s="102">
        <v>-137.79150000000001</v>
      </c>
      <c r="AJ220" s="102">
        <v>-25.082000000000001</v>
      </c>
      <c r="AK220" s="102">
        <v>-20.581311099999994</v>
      </c>
      <c r="AL220" s="102">
        <v>-34.073</v>
      </c>
      <c r="AM220" s="102">
        <v>31.353999999999999</v>
      </c>
      <c r="AN220" s="102">
        <v>-46.818618000000001</v>
      </c>
      <c r="AO220" s="102">
        <v>-72.174999999999997</v>
      </c>
      <c r="AP220" s="102">
        <v>13.6335</v>
      </c>
      <c r="AQ220" s="102">
        <v>-68.349999999999994</v>
      </c>
    </row>
    <row r="221" spans="1:43" ht="15" customHeight="1">
      <c r="A221" s="38" t="s">
        <v>50</v>
      </c>
      <c r="B221" s="252"/>
      <c r="C221" s="252"/>
      <c r="D221" s="252"/>
      <c r="E221" s="252"/>
      <c r="F221" s="252"/>
      <c r="G221" s="252"/>
      <c r="H221" s="252"/>
      <c r="I221" s="102"/>
      <c r="J221" s="102"/>
      <c r="K221" s="102"/>
      <c r="L221" s="102"/>
      <c r="M221" s="102"/>
      <c r="N221" s="102"/>
      <c r="O221" s="102"/>
      <c r="P221" s="102"/>
      <c r="Q221" s="102">
        <v>8.2939999999999987</v>
      </c>
      <c r="R221" s="102">
        <v>-9.1885000000000012</v>
      </c>
      <c r="S221" s="251">
        <v>0</v>
      </c>
      <c r="T221" s="102">
        <v>0</v>
      </c>
      <c r="U221" s="102">
        <v>0</v>
      </c>
      <c r="V221" s="102">
        <v>90.013499999999993</v>
      </c>
      <c r="W221" s="102">
        <v>-5.7270000000000003</v>
      </c>
      <c r="X221" s="102">
        <v>-4.1159999999999997</v>
      </c>
      <c r="Y221" s="102">
        <v>129.39600000000002</v>
      </c>
      <c r="Z221" s="102">
        <v>42.362499999999997</v>
      </c>
      <c r="AA221" s="102">
        <v>-203.005</v>
      </c>
      <c r="AB221" s="102">
        <v>-78.111500000000007</v>
      </c>
      <c r="AC221" s="102">
        <v>149.01849999999999</v>
      </c>
      <c r="AD221" s="102">
        <v>19.689499999999999</v>
      </c>
      <c r="AE221" s="102">
        <v>112.264</v>
      </c>
      <c r="AF221" s="102">
        <v>-46.591445</v>
      </c>
      <c r="AG221" s="102">
        <v>11.664999999999999</v>
      </c>
      <c r="AH221" s="102">
        <v>-41.453499999999998</v>
      </c>
      <c r="AI221" s="102">
        <v>-71.784999999999997</v>
      </c>
      <c r="AJ221" s="102">
        <v>98.209000000000003</v>
      </c>
      <c r="AK221" s="102">
        <v>63.168999999999997</v>
      </c>
      <c r="AL221" s="102">
        <v>-3.6555</v>
      </c>
      <c r="AM221" s="102">
        <v>47.494</v>
      </c>
      <c r="AN221" s="102">
        <v>35.8215</v>
      </c>
      <c r="AO221" s="102">
        <v>227.62299999999999</v>
      </c>
      <c r="AP221" s="102">
        <v>-305.39100000000002</v>
      </c>
      <c r="AQ221" s="102">
        <v>-371.72199999999998</v>
      </c>
    </row>
    <row r="222" spans="1:43" ht="15" customHeight="1">
      <c r="A222" s="38" t="s">
        <v>105</v>
      </c>
      <c r="B222" s="250">
        <v>0</v>
      </c>
      <c r="C222" s="250">
        <v>0</v>
      </c>
      <c r="D222" s="250">
        <v>0</v>
      </c>
      <c r="E222" s="250">
        <v>0</v>
      </c>
      <c r="F222" s="250">
        <v>0</v>
      </c>
      <c r="G222" s="250">
        <v>0</v>
      </c>
      <c r="H222" s="250">
        <v>0</v>
      </c>
      <c r="I222" s="102">
        <v>-34.766999999999996</v>
      </c>
      <c r="J222" s="102">
        <v>0</v>
      </c>
      <c r="K222" s="102">
        <v>0</v>
      </c>
      <c r="L222" s="102">
        <v>116.387</v>
      </c>
      <c r="M222" s="102">
        <v>0</v>
      </c>
      <c r="N222" s="102">
        <v>0</v>
      </c>
      <c r="O222" s="102">
        <v>0</v>
      </c>
      <c r="P222" s="102">
        <v>0</v>
      </c>
      <c r="Q222" s="102">
        <v>4.2657370399999985</v>
      </c>
      <c r="R222" s="102">
        <v>47.450677544545542</v>
      </c>
      <c r="S222" s="251">
        <v>47.704347822727321</v>
      </c>
      <c r="T222" s="102">
        <v>174.22181355575754</v>
      </c>
      <c r="U222" s="102">
        <v>6.9740331399999969</v>
      </c>
      <c r="V222" s="102">
        <v>0.1943433299999997</v>
      </c>
      <c r="W222" s="102">
        <v>6.1097861399999989</v>
      </c>
      <c r="X222" s="102">
        <v>9.5653869600000014</v>
      </c>
      <c r="Y222" s="102">
        <v>-9.89639700000014E-2</v>
      </c>
      <c r="Z222" s="102">
        <v>4.8765111999999995</v>
      </c>
      <c r="AA222" s="102">
        <v>9.5395442399999943</v>
      </c>
      <c r="AB222" s="102">
        <v>55.778299719999993</v>
      </c>
      <c r="AC222" s="102">
        <v>0</v>
      </c>
      <c r="AD222" s="102">
        <v>0</v>
      </c>
      <c r="AE222" s="102"/>
      <c r="AF222" s="102"/>
      <c r="AG222" s="102"/>
      <c r="AH222" s="102">
        <v>-9.1509999999999998</v>
      </c>
      <c r="AI222" s="102">
        <v>15.243</v>
      </c>
      <c r="AJ222" s="102">
        <v>-30.256675480000002</v>
      </c>
      <c r="AK222" s="102">
        <v>4.899</v>
      </c>
      <c r="AL222" s="102">
        <v>3.0510000000000002</v>
      </c>
      <c r="AM222" s="102">
        <v>-11.896805000000001</v>
      </c>
      <c r="AN222" s="102">
        <v>-13.667918999999999</v>
      </c>
      <c r="AO222" s="102" t="s">
        <v>400</v>
      </c>
      <c r="AP222" s="102">
        <v>0</v>
      </c>
      <c r="AQ222" s="102">
        <v>0</v>
      </c>
    </row>
    <row r="223" spans="1:43" ht="15" customHeight="1">
      <c r="A223" s="38" t="s">
        <v>106</v>
      </c>
      <c r="B223" s="254">
        <v>109.729</v>
      </c>
      <c r="C223" s="254">
        <v>-257.44600000000003</v>
      </c>
      <c r="D223" s="254">
        <v>-197.28800000000001</v>
      </c>
      <c r="E223" s="254">
        <v>310.084</v>
      </c>
      <c r="F223" s="254">
        <v>349.827</v>
      </c>
      <c r="G223" s="254">
        <v>-136.964</v>
      </c>
      <c r="H223" s="254">
        <v>-59.38</v>
      </c>
      <c r="I223" s="102">
        <v>-372.22300000000001</v>
      </c>
      <c r="J223" s="102">
        <v>-120.43300000000001</v>
      </c>
      <c r="K223" s="102">
        <v>61.048000000000002</v>
      </c>
      <c r="L223" s="102">
        <v>118.473</v>
      </c>
      <c r="M223" s="102">
        <v>-109.73</v>
      </c>
      <c r="N223" s="102">
        <v>-77.037999999999997</v>
      </c>
      <c r="O223" s="102">
        <v>61.594176302006176</v>
      </c>
      <c r="P223" s="102">
        <v>66.152827108691312</v>
      </c>
      <c r="Q223" s="102">
        <v>18.053875259999998</v>
      </c>
      <c r="R223" s="102">
        <v>-90.820219170000087</v>
      </c>
      <c r="S223" s="251">
        <v>-44.593716930000006</v>
      </c>
      <c r="T223" s="102">
        <v>151.00472181999999</v>
      </c>
      <c r="U223" s="102">
        <v>-76.406122659999994</v>
      </c>
      <c r="V223" s="102">
        <v>229.69052573000002</v>
      </c>
      <c r="W223" s="102">
        <v>-206.28690306999999</v>
      </c>
      <c r="X223" s="102">
        <v>1.9179759400000032</v>
      </c>
      <c r="Y223" s="102">
        <v>-156.35900000000001</v>
      </c>
      <c r="Z223" s="102">
        <v>123.82797663000001</v>
      </c>
      <c r="AA223" s="102">
        <v>-61.320368299999998</v>
      </c>
      <c r="AB223" s="102">
        <v>-189.11001784999999</v>
      </c>
      <c r="AC223" s="102">
        <v>169.98193881000032</v>
      </c>
      <c r="AD223" s="102">
        <v>-128.07051067999993</v>
      </c>
      <c r="AE223" s="102">
        <v>-93.841197429999966</v>
      </c>
      <c r="AF223" s="102">
        <v>41.053528609999887</v>
      </c>
      <c r="AG223" s="102">
        <v>1029.1797083399999</v>
      </c>
      <c r="AH223" s="102">
        <v>-43.310545519999806</v>
      </c>
      <c r="AI223" s="102">
        <v>126.69228809999981</v>
      </c>
      <c r="AJ223" s="102">
        <v>-374.67519894999998</v>
      </c>
      <c r="AK223" s="102">
        <v>-208.09036882001112</v>
      </c>
      <c r="AL223" s="102">
        <v>144.52211366000006</v>
      </c>
      <c r="AM223" s="102">
        <v>-222.99915534999985</v>
      </c>
      <c r="AN223" s="102">
        <v>239.16374407000015</v>
      </c>
      <c r="AO223" s="102">
        <v>-607.03200000000004</v>
      </c>
      <c r="AP223" s="102">
        <v>302.77555578000056</v>
      </c>
      <c r="AQ223" s="102">
        <v>88.858200129999886</v>
      </c>
    </row>
    <row r="224" spans="1:43" ht="15" customHeight="1">
      <c r="A224" s="38" t="s">
        <v>215</v>
      </c>
      <c r="B224" s="254"/>
      <c r="C224" s="254"/>
      <c r="D224" s="254"/>
      <c r="E224" s="254"/>
      <c r="F224" s="254"/>
      <c r="G224" s="254"/>
      <c r="H224" s="254"/>
      <c r="I224" s="102"/>
      <c r="J224" s="102"/>
      <c r="K224" s="102"/>
      <c r="L224" s="102"/>
      <c r="M224" s="102"/>
      <c r="N224" s="102"/>
      <c r="O224" s="102"/>
      <c r="P224" s="102"/>
      <c r="Q224" s="102">
        <v>0</v>
      </c>
      <c r="R224" s="102">
        <v>0</v>
      </c>
      <c r="S224" s="251">
        <v>0</v>
      </c>
      <c r="T224" s="102">
        <v>0</v>
      </c>
      <c r="U224" s="102">
        <v>0</v>
      </c>
      <c r="V224" s="102">
        <v>0</v>
      </c>
      <c r="W224" s="102">
        <v>0</v>
      </c>
      <c r="X224" s="102">
        <v>0</v>
      </c>
      <c r="Y224" s="102">
        <v>0</v>
      </c>
      <c r="Z224" s="102">
        <v>0</v>
      </c>
      <c r="AA224" s="102">
        <v>0</v>
      </c>
      <c r="AB224" s="102">
        <v>0</v>
      </c>
      <c r="AC224" s="102">
        <v>0</v>
      </c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</row>
    <row r="225" spans="1:46" ht="15" customHeight="1">
      <c r="A225" s="38" t="s">
        <v>216</v>
      </c>
      <c r="B225" s="254"/>
      <c r="C225" s="254"/>
      <c r="D225" s="254"/>
      <c r="E225" s="254"/>
      <c r="F225" s="254"/>
      <c r="G225" s="254"/>
      <c r="H225" s="254"/>
      <c r="I225" s="102"/>
      <c r="J225" s="102"/>
      <c r="K225" s="102"/>
      <c r="L225" s="102"/>
      <c r="M225" s="102"/>
      <c r="N225" s="102"/>
      <c r="O225" s="102"/>
      <c r="P225" s="102"/>
      <c r="Q225" s="102">
        <v>-43.631</v>
      </c>
      <c r="R225" s="102">
        <v>-19.616499999999998</v>
      </c>
      <c r="S225" s="251">
        <v>-22.893999999999998</v>
      </c>
      <c r="T225" s="102">
        <v>-42.829000000000001</v>
      </c>
      <c r="U225" s="102">
        <v>-21.452500000000001</v>
      </c>
      <c r="V225" s="102">
        <v>-42.097000000000001</v>
      </c>
      <c r="W225" s="102">
        <v>-18.968499999999999</v>
      </c>
      <c r="X225" s="102">
        <v>-58.463638590000073</v>
      </c>
      <c r="Y225" s="83">
        <v>-11.03</v>
      </c>
      <c r="Z225" s="83">
        <v>0</v>
      </c>
      <c r="AA225" s="83">
        <v>0</v>
      </c>
      <c r="AB225" s="83">
        <v>0</v>
      </c>
      <c r="AC225" s="83">
        <v>0</v>
      </c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</row>
    <row r="226" spans="1:46" s="37" customFormat="1" ht="15" customHeight="1">
      <c r="A226" s="35" t="s">
        <v>107</v>
      </c>
      <c r="B226" s="86">
        <v>607.30200000000002</v>
      </c>
      <c r="C226" s="86">
        <v>-41.865000000000002</v>
      </c>
      <c r="D226" s="86">
        <v>45.808999999999997</v>
      </c>
      <c r="E226" s="86">
        <v>1725.8510000000001</v>
      </c>
      <c r="F226" s="86">
        <v>-107.626</v>
      </c>
      <c r="G226" s="86">
        <v>573.25699999999995</v>
      </c>
      <c r="H226" s="86">
        <v>286.86500000000001</v>
      </c>
      <c r="I226" s="86">
        <v>461.30426839264254</v>
      </c>
      <c r="J226" s="86">
        <v>38.669000000000082</v>
      </c>
      <c r="K226" s="86">
        <v>405.05000000000007</v>
      </c>
      <c r="L226" s="86">
        <v>756.33699999999953</v>
      </c>
      <c r="M226" s="86">
        <v>1155.4655064155183</v>
      </c>
      <c r="N226" s="86">
        <v>452.45500000000004</v>
      </c>
      <c r="O226" s="86">
        <v>372.29580918410318</v>
      </c>
      <c r="P226" s="86">
        <v>871.30188109588539</v>
      </c>
      <c r="Q226" s="86">
        <v>1665.8755000000001</v>
      </c>
      <c r="R226" s="86">
        <v>-239.19350000000006</v>
      </c>
      <c r="S226" s="86">
        <v>713.47200000000032</v>
      </c>
      <c r="T226" s="86">
        <v>854.24399999999991</v>
      </c>
      <c r="U226" s="86">
        <v>2102.8920000000003</v>
      </c>
      <c r="V226" s="86">
        <v>626.61500000000012</v>
      </c>
      <c r="W226" s="86">
        <v>577.21549999999979</v>
      </c>
      <c r="X226" s="86">
        <v>998.50635044999876</v>
      </c>
      <c r="Y226" s="86">
        <v>2071.6260000000079</v>
      </c>
      <c r="Z226" s="86">
        <v>818.7978137999761</v>
      </c>
      <c r="AA226" s="86">
        <v>1243.7963643999581</v>
      </c>
      <c r="AB226" s="86">
        <v>1281.8861017599982</v>
      </c>
      <c r="AC226" s="86">
        <v>2145.8297349784375</v>
      </c>
      <c r="AD226" s="86">
        <v>989.95922604765246</v>
      </c>
      <c r="AE226" s="86">
        <v>809.99897543000134</v>
      </c>
      <c r="AF226" s="86">
        <v>949.17655247997277</v>
      </c>
      <c r="AG226" s="86">
        <v>3305.3654365899774</v>
      </c>
      <c r="AH226" s="86">
        <v>129.82513371002787</v>
      </c>
      <c r="AI226" s="86">
        <v>360.5366593950265</v>
      </c>
      <c r="AJ226" s="86">
        <v>1329.8277303199129</v>
      </c>
      <c r="AK226" s="86">
        <v>2809.07874816</v>
      </c>
      <c r="AL226" s="86">
        <v>708.60868756997468</v>
      </c>
      <c r="AM226" s="86">
        <v>1360.7873968400143</v>
      </c>
      <c r="AN226" s="86">
        <v>1619.3639053100126</v>
      </c>
      <c r="AO226" s="86">
        <v>2892.1509999999998</v>
      </c>
      <c r="AP226" s="86">
        <v>-650.0463778400042</v>
      </c>
      <c r="AQ226" s="86">
        <v>721.14639764000287</v>
      </c>
      <c r="AR226"/>
      <c r="AS226"/>
      <c r="AT226"/>
    </row>
    <row r="227" spans="1:46" s="37" customFormat="1" ht="15" customHeight="1">
      <c r="A227" s="35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/>
      <c r="AS227"/>
      <c r="AT227"/>
    </row>
    <row r="228" spans="1:46" s="37" customFormat="1" ht="15" customHeight="1">
      <c r="A228" s="52" t="s">
        <v>108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104"/>
      <c r="Q228" s="104"/>
      <c r="R228" s="68"/>
      <c r="S228" s="68"/>
      <c r="T228" s="68"/>
      <c r="U228" s="68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/>
      <c r="AS228"/>
      <c r="AT228"/>
    </row>
    <row r="229" spans="1:46" ht="15" customHeight="1">
      <c r="A229" s="50" t="s">
        <v>109</v>
      </c>
      <c r="B229" s="102">
        <v>0</v>
      </c>
      <c r="C229" s="102">
        <v>0</v>
      </c>
      <c r="D229" s="102">
        <v>0</v>
      </c>
      <c r="E229" s="102">
        <v>0</v>
      </c>
      <c r="F229" s="102">
        <v>0</v>
      </c>
      <c r="G229" s="102">
        <v>0</v>
      </c>
      <c r="H229" s="102">
        <v>0</v>
      </c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251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</row>
    <row r="230" spans="1:46" ht="15" customHeight="1">
      <c r="A230" s="38" t="s">
        <v>110</v>
      </c>
      <c r="B230" s="255">
        <v>0</v>
      </c>
      <c r="C230" s="255">
        <v>0</v>
      </c>
      <c r="D230" s="255">
        <v>0</v>
      </c>
      <c r="E230" s="255">
        <v>-157.345</v>
      </c>
      <c r="F230" s="255">
        <v>0</v>
      </c>
      <c r="G230" s="255">
        <v>0</v>
      </c>
      <c r="H230" s="255">
        <v>0</v>
      </c>
      <c r="I230" s="102">
        <v>-15.355000000000018</v>
      </c>
      <c r="J230" s="102">
        <v>-200.20400000000001</v>
      </c>
      <c r="K230" s="102">
        <v>102.71899999999999</v>
      </c>
      <c r="L230" s="102">
        <v>-3011.3980000000001</v>
      </c>
      <c r="M230" s="102">
        <v>-46.508000000000401</v>
      </c>
      <c r="N230" s="102">
        <v>-55.625</v>
      </c>
      <c r="O230" s="102">
        <v>-9.2960459220940095</v>
      </c>
      <c r="P230" s="53">
        <v>-139.67289306000001</v>
      </c>
      <c r="Q230" s="53">
        <v>-3.5070000000000001</v>
      </c>
      <c r="R230" s="102">
        <v>-5.0879999999999992</v>
      </c>
      <c r="S230" s="251">
        <v>-3.1389999999999993</v>
      </c>
      <c r="T230" s="102">
        <v>31.688139999999997</v>
      </c>
      <c r="U230" s="102">
        <v>11.196999999999999</v>
      </c>
      <c r="V230" s="53">
        <v>-23.14</v>
      </c>
      <c r="W230" s="53">
        <v>-5.64</v>
      </c>
      <c r="X230" s="53">
        <v>-11.954000590000001</v>
      </c>
      <c r="Y230" s="53">
        <v>0</v>
      </c>
      <c r="Z230" s="53">
        <v>-0.54500000000000004</v>
      </c>
      <c r="AA230" s="53">
        <v>-9.4924290000000013</v>
      </c>
      <c r="AB230" s="53">
        <v>-8.502577539999999</v>
      </c>
      <c r="AC230" s="53">
        <v>0</v>
      </c>
      <c r="AD230" s="53"/>
      <c r="AE230" s="53">
        <v>-389.75</v>
      </c>
      <c r="AF230" s="53">
        <v>-13.702607519999999</v>
      </c>
      <c r="AG230" s="53">
        <v>-4.1475</v>
      </c>
      <c r="AH230" s="53">
        <v>-9.7629320000000011</v>
      </c>
      <c r="AI230" s="102">
        <v>-175.02699999999999</v>
      </c>
      <c r="AJ230" s="102">
        <v>-637.173</v>
      </c>
      <c r="AK230" s="102">
        <v>-29.031693690000001</v>
      </c>
      <c r="AL230" s="102">
        <v>-3.0499999999999963</v>
      </c>
      <c r="AM230" s="102">
        <v>-3.2229999999999999</v>
      </c>
      <c r="AN230" s="102">
        <v>-12.157</v>
      </c>
      <c r="AO230" s="102">
        <v>-86.962999999999994</v>
      </c>
      <c r="AP230" s="102">
        <v>-7.6219999999999999</v>
      </c>
      <c r="AQ230" s="102">
        <v>3.5074999999999998</v>
      </c>
    </row>
    <row r="231" spans="1:46" ht="15" customHeight="1">
      <c r="A231" s="38" t="s">
        <v>217</v>
      </c>
      <c r="B231" s="255"/>
      <c r="C231" s="255"/>
      <c r="D231" s="255"/>
      <c r="E231" s="255"/>
      <c r="F231" s="255"/>
      <c r="G231" s="255"/>
      <c r="H231" s="255"/>
      <c r="I231" s="102"/>
      <c r="J231" s="102"/>
      <c r="K231" s="102"/>
      <c r="L231" s="102"/>
      <c r="M231" s="102"/>
      <c r="N231" s="102"/>
      <c r="O231" s="102"/>
      <c r="P231" s="53"/>
      <c r="Q231" s="53">
        <v>0</v>
      </c>
      <c r="R231" s="102">
        <v>-89.168000000000006</v>
      </c>
      <c r="S231" s="251">
        <v>0</v>
      </c>
      <c r="T231" s="102">
        <v>0</v>
      </c>
      <c r="U231" s="102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0</v>
      </c>
      <c r="AC231" s="53">
        <v>0</v>
      </c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</row>
    <row r="232" spans="1:46" ht="15" customHeight="1">
      <c r="A232" s="57" t="s">
        <v>419</v>
      </c>
      <c r="B232" s="255"/>
      <c r="C232" s="255"/>
      <c r="D232" s="255"/>
      <c r="E232" s="255"/>
      <c r="F232" s="255"/>
      <c r="G232" s="255"/>
      <c r="H232" s="255"/>
      <c r="I232" s="102"/>
      <c r="J232" s="102"/>
      <c r="K232" s="102"/>
      <c r="L232" s="102"/>
      <c r="M232" s="102"/>
      <c r="N232" s="102"/>
      <c r="O232" s="102"/>
      <c r="P232" s="53"/>
      <c r="Q232" s="53"/>
      <c r="R232" s="102"/>
      <c r="S232" s="251"/>
      <c r="T232" s="102"/>
      <c r="U232" s="102"/>
      <c r="V232" s="53"/>
      <c r="W232" s="53"/>
      <c r="X232" s="53"/>
      <c r="Y232" s="53"/>
      <c r="Z232" s="53"/>
      <c r="AA232" s="53"/>
      <c r="AB232" s="53"/>
      <c r="AC232" s="53"/>
      <c r="AD232" s="83">
        <v>-3.9680236399999993</v>
      </c>
      <c r="AE232" s="53"/>
      <c r="AF232" s="53"/>
      <c r="AG232" s="53"/>
      <c r="AH232" s="53"/>
      <c r="AI232" s="102">
        <v>0</v>
      </c>
      <c r="AJ232" s="102">
        <v>3.1299999952316285E-6</v>
      </c>
      <c r="AK232" s="102">
        <v>1E-8</v>
      </c>
      <c r="AL232" s="102">
        <v>6.984919309616089E-16</v>
      </c>
      <c r="AM232" s="102">
        <v>1.5000000037252903E-7</v>
      </c>
      <c r="AN232" s="102">
        <v>-4.1423682499999996</v>
      </c>
      <c r="AO232" s="102">
        <v>-1.1419999999999999</v>
      </c>
      <c r="AP232" s="102">
        <v>0</v>
      </c>
      <c r="AQ232" s="102">
        <v>0</v>
      </c>
    </row>
    <row r="233" spans="1:46" ht="15" customHeight="1">
      <c r="A233" s="38" t="s">
        <v>112</v>
      </c>
      <c r="B233" s="256">
        <v>0</v>
      </c>
      <c r="C233" s="256">
        <v>0</v>
      </c>
      <c r="D233" s="256">
        <v>0</v>
      </c>
      <c r="E233" s="256">
        <v>0</v>
      </c>
      <c r="F233" s="256">
        <v>0</v>
      </c>
      <c r="G233" s="256">
        <v>0</v>
      </c>
      <c r="H233" s="256">
        <v>0</v>
      </c>
      <c r="I233" s="245"/>
      <c r="J233" s="245"/>
      <c r="K233" s="245"/>
      <c r="L233" s="245"/>
      <c r="M233" s="245"/>
      <c r="N233" s="102"/>
      <c r="O233" s="102"/>
      <c r="P233" s="53"/>
      <c r="Q233" s="53">
        <v>197.45949999999999</v>
      </c>
      <c r="R233" s="102">
        <v>3.2279999999999882</v>
      </c>
      <c r="S233" s="251">
        <v>121.00999999999999</v>
      </c>
      <c r="T233" s="102">
        <v>-0.58399999999999996</v>
      </c>
      <c r="U233" s="102">
        <v>0</v>
      </c>
      <c r="V233" s="53">
        <v>113.09699999999999</v>
      </c>
      <c r="W233" s="53">
        <v>1.0349999999999999</v>
      </c>
      <c r="X233" s="53">
        <v>1.7056549200000011</v>
      </c>
      <c r="Y233" s="53">
        <v>0.58603708999999804</v>
      </c>
      <c r="Z233" s="53">
        <v>2.1990000000000003</v>
      </c>
      <c r="AA233" s="53">
        <v>10.007</v>
      </c>
      <c r="AB233" s="53">
        <v>1.8365129100000486</v>
      </c>
      <c r="AC233" s="53">
        <v>0</v>
      </c>
      <c r="AD233" s="53">
        <v>2.5652528999999631</v>
      </c>
      <c r="AE233" s="53">
        <v>9.9539999999999999E-5</v>
      </c>
      <c r="AF233" s="53">
        <v>4.6603979399999993</v>
      </c>
      <c r="AG233" s="53">
        <v>-1.8E-7</v>
      </c>
      <c r="AH233" s="53">
        <v>4.7926664099999998</v>
      </c>
      <c r="AI233" s="102">
        <v>6.2999999523162845E-7</v>
      </c>
      <c r="AJ233" s="102">
        <v>4.0756717900000812</v>
      </c>
      <c r="AK233" s="102">
        <v>10.670000060000001</v>
      </c>
      <c r="AL233" s="102">
        <v>-6.8927708899999853</v>
      </c>
      <c r="AM233" s="102">
        <v>3.7999993562698362E-7</v>
      </c>
      <c r="AN233" s="102">
        <v>7.4048924400001761</v>
      </c>
      <c r="AO233" s="102">
        <v>0</v>
      </c>
      <c r="AP233" s="102">
        <v>3.2736217999999822</v>
      </c>
      <c r="AQ233" s="102">
        <v>2.4050855099999904</v>
      </c>
    </row>
    <row r="234" spans="1:46" ht="15" customHeight="1">
      <c r="A234" s="38" t="s">
        <v>111</v>
      </c>
      <c r="B234" s="256"/>
      <c r="C234" s="256"/>
      <c r="D234" s="256"/>
      <c r="E234" s="256"/>
      <c r="F234" s="256"/>
      <c r="G234" s="256"/>
      <c r="H234" s="256"/>
      <c r="I234" s="245"/>
      <c r="J234" s="245"/>
      <c r="K234" s="245"/>
      <c r="L234" s="245"/>
      <c r="M234" s="245"/>
      <c r="N234" s="102"/>
      <c r="O234" s="102"/>
      <c r="P234" s="53"/>
      <c r="Q234" s="53">
        <v>0</v>
      </c>
      <c r="R234" s="102">
        <v>0</v>
      </c>
      <c r="S234" s="251">
        <v>0</v>
      </c>
      <c r="T234" s="102">
        <v>0</v>
      </c>
      <c r="U234" s="102"/>
      <c r="V234" s="53"/>
      <c r="W234" s="53"/>
      <c r="X234" s="53"/>
      <c r="Y234" s="53"/>
      <c r="Z234" s="53"/>
      <c r="AA234" s="53"/>
      <c r="AB234" s="53">
        <v>-363.80676269000003</v>
      </c>
      <c r="AC234" s="53">
        <v>-0.1745183500000021</v>
      </c>
      <c r="AD234" s="53">
        <v>3.7099312099999953</v>
      </c>
      <c r="AE234" s="53">
        <v>-130.33535594</v>
      </c>
      <c r="AF234" s="53">
        <v>-161.55433878999997</v>
      </c>
      <c r="AG234" s="53">
        <v>-244.05600000000001</v>
      </c>
      <c r="AH234" s="53">
        <v>-372.36900000000003</v>
      </c>
      <c r="AI234" s="102">
        <v>-13.577999999999999</v>
      </c>
      <c r="AJ234" s="102">
        <v>-2.9015272300000192</v>
      </c>
      <c r="AK234" s="102">
        <v>70.518000000000001</v>
      </c>
      <c r="AL234" s="102">
        <v>13.496</v>
      </c>
      <c r="AM234" s="102">
        <v>43.845094439999997</v>
      </c>
      <c r="AN234" s="102">
        <v>-139.48322716999996</v>
      </c>
      <c r="AO234" s="102">
        <v>-395.964</v>
      </c>
      <c r="AP234" s="102">
        <v>-413.33174344000008</v>
      </c>
      <c r="AQ234" s="102">
        <v>1.346878060000062</v>
      </c>
    </row>
    <row r="235" spans="1:46" ht="15" customHeight="1">
      <c r="A235" s="38" t="s">
        <v>428</v>
      </c>
      <c r="B235" s="256"/>
      <c r="C235" s="256"/>
      <c r="D235" s="256"/>
      <c r="E235" s="256"/>
      <c r="F235" s="256"/>
      <c r="G235" s="256"/>
      <c r="H235" s="256"/>
      <c r="I235" s="245"/>
      <c r="J235" s="245"/>
      <c r="K235" s="245"/>
      <c r="L235" s="245"/>
      <c r="M235" s="245"/>
      <c r="N235" s="102"/>
      <c r="O235" s="102"/>
      <c r="P235" s="53"/>
      <c r="Q235" s="53"/>
      <c r="R235" s="102"/>
      <c r="S235" s="251"/>
      <c r="T235" s="102"/>
      <c r="U235" s="102"/>
      <c r="V235" s="53"/>
      <c r="W235" s="53"/>
      <c r="X235" s="53"/>
      <c r="Y235" s="53"/>
      <c r="Z235" s="53"/>
      <c r="AA235" s="53"/>
      <c r="AB235" s="53"/>
      <c r="AC235" s="53"/>
      <c r="AD235" s="53">
        <v>8.9499999999999996E-2</v>
      </c>
      <c r="AE235" s="53">
        <v>0.1111</v>
      </c>
      <c r="AF235" s="53">
        <v>1.4999999999999999E-2</v>
      </c>
      <c r="AG235" s="53">
        <v>-0.104</v>
      </c>
      <c r="AH235" s="53">
        <v>-5.3499999999999999E-2</v>
      </c>
      <c r="AI235" s="102"/>
      <c r="AJ235" s="102">
        <v>6.6889330000000013</v>
      </c>
      <c r="AK235" s="102">
        <v>4.6000450000000186E-2</v>
      </c>
      <c r="AL235" s="102">
        <v>9.0499169999999921E-2</v>
      </c>
      <c r="AM235" s="102">
        <v>4.9152018099999992</v>
      </c>
      <c r="AN235" s="102">
        <v>3.8082999999999999E-2</v>
      </c>
      <c r="AO235" s="102">
        <v>6.5000000000000002E-2</v>
      </c>
      <c r="AP235" s="102">
        <v>3.2000000000000001E-2</v>
      </c>
      <c r="AQ235" s="102">
        <v>19.3735</v>
      </c>
    </row>
    <row r="236" spans="1:46" ht="15" customHeight="1">
      <c r="A236" s="57" t="s">
        <v>179</v>
      </c>
      <c r="B236" s="256"/>
      <c r="C236" s="256"/>
      <c r="D236" s="256"/>
      <c r="E236" s="256"/>
      <c r="F236" s="256"/>
      <c r="G236" s="256"/>
      <c r="H236" s="256"/>
      <c r="I236" s="245"/>
      <c r="J236" s="245"/>
      <c r="K236" s="245"/>
      <c r="L236" s="245"/>
      <c r="M236" s="245"/>
      <c r="N236" s="102"/>
      <c r="O236" s="102"/>
      <c r="P236" s="53"/>
      <c r="Q236" s="53">
        <v>0</v>
      </c>
      <c r="R236" s="102">
        <v>0</v>
      </c>
      <c r="S236" s="251">
        <v>0</v>
      </c>
      <c r="T236" s="102">
        <v>-47.259</v>
      </c>
      <c r="U236" s="102">
        <v>-22.555</v>
      </c>
      <c r="V236" s="53">
        <v>22.555</v>
      </c>
      <c r="W236" s="53">
        <v>0</v>
      </c>
      <c r="X236" s="53">
        <v>0</v>
      </c>
      <c r="Y236" s="53">
        <v>-2.1697545700000003</v>
      </c>
      <c r="Z236" s="53">
        <v>0</v>
      </c>
      <c r="AA236" s="53">
        <v>0</v>
      </c>
      <c r="AB236" s="53">
        <v>0</v>
      </c>
      <c r="AC236" s="53">
        <v>0</v>
      </c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</row>
    <row r="237" spans="1:46" ht="15" customHeight="1">
      <c r="A237" s="57" t="s">
        <v>431</v>
      </c>
      <c r="B237" s="256"/>
      <c r="C237" s="256"/>
      <c r="D237" s="256"/>
      <c r="E237" s="256"/>
      <c r="F237" s="256"/>
      <c r="G237" s="256"/>
      <c r="H237" s="256"/>
      <c r="I237" s="245"/>
      <c r="J237" s="245"/>
      <c r="K237" s="245"/>
      <c r="L237" s="245"/>
      <c r="M237" s="245"/>
      <c r="N237" s="102"/>
      <c r="O237" s="102"/>
      <c r="P237" s="53"/>
      <c r="Q237" s="53">
        <v>0</v>
      </c>
      <c r="R237" s="102">
        <v>0</v>
      </c>
      <c r="S237" s="251">
        <v>0</v>
      </c>
      <c r="T237" s="102">
        <v>0</v>
      </c>
      <c r="U237" s="102">
        <v>0</v>
      </c>
      <c r="V237" s="53">
        <v>0</v>
      </c>
      <c r="W237" s="53">
        <v>0</v>
      </c>
      <c r="X237" s="53">
        <v>-66.659350149999995</v>
      </c>
      <c r="Y237" s="53">
        <v>0</v>
      </c>
      <c r="Z237" s="53">
        <v>0</v>
      </c>
      <c r="AA237" s="53">
        <v>0</v>
      </c>
      <c r="AB237" s="53">
        <v>-1E-3</v>
      </c>
      <c r="AC237" s="53"/>
      <c r="AD237" s="53"/>
      <c r="AE237" s="53"/>
      <c r="AF237" s="53">
        <v>-116.513716</v>
      </c>
      <c r="AG237" s="53">
        <v>-35.869461600000001</v>
      </c>
      <c r="AH237" s="53">
        <v>-37.116080540000041</v>
      </c>
      <c r="AI237" s="102">
        <v>9.6430000000000007</v>
      </c>
      <c r="AJ237" s="102">
        <v>-61.70286445</v>
      </c>
      <c r="AK237" s="102">
        <v>1.9000000040978192E-7</v>
      </c>
      <c r="AL237" s="102">
        <v>-158.49023469000002</v>
      </c>
      <c r="AM237" s="102">
        <v>-103.70849619999998</v>
      </c>
      <c r="AN237" s="102">
        <v>-766.26850000000002</v>
      </c>
      <c r="AO237" s="102">
        <v>78.001000000000005</v>
      </c>
      <c r="AP237" s="102">
        <v>0</v>
      </c>
      <c r="AQ237" s="102">
        <v>-4.3845179999999999</v>
      </c>
    </row>
    <row r="238" spans="1:46" ht="15" customHeight="1">
      <c r="A238" s="38" t="s">
        <v>113</v>
      </c>
      <c r="B238" s="102">
        <v>-513.86599999999999</v>
      </c>
      <c r="C238" s="102">
        <v>-312.63900000000001</v>
      </c>
      <c r="D238" s="102">
        <v>-548.755</v>
      </c>
      <c r="E238" s="102">
        <v>-916.38699999999994</v>
      </c>
      <c r="F238" s="102">
        <v>-491.50799999999998</v>
      </c>
      <c r="G238" s="102">
        <v>-237.58799999999999</v>
      </c>
      <c r="H238" s="102">
        <v>-347.18299999999999</v>
      </c>
      <c r="I238" s="102">
        <v>-503.41599999999994</v>
      </c>
      <c r="J238" s="102">
        <v>-281.23200000000003</v>
      </c>
      <c r="K238" s="102">
        <v>-274.08</v>
      </c>
      <c r="L238" s="102">
        <v>-423.97899999999998</v>
      </c>
      <c r="M238" s="102">
        <v>-724.32799999999997</v>
      </c>
      <c r="N238" s="102">
        <v>-432.29500000000002</v>
      </c>
      <c r="O238" s="102">
        <v>-538.08674415000041</v>
      </c>
      <c r="P238" s="53">
        <v>-600.90031327999998</v>
      </c>
      <c r="Q238" s="53">
        <v>-742.66792237999994</v>
      </c>
      <c r="R238" s="102">
        <v>-402.70807762000004</v>
      </c>
      <c r="S238" s="251">
        <v>-374.40699999999998</v>
      </c>
      <c r="T238" s="102">
        <v>-648.32500000000005</v>
      </c>
      <c r="U238" s="102">
        <v>-605.86813752</v>
      </c>
      <c r="V238" s="53">
        <v>-279.0954567</v>
      </c>
      <c r="W238" s="53">
        <v>-348.90340578000001</v>
      </c>
      <c r="X238" s="53">
        <v>-359.00512708999997</v>
      </c>
      <c r="Y238" s="53">
        <v>-521.66177142000004</v>
      </c>
      <c r="Z238" s="53">
        <v>-337.11080074</v>
      </c>
      <c r="AA238" s="53">
        <v>-304.11012008</v>
      </c>
      <c r="AB238" s="53">
        <v>-415.00463646999998</v>
      </c>
      <c r="AC238" s="53">
        <v>-609.03969877999998</v>
      </c>
      <c r="AD238" s="53">
        <v>-332.1318809</v>
      </c>
      <c r="AE238" s="53">
        <v>-304.26262525000004</v>
      </c>
      <c r="AF238" s="53">
        <v>-441.00445679000001</v>
      </c>
      <c r="AG238" s="53">
        <v>-640.04804037999997</v>
      </c>
      <c r="AH238" s="53">
        <v>-485.17899999999997</v>
      </c>
      <c r="AI238" s="102">
        <v>-128.542</v>
      </c>
      <c r="AJ238" s="102">
        <v>-526.68365828999947</v>
      </c>
      <c r="AK238" s="102">
        <v>-682.20600000000002</v>
      </c>
      <c r="AL238" s="102">
        <v>-509.79096235000014</v>
      </c>
      <c r="AM238" s="102">
        <v>-465.35048677999998</v>
      </c>
      <c r="AN238" s="102">
        <v>-589.75265021999974</v>
      </c>
      <c r="AO238" s="102">
        <v>-830.98199999999997</v>
      </c>
      <c r="AP238" s="102">
        <v>-492.59604870000004</v>
      </c>
      <c r="AQ238" s="102">
        <v>-423.54284915999983</v>
      </c>
    </row>
    <row r="239" spans="1:46" ht="15" customHeight="1">
      <c r="A239" s="38" t="s">
        <v>114</v>
      </c>
      <c r="B239" s="254">
        <v>-194.559</v>
      </c>
      <c r="C239" s="254">
        <v>-198.06100000000001</v>
      </c>
      <c r="D239" s="256">
        <v>0</v>
      </c>
      <c r="E239" s="254">
        <v>-352.952</v>
      </c>
      <c r="F239" s="254">
        <v>-217.18100000000001</v>
      </c>
      <c r="G239" s="254">
        <v>-123.60299999999999</v>
      </c>
      <c r="H239" s="254">
        <v>-106.958</v>
      </c>
      <c r="I239" s="102">
        <v>-109.93200000000002</v>
      </c>
      <c r="J239" s="102">
        <v>-160.52099999999999</v>
      </c>
      <c r="K239" s="102">
        <v>-76.947000000000003</v>
      </c>
      <c r="L239" s="102">
        <v>-131.48699999999999</v>
      </c>
      <c r="M239" s="102">
        <v>-105.43699999999998</v>
      </c>
      <c r="N239" s="102">
        <v>-148.57499999999999</v>
      </c>
      <c r="O239" s="102">
        <v>-115.36400000000003</v>
      </c>
      <c r="P239" s="53">
        <v>-111.684</v>
      </c>
      <c r="Q239" s="53">
        <v>-83.152000000000001</v>
      </c>
      <c r="R239" s="102">
        <v>-123.642</v>
      </c>
      <c r="S239" s="251">
        <v>-111.6045</v>
      </c>
      <c r="T239" s="102">
        <v>-108.508</v>
      </c>
      <c r="U239" s="102">
        <v>-81.950999999999993</v>
      </c>
      <c r="V239" s="53">
        <v>-111.4815</v>
      </c>
      <c r="W239" s="53">
        <v>-25.3855</v>
      </c>
      <c r="X239" s="53">
        <v>-83.305999999999997</v>
      </c>
      <c r="Y239" s="53">
        <v>-68.8155</v>
      </c>
      <c r="Z239" s="53">
        <v>-71.409499999999994</v>
      </c>
      <c r="AA239" s="53">
        <v>-81.805499999999995</v>
      </c>
      <c r="AB239" s="53">
        <v>-75.88</v>
      </c>
      <c r="AC239" s="53">
        <v>-36.009500000000003</v>
      </c>
      <c r="AD239" s="53">
        <v>-62.478499999999997</v>
      </c>
      <c r="AE239" s="53">
        <v>-81.531000000000006</v>
      </c>
      <c r="AF239" s="53">
        <v>-81.849500000000006</v>
      </c>
      <c r="AG239" s="53">
        <v>-52.031500000000001</v>
      </c>
      <c r="AH239" s="53">
        <v>-78.855000000000004</v>
      </c>
      <c r="AI239" s="102">
        <v>-102.637</v>
      </c>
      <c r="AJ239" s="102">
        <v>-100.5715</v>
      </c>
      <c r="AK239" s="102">
        <v>-53.542000000000002</v>
      </c>
      <c r="AL239" s="102">
        <v>-93.92</v>
      </c>
      <c r="AM239" s="102">
        <v>-122.226</v>
      </c>
      <c r="AN239" s="102">
        <v>-96.090500000000006</v>
      </c>
      <c r="AO239" s="102">
        <v>-42.965000000000003</v>
      </c>
      <c r="AP239" s="102">
        <v>-98.146500000000003</v>
      </c>
      <c r="AQ239" s="102">
        <v>-112.09050000000001</v>
      </c>
    </row>
    <row r="240" spans="1:46" ht="15" customHeight="1">
      <c r="A240" s="38" t="s">
        <v>53</v>
      </c>
      <c r="B240" s="256">
        <v>-3.746</v>
      </c>
      <c r="C240" s="254">
        <v>-12.722</v>
      </c>
      <c r="D240" s="254">
        <v>21.491</v>
      </c>
      <c r="E240" s="256">
        <v>-5.0229999999999997</v>
      </c>
      <c r="F240" s="256">
        <v>0</v>
      </c>
      <c r="G240" s="254">
        <v>-26.27</v>
      </c>
      <c r="H240" s="254">
        <v>0</v>
      </c>
      <c r="I240" s="102"/>
      <c r="J240" s="102"/>
      <c r="K240" s="102"/>
      <c r="L240" s="102"/>
      <c r="M240" s="102"/>
      <c r="N240" s="102">
        <v>0</v>
      </c>
      <c r="O240" s="102">
        <v>210.55</v>
      </c>
      <c r="P240" s="53">
        <v>178.3425</v>
      </c>
      <c r="Q240" s="53">
        <v>-59.9</v>
      </c>
      <c r="R240" s="102">
        <v>315.45049999999998</v>
      </c>
      <c r="S240" s="251">
        <v>85.566999999999993</v>
      </c>
      <c r="T240" s="102">
        <v>13.7065</v>
      </c>
      <c r="U240" s="102">
        <v>40.402500000000003</v>
      </c>
      <c r="V240" s="53">
        <v>169.6455</v>
      </c>
      <c r="W240" s="53">
        <v>126</v>
      </c>
      <c r="X240" s="53">
        <v>8.5157259200000013</v>
      </c>
      <c r="Y240" s="53">
        <v>0</v>
      </c>
      <c r="Z240" s="53">
        <v>11.337999999999999</v>
      </c>
      <c r="AA240" s="53">
        <v>0</v>
      </c>
      <c r="AB240" s="53">
        <v>0</v>
      </c>
      <c r="AC240" s="53"/>
      <c r="AD240" s="53"/>
      <c r="AE240" s="53"/>
      <c r="AF240" s="53"/>
      <c r="AG240" s="53"/>
      <c r="AH240" s="53"/>
      <c r="AI240" s="102">
        <v>0</v>
      </c>
      <c r="AJ240" s="102">
        <v>0</v>
      </c>
      <c r="AK240" s="102">
        <v>0</v>
      </c>
      <c r="AL240" s="102">
        <v>0</v>
      </c>
      <c r="AM240" s="102">
        <v>0</v>
      </c>
      <c r="AN240" s="102">
        <v>0</v>
      </c>
      <c r="AO240" s="102" t="s">
        <v>400</v>
      </c>
      <c r="AP240" s="102">
        <v>0</v>
      </c>
      <c r="AQ240" s="102">
        <v>28.340499999999999</v>
      </c>
    </row>
    <row r="241" spans="1:46" ht="15" customHeight="1">
      <c r="A241" s="38" t="s">
        <v>115</v>
      </c>
      <c r="B241" s="102">
        <v>0</v>
      </c>
      <c r="C241" s="102">
        <v>0</v>
      </c>
      <c r="D241" s="102">
        <v>0</v>
      </c>
      <c r="E241" s="102">
        <v>0</v>
      </c>
      <c r="F241" s="102">
        <v>0</v>
      </c>
      <c r="G241" s="102">
        <v>0</v>
      </c>
      <c r="H241" s="102">
        <v>0</v>
      </c>
      <c r="I241" s="102">
        <v>0</v>
      </c>
      <c r="J241" s="102">
        <v>-29.834</v>
      </c>
      <c r="K241" s="102">
        <v>0</v>
      </c>
      <c r="L241" s="102">
        <v>141.95400000000001</v>
      </c>
      <c r="M241" s="102">
        <v>0</v>
      </c>
      <c r="N241" s="102">
        <v>0</v>
      </c>
      <c r="O241" s="102">
        <v>0</v>
      </c>
      <c r="P241" s="53">
        <v>57.174506130000005</v>
      </c>
      <c r="Q241" s="53">
        <v>-3.47657762</v>
      </c>
      <c r="R241" s="102">
        <v>-0.84942238000000025</v>
      </c>
      <c r="S241" s="251">
        <v>-3.2669999999999999</v>
      </c>
      <c r="T241" s="102">
        <v>-12.924139999999998</v>
      </c>
      <c r="U241" s="102">
        <v>-11.86536248</v>
      </c>
      <c r="V241" s="53">
        <v>-0.19504329999999992</v>
      </c>
      <c r="W241" s="53">
        <v>-6.0495942200000004</v>
      </c>
      <c r="X241" s="53">
        <v>-9.7289999999999992</v>
      </c>
      <c r="Y241" s="53">
        <v>-0.1</v>
      </c>
      <c r="Z241" s="53">
        <v>2.1120000000000001</v>
      </c>
      <c r="AA241" s="53">
        <v>-7.4050000000000002</v>
      </c>
      <c r="AB241" s="53">
        <v>-8.5410000000000004</v>
      </c>
      <c r="AC241" s="53">
        <v>0</v>
      </c>
      <c r="AD241" s="53"/>
      <c r="AE241" s="53"/>
      <c r="AF241" s="53"/>
      <c r="AG241" s="53">
        <v>-0.434</v>
      </c>
      <c r="AH241" s="53">
        <v>1.484</v>
      </c>
      <c r="AI241" s="53">
        <v>-1.2829999999999999</v>
      </c>
      <c r="AJ241" s="102">
        <v>1.0898749999999999</v>
      </c>
      <c r="AK241" s="53">
        <v>0.57899999999999996</v>
      </c>
      <c r="AL241" s="53">
        <v>0.52900000000000003</v>
      </c>
      <c r="AM241" s="102">
        <v>-0.49307699999999999</v>
      </c>
      <c r="AN241" s="102">
        <v>-2.8455000000000001E-2</v>
      </c>
      <c r="AO241" s="102" t="s">
        <v>400</v>
      </c>
      <c r="AP241" s="102">
        <v>0</v>
      </c>
      <c r="AQ241" s="102">
        <v>0</v>
      </c>
    </row>
    <row r="242" spans="1:46" ht="15" customHeight="1">
      <c r="A242" s="57" t="s">
        <v>184</v>
      </c>
      <c r="B242" s="256"/>
      <c r="C242" s="256"/>
      <c r="D242" s="256"/>
      <c r="E242" s="256"/>
      <c r="F242" s="256"/>
      <c r="G242" s="256"/>
      <c r="H242" s="256"/>
      <c r="I242" s="102"/>
      <c r="J242" s="102"/>
      <c r="K242" s="102"/>
      <c r="L242" s="102"/>
      <c r="M242" s="102"/>
      <c r="N242" s="102"/>
      <c r="O242" s="102"/>
      <c r="P242" s="53"/>
      <c r="Q242" s="53">
        <v>-13.946999999999999</v>
      </c>
      <c r="R242" s="102">
        <v>-83.781999999999996</v>
      </c>
      <c r="S242" s="251">
        <v>-85.551000000000002</v>
      </c>
      <c r="T242" s="102">
        <v>68.632999999999996</v>
      </c>
      <c r="U242" s="102">
        <v>0</v>
      </c>
      <c r="V242" s="53">
        <v>0</v>
      </c>
      <c r="W242" s="53">
        <v>0</v>
      </c>
      <c r="X242" s="53">
        <v>118.36199999999999</v>
      </c>
      <c r="Y242" s="53">
        <v>0</v>
      </c>
      <c r="Z242" s="53">
        <v>0</v>
      </c>
      <c r="AA242" s="53">
        <v>0</v>
      </c>
      <c r="AB242" s="53">
        <v>1053.767597</v>
      </c>
      <c r="AC242" s="53">
        <v>0</v>
      </c>
      <c r="AD242" s="53"/>
      <c r="AE242" s="53"/>
      <c r="AF242" s="53"/>
      <c r="AG242" s="53"/>
      <c r="AH242" s="53"/>
      <c r="AI242" s="102">
        <v>0</v>
      </c>
      <c r="AJ242" s="102">
        <v>0</v>
      </c>
      <c r="AK242" s="102">
        <v>0</v>
      </c>
      <c r="AL242" s="102">
        <v>0</v>
      </c>
      <c r="AM242" s="102">
        <v>0</v>
      </c>
      <c r="AN242" s="102">
        <v>-0.153697</v>
      </c>
      <c r="AO242" s="102" t="s">
        <v>400</v>
      </c>
      <c r="AP242" s="102">
        <v>0</v>
      </c>
      <c r="AQ242" s="102">
        <v>0</v>
      </c>
    </row>
    <row r="243" spans="1:46" ht="15" customHeight="1">
      <c r="A243" s="38" t="s">
        <v>116</v>
      </c>
      <c r="B243" s="256">
        <v>0.67100000000000004</v>
      </c>
      <c r="C243" s="256">
        <v>17.234999999999999</v>
      </c>
      <c r="D243" s="256">
        <v>2.1989999999999998</v>
      </c>
      <c r="E243" s="256">
        <v>28.727</v>
      </c>
      <c r="F243" s="256">
        <v>-173.11600000000001</v>
      </c>
      <c r="G243" s="256">
        <v>-30.498000000000001</v>
      </c>
      <c r="H243" s="256">
        <v>53.832000000000001</v>
      </c>
      <c r="I243" s="102">
        <v>86.001000000000005</v>
      </c>
      <c r="J243" s="102">
        <v>147.572</v>
      </c>
      <c r="K243" s="102">
        <v>85.682000000000002</v>
      </c>
      <c r="L243" s="102">
        <v>85.382999999999996</v>
      </c>
      <c r="M243" s="102">
        <v>99.10499999999999</v>
      </c>
      <c r="N243" s="102">
        <v>82.350999999999999</v>
      </c>
      <c r="O243" s="102">
        <v>37.576706970000004</v>
      </c>
      <c r="P243" s="53">
        <v>98.875</v>
      </c>
      <c r="Q243" s="53">
        <v>41.649500000000003</v>
      </c>
      <c r="R243" s="102">
        <v>35.120999999999995</v>
      </c>
      <c r="S243" s="251">
        <v>24.411999999999999</v>
      </c>
      <c r="T243" s="102">
        <v>22.284500000000001</v>
      </c>
      <c r="U243" s="102">
        <v>29.5975</v>
      </c>
      <c r="V243" s="53">
        <v>19.015499999999996</v>
      </c>
      <c r="W243" s="53">
        <v>31.143999999999998</v>
      </c>
      <c r="X243" s="53">
        <v>20.665242379999999</v>
      </c>
      <c r="Y243" s="53">
        <v>16.986115000000002</v>
      </c>
      <c r="Z243" s="53">
        <v>40.043992129999999</v>
      </c>
      <c r="AA243" s="53">
        <v>217.09671739000001</v>
      </c>
      <c r="AB243" s="53">
        <v>10.708500000000001</v>
      </c>
      <c r="AC243" s="53">
        <v>19.128499999999999</v>
      </c>
      <c r="AD243" s="53">
        <v>24.869833289999999</v>
      </c>
      <c r="AE243" s="53">
        <v>11.375500000000001</v>
      </c>
      <c r="AF243" s="53">
        <v>26.561499999999999</v>
      </c>
      <c r="AG243" s="53">
        <v>99.996521400000006</v>
      </c>
      <c r="AH243" s="53">
        <v>23.286000000000001</v>
      </c>
      <c r="AI243" s="102">
        <v>14.409222299999982</v>
      </c>
      <c r="AJ243" s="102">
        <v>13.569266200000017</v>
      </c>
      <c r="AK243" s="102">
        <v>58.443300000000001</v>
      </c>
      <c r="AL243" s="102">
        <v>40.044499999999999</v>
      </c>
      <c r="AM243" s="102">
        <v>17.387</v>
      </c>
      <c r="AN243" s="102">
        <v>32.581499999999998</v>
      </c>
      <c r="AO243" s="102">
        <v>45.823</v>
      </c>
      <c r="AP243" s="102">
        <v>7.5650000000000004</v>
      </c>
      <c r="AQ243" s="102">
        <v>29.443000000000001</v>
      </c>
    </row>
    <row r="244" spans="1:46" ht="15" customHeight="1">
      <c r="A244" s="38" t="s">
        <v>365</v>
      </c>
      <c r="B244" s="256"/>
      <c r="C244" s="256"/>
      <c r="D244" s="256"/>
      <c r="E244" s="256"/>
      <c r="F244" s="256"/>
      <c r="G244" s="256"/>
      <c r="H244" s="256"/>
      <c r="I244" s="102"/>
      <c r="J244" s="102"/>
      <c r="K244" s="102"/>
      <c r="L244" s="102"/>
      <c r="M244" s="102"/>
      <c r="N244" s="102"/>
      <c r="O244" s="102"/>
      <c r="P244" s="53"/>
      <c r="Q244" s="53">
        <v>0</v>
      </c>
      <c r="R244" s="102">
        <v>0</v>
      </c>
      <c r="S244" s="251">
        <v>0</v>
      </c>
      <c r="T244" s="102">
        <v>0</v>
      </c>
      <c r="U244" s="102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-186.05199999999999</v>
      </c>
      <c r="AA244" s="53">
        <v>0</v>
      </c>
      <c r="AB244" s="53">
        <v>0</v>
      </c>
      <c r="AC244" s="53">
        <v>-275.78003815</v>
      </c>
      <c r="AD244" s="53"/>
      <c r="AE244" s="53"/>
      <c r="AF244" s="53">
        <v>-45.267600060000007</v>
      </c>
      <c r="AG244" s="53"/>
      <c r="AH244" s="53"/>
      <c r="AI244" s="102">
        <v>0</v>
      </c>
      <c r="AJ244" s="102">
        <v>0</v>
      </c>
      <c r="AK244" s="102">
        <v>0</v>
      </c>
      <c r="AL244" s="102">
        <v>0</v>
      </c>
      <c r="AM244" s="102">
        <v>0</v>
      </c>
      <c r="AN244" s="102">
        <v>0.44205216999999997</v>
      </c>
      <c r="AO244" s="102">
        <v>4.0000000000000001E-3</v>
      </c>
      <c r="AP244" s="102">
        <v>5.1198300000000743E-3</v>
      </c>
      <c r="AQ244" s="102">
        <v>-289.99785007999998</v>
      </c>
    </row>
    <row r="245" spans="1:46" ht="15" customHeight="1">
      <c r="A245" s="38" t="s">
        <v>370</v>
      </c>
      <c r="B245" s="256"/>
      <c r="C245" s="256"/>
      <c r="D245" s="256"/>
      <c r="E245" s="256"/>
      <c r="F245" s="256"/>
      <c r="G245" s="256"/>
      <c r="H245" s="256"/>
      <c r="I245" s="102"/>
      <c r="J245" s="102"/>
      <c r="K245" s="102"/>
      <c r="L245" s="102"/>
      <c r="M245" s="102"/>
      <c r="N245" s="102"/>
      <c r="O245" s="102"/>
      <c r="P245" s="53"/>
      <c r="Q245" s="53">
        <v>0</v>
      </c>
      <c r="R245" s="102">
        <v>0</v>
      </c>
      <c r="S245" s="251">
        <v>0</v>
      </c>
      <c r="T245" s="102">
        <v>0</v>
      </c>
      <c r="U245" s="102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-54.122070999999998</v>
      </c>
      <c r="AB245" s="53">
        <v>7.0999999999999991E-5</v>
      </c>
      <c r="AC245" s="53"/>
      <c r="AD245" s="53"/>
      <c r="AE245" s="53"/>
      <c r="AF245" s="53"/>
      <c r="AG245" s="53"/>
      <c r="AH245" s="53"/>
      <c r="AI245" s="102">
        <v>0</v>
      </c>
      <c r="AJ245" s="102">
        <v>0</v>
      </c>
      <c r="AK245" s="102">
        <v>0</v>
      </c>
      <c r="AL245" s="102">
        <v>0</v>
      </c>
      <c r="AM245" s="102">
        <v>0</v>
      </c>
      <c r="AN245" s="102">
        <v>0</v>
      </c>
      <c r="AO245" s="102" t="s">
        <v>400</v>
      </c>
      <c r="AP245" s="102">
        <v>0</v>
      </c>
      <c r="AQ245" s="102">
        <v>0</v>
      </c>
    </row>
    <row r="246" spans="1:46" ht="15" customHeight="1">
      <c r="A246" s="38" t="s">
        <v>737</v>
      </c>
      <c r="B246" s="256"/>
      <c r="C246" s="256"/>
      <c r="D246" s="256"/>
      <c r="E246" s="256"/>
      <c r="F246" s="256"/>
      <c r="G246" s="256"/>
      <c r="H246" s="256"/>
      <c r="I246" s="102"/>
      <c r="J246" s="102"/>
      <c r="K246" s="102"/>
      <c r="L246" s="102"/>
      <c r="M246" s="102"/>
      <c r="N246" s="102"/>
      <c r="O246" s="102"/>
      <c r="P246" s="53"/>
      <c r="Q246" s="53">
        <v>0</v>
      </c>
      <c r="R246" s="102">
        <v>0</v>
      </c>
      <c r="S246" s="251">
        <v>0</v>
      </c>
      <c r="T246" s="102">
        <v>0</v>
      </c>
      <c r="U246" s="102">
        <v>0</v>
      </c>
      <c r="V246" s="53">
        <v>0</v>
      </c>
      <c r="W246" s="53">
        <v>0</v>
      </c>
      <c r="X246" s="53">
        <v>0</v>
      </c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102"/>
      <c r="AJ246" s="102"/>
      <c r="AK246" s="102"/>
      <c r="AL246" s="102"/>
      <c r="AM246" s="102"/>
      <c r="AN246" s="102"/>
      <c r="AO246" s="102"/>
      <c r="AP246" s="102">
        <v>-22.585785250000001</v>
      </c>
      <c r="AQ246" s="102">
        <v>-28.712800000000001</v>
      </c>
    </row>
    <row r="247" spans="1:46" ht="15" customHeight="1">
      <c r="A247" s="38" t="s">
        <v>363</v>
      </c>
      <c r="B247" s="256"/>
      <c r="C247" s="256"/>
      <c r="D247" s="256"/>
      <c r="E247" s="256"/>
      <c r="F247" s="256"/>
      <c r="G247" s="256"/>
      <c r="H247" s="256"/>
      <c r="I247" s="102"/>
      <c r="J247" s="102"/>
      <c r="K247" s="102"/>
      <c r="L247" s="102"/>
      <c r="M247" s="102"/>
      <c r="N247" s="102"/>
      <c r="O247" s="102"/>
      <c r="P247" s="53"/>
      <c r="Q247" s="53">
        <v>0</v>
      </c>
      <c r="R247" s="102">
        <v>0</v>
      </c>
      <c r="S247" s="251">
        <v>0</v>
      </c>
      <c r="T247" s="102">
        <v>0</v>
      </c>
      <c r="U247" s="102">
        <v>0</v>
      </c>
      <c r="V247" s="53">
        <v>0</v>
      </c>
      <c r="W247" s="53">
        <v>0</v>
      </c>
      <c r="X247" s="53">
        <v>0</v>
      </c>
      <c r="Y247" s="53">
        <v>0</v>
      </c>
      <c r="AA247" s="53">
        <v>0</v>
      </c>
      <c r="AB247" s="53">
        <v>0</v>
      </c>
      <c r="AC247" s="53"/>
      <c r="AD247" s="53"/>
      <c r="AE247" s="53"/>
      <c r="AF247" s="53"/>
      <c r="AG247" s="53"/>
      <c r="AH247" s="53"/>
      <c r="AI247" s="102">
        <v>0</v>
      </c>
      <c r="AJ247" s="102">
        <v>0</v>
      </c>
      <c r="AK247" s="102">
        <v>0</v>
      </c>
      <c r="AL247" s="102">
        <v>0</v>
      </c>
      <c r="AM247" s="102">
        <v>0</v>
      </c>
      <c r="AN247" s="102">
        <v>0</v>
      </c>
      <c r="AO247" s="102" t="s">
        <v>400</v>
      </c>
      <c r="AP247" s="102">
        <v>0</v>
      </c>
      <c r="AQ247" s="102">
        <v>0</v>
      </c>
    </row>
    <row r="248" spans="1:46" s="6" customFormat="1" ht="15" customHeight="1">
      <c r="A248" s="41" t="s">
        <v>117</v>
      </c>
      <c r="B248" s="105">
        <v>-711.5</v>
      </c>
      <c r="C248" s="105">
        <v>-506.18700000000001</v>
      </c>
      <c r="D248" s="105">
        <v>-525.06500000000005</v>
      </c>
      <c r="E248" s="105">
        <v>-1402.98</v>
      </c>
      <c r="F248" s="105">
        <v>-881.80499999999995</v>
      </c>
      <c r="G248" s="105">
        <v>-417.959</v>
      </c>
      <c r="H248" s="105">
        <v>-400.30900000000003</v>
      </c>
      <c r="I248" s="105">
        <v>-542.702</v>
      </c>
      <c r="J248" s="105">
        <v>-524.21899999999994</v>
      </c>
      <c r="K248" s="105">
        <v>-162.62599999999998</v>
      </c>
      <c r="L248" s="105">
        <v>-3339.527</v>
      </c>
      <c r="M248" s="105">
        <v>-777.16800000000035</v>
      </c>
      <c r="N248" s="105">
        <v>-554.14400000000001</v>
      </c>
      <c r="O248" s="105">
        <v>-414.62008310209444</v>
      </c>
      <c r="P248" s="105">
        <v>-517.8652002099999</v>
      </c>
      <c r="Q248" s="105">
        <v>-667.54149999999993</v>
      </c>
      <c r="R248" s="105">
        <v>-351.43800000000016</v>
      </c>
      <c r="S248" s="105">
        <v>-346.97949999999997</v>
      </c>
      <c r="T248" s="105">
        <v>-681.28800000000001</v>
      </c>
      <c r="U248" s="105">
        <v>-641.04250000000002</v>
      </c>
      <c r="V248" s="105">
        <v>-89.59899999999999</v>
      </c>
      <c r="W248" s="105">
        <v>-227.79950000000002</v>
      </c>
      <c r="X248" s="105">
        <v>-381.40485461000003</v>
      </c>
      <c r="Y248" s="105">
        <v>-575.17487390000008</v>
      </c>
      <c r="Z248" s="105">
        <v>-539.42430860999991</v>
      </c>
      <c r="AA248" s="105">
        <v>-229.83140268999998</v>
      </c>
      <c r="AB248" s="105">
        <v>194.57670421</v>
      </c>
      <c r="AC248" s="105">
        <v>-901.87525527999992</v>
      </c>
      <c r="AD248" s="105">
        <v>-367.34388714000005</v>
      </c>
      <c r="AE248" s="105">
        <v>-894.39228164999997</v>
      </c>
      <c r="AF248" s="105">
        <v>-828.65532121999991</v>
      </c>
      <c r="AG248" s="105">
        <v>-876.69398076000004</v>
      </c>
      <c r="AH248" s="105">
        <v>-953.77284613000006</v>
      </c>
      <c r="AI248" s="105">
        <v>-397.01477707000004</v>
      </c>
      <c r="AJ248" s="105">
        <v>-1303.6088008499994</v>
      </c>
      <c r="AK248" s="105">
        <v>-624.52339298000004</v>
      </c>
      <c r="AL248" s="105">
        <v>-717.98396876000015</v>
      </c>
      <c r="AM248" s="105">
        <v>-628.8537632</v>
      </c>
      <c r="AN248" s="105">
        <v>-1567.6098700299995</v>
      </c>
      <c r="AO248" s="105">
        <v>-1234.1220000000001</v>
      </c>
      <c r="AP248" s="105">
        <v>-1023.4063357600002</v>
      </c>
      <c r="AQ248" s="105">
        <v>-774.31205366999984</v>
      </c>
      <c r="AR248"/>
      <c r="AS248"/>
      <c r="AT248"/>
    </row>
    <row r="249" spans="1:46" s="6" customFormat="1" ht="15" customHeight="1">
      <c r="A249" s="41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/>
      <c r="AS249"/>
      <c r="AT249"/>
    </row>
    <row r="250" spans="1:46" s="6" customFormat="1" ht="15" customHeight="1">
      <c r="A250" s="47" t="s">
        <v>118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/>
      <c r="AS250"/>
      <c r="AT250"/>
    </row>
    <row r="251" spans="1:46" s="6" customFormat="1" ht="15" customHeight="1">
      <c r="A251" s="18" t="s">
        <v>119</v>
      </c>
      <c r="B251" s="103">
        <v>0</v>
      </c>
      <c r="C251" s="103">
        <v>0</v>
      </c>
      <c r="D251" s="103">
        <v>0</v>
      </c>
      <c r="E251" s="103">
        <v>0</v>
      </c>
      <c r="F251" s="103">
        <v>0</v>
      </c>
      <c r="G251" s="254">
        <v>0</v>
      </c>
      <c r="H251" s="103">
        <v>0</v>
      </c>
      <c r="I251" s="103"/>
      <c r="J251" s="103"/>
      <c r="K251" s="103"/>
      <c r="L251" s="103"/>
      <c r="M251" s="103"/>
      <c r="N251" s="103"/>
      <c r="O251" s="103"/>
      <c r="P251" s="106"/>
      <c r="Q251" s="106"/>
      <c r="R251" s="103"/>
      <c r="S251" s="257"/>
      <c r="T251" s="103"/>
      <c r="U251" s="103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/>
      <c r="AS251"/>
      <c r="AT251"/>
    </row>
    <row r="252" spans="1:46" s="55" customFormat="1" ht="15" customHeight="1">
      <c r="A252" s="42" t="s">
        <v>120</v>
      </c>
      <c r="B252" s="254">
        <v>642.39400000000001</v>
      </c>
      <c r="C252" s="254">
        <v>495.87900000000002</v>
      </c>
      <c r="D252" s="254">
        <v>1101.2149999999999</v>
      </c>
      <c r="E252" s="254">
        <v>480.03399999999999</v>
      </c>
      <c r="F252" s="254">
        <v>1281.124</v>
      </c>
      <c r="G252" s="254">
        <v>483.76299999999998</v>
      </c>
      <c r="H252" s="254">
        <v>156.19900000000001</v>
      </c>
      <c r="I252" s="103">
        <v>245.65699999999993</v>
      </c>
      <c r="J252" s="103">
        <v>568.71699999999998</v>
      </c>
      <c r="K252" s="103">
        <v>121.66500000000001</v>
      </c>
      <c r="L252" s="103">
        <v>3515.4630000000002</v>
      </c>
      <c r="M252" s="103">
        <v>2662.9140000000002</v>
      </c>
      <c r="N252" s="103">
        <v>360.68599999999998</v>
      </c>
      <c r="O252" s="103">
        <v>677.93877373000009</v>
      </c>
      <c r="P252" s="54">
        <v>1232.2090000000001</v>
      </c>
      <c r="Q252" s="54">
        <v>307.52200000000005</v>
      </c>
      <c r="R252" s="103">
        <v>1660.0124999999998</v>
      </c>
      <c r="S252" s="257">
        <v>371.08850000000018</v>
      </c>
      <c r="T252" s="103">
        <v>1334.7359999999999</v>
      </c>
      <c r="U252" s="103">
        <v>1265.3664999999999</v>
      </c>
      <c r="V252" s="54">
        <v>462.54031837999997</v>
      </c>
      <c r="W252" s="54">
        <v>344.75521071999998</v>
      </c>
      <c r="X252" s="54">
        <v>1890.915888</v>
      </c>
      <c r="Y252" s="54">
        <v>184.91444342999998</v>
      </c>
      <c r="Z252" s="54">
        <v>2174.43249694</v>
      </c>
      <c r="AA252" s="54">
        <v>572.35834984000007</v>
      </c>
      <c r="AB252" s="54">
        <v>794.49448032000009</v>
      </c>
      <c r="AC252" s="54">
        <v>794.46050000000002</v>
      </c>
      <c r="AD252" s="54">
        <v>579.15499970999997</v>
      </c>
      <c r="AE252" s="54">
        <v>152.24152014999999</v>
      </c>
      <c r="AF252" s="54">
        <v>1567.8933871300001</v>
      </c>
      <c r="AG252" s="54">
        <v>73.341999999999999</v>
      </c>
      <c r="AH252" s="54">
        <v>751.53227871000001</v>
      </c>
      <c r="AI252" s="102">
        <v>1579.29</v>
      </c>
      <c r="AJ252" s="102">
        <v>403.15024221999965</v>
      </c>
      <c r="AK252" s="102">
        <v>2644.3636695999999</v>
      </c>
      <c r="AL252" s="102">
        <v>655.3130690000005</v>
      </c>
      <c r="AM252" s="102">
        <v>742.262022</v>
      </c>
      <c r="AN252" s="102">
        <v>3894.1936171199991</v>
      </c>
      <c r="AO252" s="102">
        <v>861.19299999999998</v>
      </c>
      <c r="AP252" s="102">
        <v>3307.9509457099998</v>
      </c>
      <c r="AQ252" s="102">
        <v>507.45026318000032</v>
      </c>
      <c r="AR252"/>
      <c r="AS252"/>
      <c r="AT252"/>
    </row>
    <row r="253" spans="1:46" s="6" customFormat="1" ht="15" customHeight="1">
      <c r="A253" s="42" t="s">
        <v>187</v>
      </c>
      <c r="B253" s="254">
        <v>-561.649</v>
      </c>
      <c r="C253" s="254">
        <v>-224.71899999999999</v>
      </c>
      <c r="D253" s="254">
        <v>-458.22500000000002</v>
      </c>
      <c r="E253" s="254">
        <v>-723.34500000000003</v>
      </c>
      <c r="F253" s="254">
        <v>-407.53</v>
      </c>
      <c r="G253" s="254">
        <v>-205.994</v>
      </c>
      <c r="H253" s="254">
        <v>-318.17200000000003</v>
      </c>
      <c r="I253" s="103">
        <v>-197.90800000000013</v>
      </c>
      <c r="J253" s="103">
        <v>-298.137</v>
      </c>
      <c r="K253" s="103">
        <v>-264.72699999999998</v>
      </c>
      <c r="L253" s="103">
        <v>-342.10500000000002</v>
      </c>
      <c r="M253" s="103">
        <v>-2856.797</v>
      </c>
      <c r="N253" s="103">
        <v>-430.43599999999998</v>
      </c>
      <c r="O253" s="103">
        <v>-552.3623519500004</v>
      </c>
      <c r="P253" s="54">
        <v>-1185.6968660099999</v>
      </c>
      <c r="Q253" s="54">
        <v>-372.8605</v>
      </c>
      <c r="R253" s="103">
        <v>-3249.011</v>
      </c>
      <c r="S253" s="257">
        <v>-472.64000000000016</v>
      </c>
      <c r="T253" s="103">
        <v>1250.5864999999999</v>
      </c>
      <c r="U253" s="103">
        <v>-1838.1144960306001</v>
      </c>
      <c r="V253" s="54">
        <v>-350.04077102999997</v>
      </c>
      <c r="W253" s="54">
        <v>-489.10236487999998</v>
      </c>
      <c r="X253" s="54">
        <v>-1049.89899227</v>
      </c>
      <c r="Y253" s="54">
        <v>-834.15202923000004</v>
      </c>
      <c r="Z253" s="54">
        <v>-2196.8396371099998</v>
      </c>
      <c r="AA253" s="54">
        <v>-304.19314580000002</v>
      </c>
      <c r="AB253" s="54">
        <v>-600.44690515999991</v>
      </c>
      <c r="AC253" s="54">
        <v>-1529.5480253300002</v>
      </c>
      <c r="AD253" s="54">
        <v>-421.60393063999999</v>
      </c>
      <c r="AE253" s="54">
        <v>-343.00970570999999</v>
      </c>
      <c r="AF253" s="54">
        <v>-386.55207474000002</v>
      </c>
      <c r="AG253" s="54">
        <v>-743.33</v>
      </c>
      <c r="AH253" s="54">
        <v>-305.42632958999997</v>
      </c>
      <c r="AI253" s="102">
        <v>-599.62099999999998</v>
      </c>
      <c r="AJ253" s="102">
        <v>-473.02990177000021</v>
      </c>
      <c r="AK253" s="102">
        <v>-1604.191</v>
      </c>
      <c r="AL253" s="102">
        <v>-260.68099999999998</v>
      </c>
      <c r="AM253" s="102">
        <v>-372.43695201000025</v>
      </c>
      <c r="AN253" s="102">
        <v>-1200.3354279900002</v>
      </c>
      <c r="AO253" s="102">
        <v>-2960.6880000000001</v>
      </c>
      <c r="AP253" s="102">
        <v>-623.09380455000019</v>
      </c>
      <c r="AQ253" s="102">
        <v>-1574.64933862</v>
      </c>
      <c r="AR253"/>
      <c r="AS253"/>
      <c r="AT253"/>
    </row>
    <row r="254" spans="1:46" s="6" customFormat="1" ht="15" customHeight="1">
      <c r="A254" s="57" t="s">
        <v>188</v>
      </c>
      <c r="B254" s="254"/>
      <c r="C254" s="254"/>
      <c r="D254" s="254"/>
      <c r="E254" s="254"/>
      <c r="F254" s="254"/>
      <c r="G254" s="254"/>
      <c r="H254" s="254"/>
      <c r="I254" s="103"/>
      <c r="J254" s="103"/>
      <c r="K254" s="103"/>
      <c r="L254" s="103"/>
      <c r="M254" s="103"/>
      <c r="N254" s="103"/>
      <c r="O254" s="103"/>
      <c r="P254" s="54"/>
      <c r="Q254" s="54">
        <v>-274.173</v>
      </c>
      <c r="R254" s="103">
        <v>274.173</v>
      </c>
      <c r="S254" s="257">
        <v>0</v>
      </c>
      <c r="T254" s="103">
        <v>0</v>
      </c>
      <c r="U254" s="103">
        <v>-153.67306325999999</v>
      </c>
      <c r="V254" s="54">
        <v>-82.438202559999993</v>
      </c>
      <c r="W254" s="54">
        <v>-215.31175607</v>
      </c>
      <c r="X254" s="54">
        <v>-140.06249199000001</v>
      </c>
      <c r="Y254" s="54">
        <v>-282.59852841999998</v>
      </c>
      <c r="Z254" s="54">
        <v>-219.77150757999996</v>
      </c>
      <c r="AA254" s="54">
        <v>-173.03551830000001</v>
      </c>
      <c r="AB254" s="54">
        <v>-267.19255930000003</v>
      </c>
      <c r="AC254" s="54">
        <v>-223.30626990000002</v>
      </c>
      <c r="AD254" s="54">
        <v>-165.88675264000003</v>
      </c>
      <c r="AE254" s="54">
        <v>-235.06212682</v>
      </c>
      <c r="AF254" s="54">
        <v>-271.38631562999996</v>
      </c>
      <c r="AG254" s="54">
        <v>-204.125</v>
      </c>
      <c r="AH254" s="54">
        <v>-166.87100000000001</v>
      </c>
      <c r="AI254" s="102">
        <v>-252.00200000000001</v>
      </c>
      <c r="AJ254" s="102">
        <v>-325.81578617999986</v>
      </c>
      <c r="AK254" s="102">
        <v>-234.12899999999999</v>
      </c>
      <c r="AL254" s="102">
        <v>-181.37299999999999</v>
      </c>
      <c r="AM254" s="102">
        <v>-280.46287025999999</v>
      </c>
      <c r="AN254" s="102">
        <v>-314.4308013000001</v>
      </c>
      <c r="AO254" s="102">
        <v>-324.65499999999997</v>
      </c>
      <c r="AP254" s="102">
        <v>-184.31550063999998</v>
      </c>
      <c r="AQ254" s="102">
        <v>-334.64249863999999</v>
      </c>
      <c r="AR254"/>
      <c r="AS254"/>
      <c r="AT254"/>
    </row>
    <row r="255" spans="1:46" s="6" customFormat="1" ht="15" customHeight="1">
      <c r="A255" s="57" t="s">
        <v>735</v>
      </c>
      <c r="B255" s="254"/>
      <c r="C255" s="254"/>
      <c r="D255" s="254"/>
      <c r="E255" s="254"/>
      <c r="F255" s="254"/>
      <c r="G255" s="254"/>
      <c r="H255" s="254"/>
      <c r="I255" s="103"/>
      <c r="J255" s="103"/>
      <c r="K255" s="103"/>
      <c r="L255" s="103"/>
      <c r="M255" s="103"/>
      <c r="N255" s="103"/>
      <c r="O255" s="103"/>
      <c r="P255" s="54"/>
      <c r="Q255" s="54"/>
      <c r="R255" s="103"/>
      <c r="S255" s="257"/>
      <c r="T255" s="103"/>
      <c r="U255" s="103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102"/>
      <c r="AJ255" s="102"/>
      <c r="AK255" s="102"/>
      <c r="AL255" s="102"/>
      <c r="AM255" s="102"/>
      <c r="AN255" s="102"/>
      <c r="AO255" s="102"/>
      <c r="AP255" s="102">
        <v>-0.18053759999999996</v>
      </c>
      <c r="AQ255" s="102">
        <v>-0.5442709</v>
      </c>
      <c r="AR255"/>
      <c r="AS255"/>
      <c r="AT255"/>
    </row>
    <row r="256" spans="1:46" s="6" customFormat="1" ht="15" customHeight="1">
      <c r="A256" s="57" t="s">
        <v>736</v>
      </c>
      <c r="B256" s="254"/>
      <c r="C256" s="254"/>
      <c r="D256" s="254"/>
      <c r="E256" s="254"/>
      <c r="F256" s="254"/>
      <c r="G256" s="254"/>
      <c r="H256" s="254"/>
      <c r="I256" s="103"/>
      <c r="J256" s="103"/>
      <c r="K256" s="103"/>
      <c r="L256" s="103"/>
      <c r="M256" s="103"/>
      <c r="N256" s="103"/>
      <c r="O256" s="103"/>
      <c r="P256" s="54"/>
      <c r="Q256" s="54"/>
      <c r="R256" s="103"/>
      <c r="S256" s="257"/>
      <c r="T256" s="103"/>
      <c r="U256" s="103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102"/>
      <c r="AJ256" s="102"/>
      <c r="AK256" s="102"/>
      <c r="AL256" s="102"/>
      <c r="AM256" s="102"/>
      <c r="AN256" s="102"/>
      <c r="AO256" s="102"/>
      <c r="AP256" s="102">
        <v>-0.15075105999999999</v>
      </c>
      <c r="AQ256" s="102">
        <v>-0.29193071000000004</v>
      </c>
      <c r="AR256"/>
      <c r="AS256"/>
      <c r="AT256"/>
    </row>
    <row r="257" spans="1:46" s="6" customFormat="1" ht="15" customHeight="1">
      <c r="A257" s="42" t="s">
        <v>640</v>
      </c>
      <c r="B257" s="254"/>
      <c r="C257" s="254"/>
      <c r="D257" s="254"/>
      <c r="E257" s="254"/>
      <c r="F257" s="254"/>
      <c r="G257" s="254"/>
      <c r="H257" s="254"/>
      <c r="I257" s="103"/>
      <c r="J257" s="103"/>
      <c r="K257" s="103"/>
      <c r="L257" s="103"/>
      <c r="M257" s="103"/>
      <c r="N257" s="103"/>
      <c r="O257" s="103"/>
      <c r="P257" s="54"/>
      <c r="Q257" s="54"/>
      <c r="R257" s="103"/>
      <c r="S257" s="257"/>
      <c r="T257" s="103"/>
      <c r="U257" s="103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102"/>
      <c r="AJ257" s="102">
        <v>0</v>
      </c>
      <c r="AK257" s="102">
        <v>-46.209000000000003</v>
      </c>
      <c r="AL257" s="102">
        <v>-153.75800000000001</v>
      </c>
      <c r="AM257" s="102">
        <v>-159.00736449000001</v>
      </c>
      <c r="AN257" s="102">
        <v>-192.17601818999995</v>
      </c>
      <c r="AO257" s="102">
        <v>-131.75700000000001</v>
      </c>
      <c r="AP257" s="102">
        <v>-224.02957123999997</v>
      </c>
      <c r="AQ257" s="102">
        <v>-196.10978494000005</v>
      </c>
      <c r="AR257"/>
      <c r="AS257"/>
      <c r="AT257"/>
    </row>
    <row r="258" spans="1:46" s="6" customFormat="1" ht="15" customHeight="1">
      <c r="A258" s="57" t="s">
        <v>641</v>
      </c>
      <c r="B258" s="254"/>
      <c r="C258" s="254"/>
      <c r="D258" s="254"/>
      <c r="E258" s="254"/>
      <c r="F258" s="254"/>
      <c r="G258" s="254"/>
      <c r="H258" s="254"/>
      <c r="I258" s="103"/>
      <c r="J258" s="103"/>
      <c r="K258" s="103"/>
      <c r="L258" s="103"/>
      <c r="M258" s="103"/>
      <c r="N258" s="103"/>
      <c r="O258" s="103"/>
      <c r="P258" s="54"/>
      <c r="Q258" s="54"/>
      <c r="R258" s="103"/>
      <c r="S258" s="257"/>
      <c r="T258" s="103"/>
      <c r="U258" s="103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102"/>
      <c r="AJ258" s="102">
        <v>0</v>
      </c>
      <c r="AK258" s="102">
        <v>-0.30106008000000001</v>
      </c>
      <c r="AL258" s="102">
        <v>-1.9935126599999997</v>
      </c>
      <c r="AM258" s="102">
        <v>-0.21863744000000018</v>
      </c>
      <c r="AN258" s="102">
        <v>-0.40338158999999985</v>
      </c>
      <c r="AO258" s="102">
        <v>-0.93700000000000006</v>
      </c>
      <c r="AP258" s="102">
        <v>-0.67867374999999996</v>
      </c>
      <c r="AQ258" s="102">
        <v>-1.6791030699999998</v>
      </c>
      <c r="AR258"/>
      <c r="AS258"/>
      <c r="AT258"/>
    </row>
    <row r="259" spans="1:46" s="6" customFormat="1" ht="15" customHeight="1">
      <c r="A259" s="57" t="s">
        <v>189</v>
      </c>
      <c r="B259" s="254"/>
      <c r="C259" s="254"/>
      <c r="D259" s="254"/>
      <c r="E259" s="254"/>
      <c r="F259" s="254"/>
      <c r="G259" s="254"/>
      <c r="H259" s="254"/>
      <c r="I259" s="103"/>
      <c r="J259" s="103"/>
      <c r="K259" s="103"/>
      <c r="L259" s="103"/>
      <c r="M259" s="103"/>
      <c r="N259" s="103"/>
      <c r="O259" s="103"/>
      <c r="P259" s="54"/>
      <c r="Q259" s="54">
        <v>0</v>
      </c>
      <c r="R259" s="103">
        <v>2000</v>
      </c>
      <c r="S259" s="257">
        <v>-53.263999999999896</v>
      </c>
      <c r="T259" s="103">
        <v>-1946.7360000000001</v>
      </c>
      <c r="U259" s="103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/>
      <c r="AS259"/>
      <c r="AT259"/>
    </row>
    <row r="260" spans="1:46" s="6" customFormat="1" ht="15" customHeight="1">
      <c r="A260" s="42" t="s">
        <v>218</v>
      </c>
      <c r="B260" s="254"/>
      <c r="C260" s="254"/>
      <c r="D260" s="254"/>
      <c r="E260" s="254"/>
      <c r="F260" s="254"/>
      <c r="G260" s="254"/>
      <c r="H260" s="254"/>
      <c r="I260" s="103"/>
      <c r="J260" s="103"/>
      <c r="K260" s="103"/>
      <c r="L260" s="103"/>
      <c r="M260" s="103"/>
      <c r="N260" s="103"/>
      <c r="O260" s="103"/>
      <c r="P260" s="54"/>
      <c r="Q260" s="54">
        <v>30.694500000000001</v>
      </c>
      <c r="R260" s="103">
        <v>-15.170500000000001</v>
      </c>
      <c r="S260" s="257">
        <v>24.622</v>
      </c>
      <c r="T260" s="103">
        <v>52.8035</v>
      </c>
      <c r="U260" s="103">
        <v>-15.7865</v>
      </c>
      <c r="V260" s="54">
        <v>-2.5775000000000001</v>
      </c>
      <c r="W260" s="54">
        <v>-47.555999999999997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/>
      <c r="AF260" s="54"/>
      <c r="AG260" s="54"/>
      <c r="AH260" s="54"/>
      <c r="AI260" s="102">
        <v>0</v>
      </c>
      <c r="AJ260" s="102">
        <v>0</v>
      </c>
      <c r="AK260" s="102">
        <v>0</v>
      </c>
      <c r="AL260" s="102">
        <v>0</v>
      </c>
      <c r="AM260" s="102">
        <v>0</v>
      </c>
      <c r="AN260" s="102">
        <v>0</v>
      </c>
      <c r="AO260" s="102" t="s">
        <v>400</v>
      </c>
      <c r="AP260" s="102">
        <v>0</v>
      </c>
      <c r="AQ260" s="102">
        <v>0</v>
      </c>
      <c r="AR260"/>
      <c r="AS260"/>
      <c r="AT260"/>
    </row>
    <row r="261" spans="1:46" s="6" customFormat="1" ht="15" customHeight="1">
      <c r="A261" s="42" t="s">
        <v>50</v>
      </c>
      <c r="B261" s="254">
        <v>0</v>
      </c>
      <c r="C261" s="254">
        <v>0</v>
      </c>
      <c r="D261" s="254">
        <v>0</v>
      </c>
      <c r="E261" s="254">
        <v>0</v>
      </c>
      <c r="F261" s="254">
        <v>0</v>
      </c>
      <c r="G261" s="254">
        <v>0</v>
      </c>
      <c r="H261" s="254">
        <v>0</v>
      </c>
      <c r="I261" s="103">
        <v>33.953000000000003</v>
      </c>
      <c r="J261" s="103">
        <v>6.0019999999999998</v>
      </c>
      <c r="K261" s="103">
        <v>19.670999999999999</v>
      </c>
      <c r="L261" s="103">
        <v>1.492</v>
      </c>
      <c r="M261" s="103">
        <v>-32.588999999999999</v>
      </c>
      <c r="N261" s="103">
        <v>93.832999999999998</v>
      </c>
      <c r="O261" s="103">
        <v>-13.877654779780983</v>
      </c>
      <c r="P261" s="54">
        <v>2.6652450800120002</v>
      </c>
      <c r="Q261" s="54">
        <v>-30.997</v>
      </c>
      <c r="R261" s="103">
        <v>30.997</v>
      </c>
      <c r="S261" s="257">
        <v>-73.396000000000001</v>
      </c>
      <c r="T261" s="103">
        <v>2.2109999999999843</v>
      </c>
      <c r="U261" s="103">
        <v>167.50003452000001</v>
      </c>
      <c r="V261" s="54">
        <v>-4.5445058700000001</v>
      </c>
      <c r="W261" s="54">
        <v>27.89166677</v>
      </c>
      <c r="X261" s="54">
        <v>359.23250696000008</v>
      </c>
      <c r="Y261" s="54">
        <v>-14.304860179999997</v>
      </c>
      <c r="Z261" s="54">
        <v>-49.09238405</v>
      </c>
      <c r="AA261" s="54">
        <v>-227.92383999</v>
      </c>
      <c r="AB261" s="54">
        <v>-119.78456956999999</v>
      </c>
      <c r="AC261" s="54">
        <v>-167.91872174</v>
      </c>
      <c r="AD261" s="54">
        <v>-5.1759534900000004</v>
      </c>
      <c r="AE261" s="54">
        <v>-100.70989998999998</v>
      </c>
      <c r="AF261" s="54">
        <v>17.3819008</v>
      </c>
      <c r="AG261" s="54">
        <v>30.276</v>
      </c>
      <c r="AH261" s="54">
        <v>33.445999999999998</v>
      </c>
      <c r="AI261" s="102">
        <v>87.563999999999993</v>
      </c>
      <c r="AJ261" s="102">
        <v>34.945782409999993</v>
      </c>
      <c r="AK261" s="102">
        <v>9.3059999999999992</v>
      </c>
      <c r="AL261" s="102">
        <v>46.165999999999997</v>
      </c>
      <c r="AM261" s="102">
        <v>54.355907130000013</v>
      </c>
      <c r="AN261" s="102">
        <v>58.765820579999996</v>
      </c>
      <c r="AO261" s="102">
        <v>92.516000000000005</v>
      </c>
      <c r="AP261" s="102">
        <v>-92.51605386</v>
      </c>
      <c r="AQ261" s="102">
        <v>0</v>
      </c>
      <c r="AR261"/>
      <c r="AS261"/>
      <c r="AT261"/>
    </row>
    <row r="262" spans="1:46" s="6" customFormat="1" ht="15" customHeight="1">
      <c r="A262" s="42" t="s">
        <v>732</v>
      </c>
      <c r="B262" s="254">
        <v>0</v>
      </c>
      <c r="C262" s="254">
        <v>0</v>
      </c>
      <c r="D262" s="254">
        <v>0</v>
      </c>
      <c r="E262" s="254">
        <v>0</v>
      </c>
      <c r="F262" s="254">
        <v>0</v>
      </c>
      <c r="G262" s="254">
        <v>0</v>
      </c>
      <c r="H262" s="254">
        <v>0</v>
      </c>
      <c r="I262" s="103">
        <v>33.953000000000003</v>
      </c>
      <c r="J262" s="103">
        <v>6.0019999999999998</v>
      </c>
      <c r="K262" s="103">
        <v>19.670999999999999</v>
      </c>
      <c r="L262" s="103">
        <v>1.492</v>
      </c>
      <c r="M262" s="103">
        <v>-32.588999999999999</v>
      </c>
      <c r="N262" s="103">
        <v>93.832999999999998</v>
      </c>
      <c r="O262" s="103">
        <v>-13.877654779780983</v>
      </c>
      <c r="P262" s="54">
        <v>2.6652450800120002</v>
      </c>
      <c r="Q262" s="54">
        <v>-30.997</v>
      </c>
      <c r="R262" s="103">
        <v>30.997</v>
      </c>
      <c r="S262" s="257">
        <v>-73.396000000000001</v>
      </c>
      <c r="T262" s="103">
        <v>2.2109999999999843</v>
      </c>
      <c r="U262" s="103">
        <v>167.50003452000001</v>
      </c>
      <c r="V262" s="54">
        <v>-4.5445058700000001</v>
      </c>
      <c r="W262" s="54">
        <v>27.89166677</v>
      </c>
      <c r="X262" s="54">
        <v>359.23250696000008</v>
      </c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102"/>
      <c r="AJ262" s="102"/>
      <c r="AK262" s="102"/>
      <c r="AL262" s="102"/>
      <c r="AM262" s="102"/>
      <c r="AN262" s="102"/>
      <c r="AO262" s="102"/>
      <c r="AP262" s="102">
        <v>-36.076115659999999</v>
      </c>
      <c r="AQ262" s="102">
        <v>-19.249918650000005</v>
      </c>
      <c r="AR262"/>
      <c r="AS262"/>
      <c r="AT262"/>
    </row>
    <row r="263" spans="1:46" s="6" customFormat="1" ht="15" customHeight="1">
      <c r="A263" s="42" t="s">
        <v>733</v>
      </c>
      <c r="B263" s="254">
        <v>0</v>
      </c>
      <c r="C263" s="254">
        <v>0</v>
      </c>
      <c r="D263" s="254">
        <v>0</v>
      </c>
      <c r="E263" s="254">
        <v>0</v>
      </c>
      <c r="F263" s="254">
        <v>0</v>
      </c>
      <c r="G263" s="254">
        <v>0</v>
      </c>
      <c r="H263" s="254">
        <v>0</v>
      </c>
      <c r="I263" s="103">
        <v>33.953000000000003</v>
      </c>
      <c r="J263" s="103">
        <v>6.0019999999999998</v>
      </c>
      <c r="K263" s="103">
        <v>19.670999999999999</v>
      </c>
      <c r="L263" s="103">
        <v>1.492</v>
      </c>
      <c r="M263" s="103">
        <v>-32.588999999999999</v>
      </c>
      <c r="N263" s="103">
        <v>93.832999999999998</v>
      </c>
      <c r="O263" s="103">
        <v>-13.877654779780983</v>
      </c>
      <c r="P263" s="54">
        <v>2.6652450800120002</v>
      </c>
      <c r="Q263" s="54">
        <v>-30.997</v>
      </c>
      <c r="R263" s="103">
        <v>30.997</v>
      </c>
      <c r="S263" s="257">
        <v>-73.396000000000001</v>
      </c>
      <c r="T263" s="103">
        <v>2.2109999999999843</v>
      </c>
      <c r="U263" s="103">
        <v>167.50003452000001</v>
      </c>
      <c r="V263" s="54">
        <v>-4.5445058700000001</v>
      </c>
      <c r="W263" s="54">
        <v>27.89166677</v>
      </c>
      <c r="X263" s="54">
        <v>359.23250696000008</v>
      </c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102"/>
      <c r="AJ263" s="102"/>
      <c r="AK263" s="102"/>
      <c r="AL263" s="102"/>
      <c r="AM263" s="102"/>
      <c r="AN263" s="102"/>
      <c r="AO263" s="102"/>
      <c r="AP263" s="102">
        <v>197.06373121999999</v>
      </c>
      <c r="AQ263" s="102">
        <v>222.40318651000001</v>
      </c>
      <c r="AR263"/>
      <c r="AS263"/>
      <c r="AT263"/>
    </row>
    <row r="264" spans="1:46" s="6" customFormat="1" ht="15" customHeight="1">
      <c r="A264" s="42" t="s">
        <v>190</v>
      </c>
      <c r="B264" s="254"/>
      <c r="C264" s="254"/>
      <c r="D264" s="254"/>
      <c r="E264" s="254"/>
      <c r="F264" s="254"/>
      <c r="G264" s="254"/>
      <c r="H264" s="254"/>
      <c r="I264" s="103"/>
      <c r="J264" s="103"/>
      <c r="K264" s="103"/>
      <c r="L264" s="103"/>
      <c r="M264" s="103"/>
      <c r="N264" s="103"/>
      <c r="O264" s="103"/>
      <c r="P264" s="54"/>
      <c r="Q264" s="54">
        <v>0</v>
      </c>
      <c r="R264" s="103">
        <v>0</v>
      </c>
      <c r="S264" s="257">
        <v>0</v>
      </c>
      <c r="T264" s="103">
        <v>0</v>
      </c>
      <c r="U264" s="103">
        <v>0</v>
      </c>
      <c r="V264" s="54">
        <v>0</v>
      </c>
      <c r="W264" s="54">
        <v>0</v>
      </c>
      <c r="X264" s="54">
        <v>-30.810040640000008</v>
      </c>
      <c r="Y264" s="54">
        <v>46.125363950000001</v>
      </c>
      <c r="Z264" s="54">
        <v>-42.590609019999981</v>
      </c>
      <c r="AA264" s="54">
        <v>-15.567735299999999</v>
      </c>
      <c r="AB264" s="54">
        <v>11.574112990000001</v>
      </c>
      <c r="AC264" s="54">
        <v>-0.53505099000000667</v>
      </c>
      <c r="AD264" s="54">
        <v>3.0103946699999886</v>
      </c>
      <c r="AE264" s="54">
        <v>-10.35697161</v>
      </c>
      <c r="AF264" s="54">
        <v>-17.0955385</v>
      </c>
      <c r="AG264" s="54">
        <v>0.02</v>
      </c>
      <c r="AH264" s="54">
        <v>-3.2718249999999997E-2</v>
      </c>
      <c r="AI264" s="102">
        <v>-1.1250200000000041E-3</v>
      </c>
      <c r="AJ264" s="102">
        <v>-2.2000000000116415E-7</v>
      </c>
      <c r="AK264" s="102">
        <v>0</v>
      </c>
      <c r="AL264" s="102"/>
      <c r="AM264" s="102">
        <v>-5.9999999815772751E-8</v>
      </c>
      <c r="AN264" s="102">
        <v>1.9999999552965164E-8</v>
      </c>
      <c r="AO264" s="102">
        <v>-0.03</v>
      </c>
      <c r="AP264" s="102">
        <v>0</v>
      </c>
      <c r="AQ264" s="102">
        <v>0</v>
      </c>
      <c r="AR264"/>
      <c r="AS264"/>
      <c r="AT264"/>
    </row>
    <row r="265" spans="1:46" s="6" customFormat="1" ht="15" customHeight="1">
      <c r="A265" s="42" t="s">
        <v>121</v>
      </c>
      <c r="B265" s="256">
        <v>0</v>
      </c>
      <c r="C265" s="256">
        <v>403.30900000000003</v>
      </c>
      <c r="D265" s="256">
        <v>0</v>
      </c>
      <c r="E265" s="256">
        <v>0.68700000000000006</v>
      </c>
      <c r="F265" s="256">
        <v>139.92500000000001</v>
      </c>
      <c r="G265" s="256">
        <v>0</v>
      </c>
      <c r="H265" s="256">
        <v>0</v>
      </c>
      <c r="I265" s="103">
        <v>421.02100000000002</v>
      </c>
      <c r="J265" s="103">
        <v>0</v>
      </c>
      <c r="K265" s="103">
        <v>595.88900000000001</v>
      </c>
      <c r="L265" s="103">
        <v>52.417000000000002</v>
      </c>
      <c r="M265" s="103">
        <v>11.059999999999974</v>
      </c>
      <c r="N265" s="103">
        <v>0</v>
      </c>
      <c r="O265" s="103">
        <v>0</v>
      </c>
      <c r="P265" s="54">
        <v>3.9634999999999998</v>
      </c>
      <c r="Q265" s="54">
        <v>0</v>
      </c>
      <c r="R265" s="103">
        <v>0</v>
      </c>
      <c r="S265" s="257">
        <v>0.2</v>
      </c>
      <c r="T265" s="103">
        <v>0</v>
      </c>
      <c r="U265" s="103">
        <v>0.4</v>
      </c>
      <c r="V265" s="54">
        <v>0</v>
      </c>
      <c r="W265" s="54">
        <v>0</v>
      </c>
      <c r="X265" s="54">
        <v>0</v>
      </c>
      <c r="Y265" s="54">
        <v>0</v>
      </c>
      <c r="Z265" s="54">
        <v>39.999999990000006</v>
      </c>
      <c r="AA265" s="54">
        <v>1.8754999999999999</v>
      </c>
      <c r="AB265" s="54">
        <v>0</v>
      </c>
      <c r="AC265" s="54">
        <v>0</v>
      </c>
      <c r="AD265" s="54"/>
      <c r="AE265" s="54"/>
      <c r="AF265" s="54">
        <v>39.043357</v>
      </c>
      <c r="AG265" s="54"/>
      <c r="AH265" s="54"/>
      <c r="AI265" s="102">
        <v>-7.6699999943375587E-6</v>
      </c>
      <c r="AJ265" s="102">
        <v>1.0000050067901612E-8</v>
      </c>
      <c r="AK265" s="102">
        <v>433.99999492000001</v>
      </c>
      <c r="AL265" s="102">
        <v>2.9000001959502698E-7</v>
      </c>
      <c r="AM265" s="102">
        <v>31.651312019999999</v>
      </c>
      <c r="AN265" s="102">
        <v>-12.56932052000022</v>
      </c>
      <c r="AO265" s="102">
        <v>6.6660000000000004</v>
      </c>
      <c r="AP265" s="102">
        <v>-1.9850000023841858E-5</v>
      </c>
      <c r="AQ265" s="102">
        <v>0</v>
      </c>
      <c r="AR265"/>
      <c r="AS265"/>
      <c r="AT265"/>
    </row>
    <row r="266" spans="1:46" s="6" customFormat="1" ht="15" customHeight="1">
      <c r="A266" s="42" t="s">
        <v>219</v>
      </c>
      <c r="B266" s="256"/>
      <c r="C266" s="256"/>
      <c r="D266" s="256"/>
      <c r="E266" s="256"/>
      <c r="F266" s="256"/>
      <c r="G266" s="256"/>
      <c r="H266" s="256"/>
      <c r="I266" s="103"/>
      <c r="J266" s="103"/>
      <c r="K266" s="103"/>
      <c r="L266" s="103"/>
      <c r="M266" s="103"/>
      <c r="N266" s="103"/>
      <c r="O266" s="103"/>
      <c r="P266" s="54"/>
      <c r="Q266" s="54">
        <v>0</v>
      </c>
      <c r="R266" s="103">
        <v>0.20300000000000001</v>
      </c>
      <c r="S266" s="257">
        <v>-1.8485</v>
      </c>
      <c r="T266" s="103">
        <v>-1.8985000000000001</v>
      </c>
      <c r="U266" s="103">
        <v>14.567</v>
      </c>
      <c r="V266" s="54">
        <v>-1.8049999999999999</v>
      </c>
      <c r="W266" s="54">
        <v>-2.6255000000000002</v>
      </c>
      <c r="X266" s="54">
        <v>0.1525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/>
      <c r="AS266"/>
      <c r="AT266"/>
    </row>
    <row r="267" spans="1:46" s="6" customFormat="1" ht="15" customHeight="1">
      <c r="A267" s="42" t="s">
        <v>122</v>
      </c>
      <c r="B267" s="256">
        <v>0</v>
      </c>
      <c r="C267" s="256">
        <v>0</v>
      </c>
      <c r="D267" s="254">
        <v>-15.218999999999999</v>
      </c>
      <c r="E267" s="256">
        <v>0</v>
      </c>
      <c r="F267" s="256">
        <v>0</v>
      </c>
      <c r="G267" s="254">
        <v>-46.878999999999998</v>
      </c>
      <c r="H267" s="254">
        <v>-1.379</v>
      </c>
      <c r="I267" s="103"/>
      <c r="J267" s="103"/>
      <c r="K267" s="103"/>
      <c r="L267" s="103"/>
      <c r="M267" s="103"/>
      <c r="N267" s="103">
        <v>-25.7</v>
      </c>
      <c r="O267" s="103">
        <v>-43.958556110000004</v>
      </c>
      <c r="P267" s="107"/>
      <c r="Q267" s="107">
        <v>0</v>
      </c>
      <c r="R267" s="103">
        <v>0</v>
      </c>
      <c r="S267" s="257">
        <v>0</v>
      </c>
      <c r="T267" s="103">
        <v>-45.643000000000001</v>
      </c>
      <c r="U267" s="103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-25.921637</v>
      </c>
      <c r="AE267" s="54">
        <v>-53.525521689999991</v>
      </c>
      <c r="AF267" s="54"/>
      <c r="AG267" s="54">
        <v>-9.9956203900000009</v>
      </c>
      <c r="AH267" s="54">
        <v>-597.93611575</v>
      </c>
      <c r="AI267" s="102">
        <v>0</v>
      </c>
      <c r="AJ267" s="102">
        <v>0</v>
      </c>
      <c r="AK267" s="102">
        <v>0</v>
      </c>
      <c r="AL267" s="102">
        <v>0</v>
      </c>
      <c r="AM267" s="102">
        <v>0</v>
      </c>
      <c r="AN267" s="102">
        <v>0</v>
      </c>
      <c r="AO267" s="102">
        <v>-290.77199999999999</v>
      </c>
      <c r="AP267" s="102">
        <v>-28.055707810000001</v>
      </c>
      <c r="AQ267" s="102">
        <v>0</v>
      </c>
      <c r="AR267"/>
      <c r="AS267"/>
      <c r="AT267"/>
    </row>
    <row r="268" spans="1:46" s="6" customFormat="1" ht="15" customHeight="1">
      <c r="A268" s="42" t="s">
        <v>123</v>
      </c>
      <c r="B268" s="256">
        <v>0</v>
      </c>
      <c r="C268" s="256">
        <v>0</v>
      </c>
      <c r="D268" s="254">
        <v>0</v>
      </c>
      <c r="E268" s="256">
        <v>0</v>
      </c>
      <c r="F268" s="256">
        <v>0</v>
      </c>
      <c r="G268" s="254">
        <v>0</v>
      </c>
      <c r="H268" s="254">
        <v>0</v>
      </c>
      <c r="I268" s="103">
        <v>0</v>
      </c>
      <c r="J268" s="103">
        <v>0</v>
      </c>
      <c r="K268" s="103">
        <v>0</v>
      </c>
      <c r="L268" s="103">
        <v>14.675000000000001</v>
      </c>
      <c r="M268" s="103">
        <v>2.0889999999999986</v>
      </c>
      <c r="N268" s="103">
        <v>5.9980000000000002</v>
      </c>
      <c r="O268" s="103">
        <v>3.6106399999999992</v>
      </c>
      <c r="P268" s="54">
        <v>6.63443</v>
      </c>
      <c r="Q268" s="54">
        <v>4.593</v>
      </c>
      <c r="R268" s="103">
        <v>0.31099999999999994</v>
      </c>
      <c r="S268" s="257">
        <v>40.739000000000004</v>
      </c>
      <c r="T268" s="103">
        <v>45.642000000000003</v>
      </c>
      <c r="U268" s="103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0.92500000000000004</v>
      </c>
      <c r="AA268" s="54">
        <v>16.260000000000002</v>
      </c>
      <c r="AB268" s="54">
        <v>16.172000000000001</v>
      </c>
      <c r="AC268" s="54">
        <v>14.426500000000001</v>
      </c>
      <c r="AD268" s="54">
        <v>0.35949999999999999</v>
      </c>
      <c r="AE268" s="54">
        <v>16.49025</v>
      </c>
      <c r="AF268" s="54">
        <v>1.8592</v>
      </c>
      <c r="AG268" s="54">
        <v>13.538069999999999</v>
      </c>
      <c r="AH268" s="54">
        <v>3.0129000000000001</v>
      </c>
      <c r="AI268" s="102">
        <v>5.4127000000000001</v>
      </c>
      <c r="AJ268" s="102">
        <v>0</v>
      </c>
      <c r="AK268" s="102">
        <v>0</v>
      </c>
      <c r="AL268" s="102">
        <v>0</v>
      </c>
      <c r="AM268" s="102">
        <v>-45.961446630000005</v>
      </c>
      <c r="AN268" s="102">
        <v>0</v>
      </c>
      <c r="AO268" s="102">
        <v>0</v>
      </c>
      <c r="AP268" s="102">
        <v>-20.431224530000001</v>
      </c>
      <c r="AQ268" s="102">
        <v>-2.3727173000000006</v>
      </c>
      <c r="AR268"/>
      <c r="AS268"/>
      <c r="AT268"/>
    </row>
    <row r="269" spans="1:46" s="6" customFormat="1" ht="15" customHeight="1">
      <c r="A269" s="42" t="s">
        <v>124</v>
      </c>
      <c r="B269" s="256">
        <v>0</v>
      </c>
      <c r="C269" s="256">
        <v>0</v>
      </c>
      <c r="D269" s="256">
        <v>0</v>
      </c>
      <c r="E269" s="256">
        <v>0</v>
      </c>
      <c r="F269" s="256">
        <v>0</v>
      </c>
      <c r="G269" s="256">
        <v>0</v>
      </c>
      <c r="H269" s="256">
        <v>0</v>
      </c>
      <c r="I269" s="103">
        <v>0</v>
      </c>
      <c r="J269" s="103">
        <v>0</v>
      </c>
      <c r="K269" s="103">
        <v>0</v>
      </c>
      <c r="L269" s="103">
        <v>-82.5</v>
      </c>
      <c r="M269" s="103">
        <v>0</v>
      </c>
      <c r="N269" s="103">
        <v>0</v>
      </c>
      <c r="O269" s="103">
        <v>0</v>
      </c>
      <c r="P269" s="107"/>
      <c r="Q269" s="107">
        <v>0</v>
      </c>
      <c r="R269" s="103">
        <v>0</v>
      </c>
      <c r="S269" s="257">
        <v>0</v>
      </c>
      <c r="T269" s="103">
        <v>0</v>
      </c>
      <c r="U269" s="103">
        <v>0</v>
      </c>
      <c r="V269" s="107">
        <v>0</v>
      </c>
      <c r="W269" s="107">
        <v>0</v>
      </c>
      <c r="X269" s="107">
        <v>0</v>
      </c>
      <c r="Y269" s="107">
        <v>0</v>
      </c>
      <c r="Z269" s="107">
        <v>0</v>
      </c>
      <c r="AA269" s="107">
        <v>0</v>
      </c>
      <c r="AB269" s="107">
        <v>0</v>
      </c>
      <c r="AC269" s="107">
        <v>0</v>
      </c>
      <c r="AD269" s="107"/>
      <c r="AE269" s="107"/>
      <c r="AF269" s="54">
        <v>-833</v>
      </c>
      <c r="AG269" s="54"/>
      <c r="AH269" s="54"/>
      <c r="AI269" s="102">
        <v>0</v>
      </c>
      <c r="AJ269" s="102">
        <v>-256.00592946</v>
      </c>
      <c r="AK269" s="102">
        <v>-1599.2370765000001</v>
      </c>
      <c r="AL269" s="102">
        <v>-463.97285996000005</v>
      </c>
      <c r="AM269" s="102">
        <v>-4.0859564099998478</v>
      </c>
      <c r="AN269" s="102">
        <v>0</v>
      </c>
      <c r="AO269" s="102" t="s">
        <v>400</v>
      </c>
      <c r="AP269" s="102">
        <v>0</v>
      </c>
      <c r="AQ269" s="102">
        <v>0</v>
      </c>
      <c r="AR269"/>
      <c r="AS269"/>
      <c r="AT269"/>
    </row>
    <row r="270" spans="1:46" s="6" customFormat="1" ht="15" customHeight="1">
      <c r="A270" s="42" t="s">
        <v>53</v>
      </c>
      <c r="B270" s="256">
        <v>0</v>
      </c>
      <c r="C270" s="256">
        <v>0</v>
      </c>
      <c r="D270" s="256">
        <v>0</v>
      </c>
      <c r="E270" s="256">
        <v>37.072000000000003</v>
      </c>
      <c r="F270" s="256">
        <v>0</v>
      </c>
      <c r="G270" s="256">
        <v>0</v>
      </c>
      <c r="H270" s="256">
        <v>0</v>
      </c>
      <c r="I270" s="103"/>
      <c r="J270" s="103"/>
      <c r="K270" s="103"/>
      <c r="L270" s="103"/>
      <c r="M270" s="103"/>
      <c r="N270" s="103">
        <v>0</v>
      </c>
      <c r="O270" s="103">
        <v>-148.96799999999999</v>
      </c>
      <c r="P270" s="54">
        <v>-218.7585</v>
      </c>
      <c r="Q270" s="54">
        <v>33.94</v>
      </c>
      <c r="R270" s="103">
        <v>-191.87300000000002</v>
      </c>
      <c r="S270" s="257">
        <v>-133.3175</v>
      </c>
      <c r="T270" s="103">
        <v>15.31</v>
      </c>
      <c r="U270" s="103">
        <v>45.313000000000002</v>
      </c>
      <c r="V270" s="54">
        <v>-96.453499999999991</v>
      </c>
      <c r="W270" s="54">
        <v>-117.61549999999997</v>
      </c>
      <c r="X270" s="54">
        <v>-8.5779999999999994</v>
      </c>
      <c r="Y270" s="54">
        <v>-2.9316460000000006E-2</v>
      </c>
      <c r="Z270" s="54">
        <v>4.6318599999976865E-3</v>
      </c>
      <c r="AA270" s="54">
        <v>-1.39245000000001E-2</v>
      </c>
      <c r="AB270" s="54">
        <v>0.67035038999999963</v>
      </c>
      <c r="AC270" s="54">
        <v>-2.8070231199999998</v>
      </c>
      <c r="AD270" s="54">
        <v>-1.4794920600000041</v>
      </c>
      <c r="AE270" s="54">
        <v>2.0374996600000013</v>
      </c>
      <c r="AF270" s="54">
        <v>-2.03200147</v>
      </c>
      <c r="AG270" s="54">
        <v>2.0465</v>
      </c>
      <c r="AH270" s="54">
        <v>-1.89550076</v>
      </c>
      <c r="AI270" s="102">
        <v>0.73199999999999998</v>
      </c>
      <c r="AJ270" s="102">
        <v>-1.9345008000000119</v>
      </c>
      <c r="AK270" s="102">
        <v>1.4890000000000001</v>
      </c>
      <c r="AL270" s="102">
        <v>-1.4824996000000001</v>
      </c>
      <c r="AM270" s="102">
        <v>1.6915</v>
      </c>
      <c r="AN270" s="102">
        <v>0.94950001000000028</v>
      </c>
      <c r="AO270" s="102">
        <v>-17.062999999999999</v>
      </c>
      <c r="AP270" s="102">
        <v>17.06320255</v>
      </c>
      <c r="AQ270" s="102">
        <v>-26.22199999</v>
      </c>
      <c r="AR270"/>
      <c r="AS270"/>
      <c r="AT270"/>
    </row>
    <row r="271" spans="1:46" s="6" customFormat="1" ht="15" customHeight="1">
      <c r="A271" s="42" t="s">
        <v>363</v>
      </c>
      <c r="B271" s="256"/>
      <c r="C271" s="256"/>
      <c r="D271" s="256"/>
      <c r="E271" s="256"/>
      <c r="F271" s="256"/>
      <c r="G271" s="256"/>
      <c r="H271" s="256"/>
      <c r="I271" s="103"/>
      <c r="J271" s="103"/>
      <c r="K271" s="103"/>
      <c r="L271" s="103"/>
      <c r="M271" s="103"/>
      <c r="N271" s="103"/>
      <c r="O271" s="103"/>
      <c r="P271" s="54"/>
      <c r="Q271" s="54"/>
      <c r="R271" s="103"/>
      <c r="S271" s="257"/>
      <c r="T271" s="103"/>
      <c r="U271" s="103"/>
      <c r="V271" s="54"/>
      <c r="W271" s="54"/>
      <c r="X271" s="54"/>
      <c r="Y271" s="54"/>
      <c r="Z271" s="53">
        <v>28.763999999999999</v>
      </c>
      <c r="AA271" s="54"/>
      <c r="AB271" s="54"/>
      <c r="AC271" s="54"/>
      <c r="AD271" s="54">
        <v>20.375150440000002</v>
      </c>
      <c r="AE271" s="54"/>
      <c r="AF271" s="54"/>
      <c r="AG271" s="54"/>
      <c r="AH271" s="54">
        <v>4.1632803200000001</v>
      </c>
      <c r="AI271" s="102">
        <v>0</v>
      </c>
      <c r="AJ271" s="102">
        <v>0</v>
      </c>
      <c r="AK271" s="102">
        <v>0</v>
      </c>
      <c r="AL271" s="102">
        <v>1.191684</v>
      </c>
      <c r="AM271" s="102">
        <v>0</v>
      </c>
      <c r="AN271" s="102">
        <v>0</v>
      </c>
      <c r="AO271" s="102" t="s">
        <v>400</v>
      </c>
      <c r="AP271" s="102">
        <v>0</v>
      </c>
      <c r="AQ271" s="102">
        <v>0</v>
      </c>
      <c r="AR271"/>
      <c r="AS271"/>
      <c r="AT271"/>
    </row>
    <row r="272" spans="1:46" s="6" customFormat="1" ht="15" customHeight="1">
      <c r="A272" s="42" t="s">
        <v>125</v>
      </c>
      <c r="B272" s="256">
        <v>0</v>
      </c>
      <c r="C272" s="256">
        <v>-192.964</v>
      </c>
      <c r="D272" s="256">
        <v>0</v>
      </c>
      <c r="E272" s="256">
        <v>-0.13100000000000001</v>
      </c>
      <c r="F272" s="256">
        <v>0</v>
      </c>
      <c r="G272" s="256">
        <v>-192.661</v>
      </c>
      <c r="H272" s="256">
        <v>0</v>
      </c>
      <c r="I272" s="103">
        <v>0</v>
      </c>
      <c r="J272" s="103">
        <v>0</v>
      </c>
      <c r="K272" s="103">
        <v>-229.96199999999996</v>
      </c>
      <c r="L272" s="103">
        <v>-143.81899999999999</v>
      </c>
      <c r="M272" s="103">
        <v>-1.7130000000000791</v>
      </c>
      <c r="N272" s="103">
        <v>-0.28799999999999998</v>
      </c>
      <c r="O272" s="103">
        <v>-267.55555319000001</v>
      </c>
      <c r="P272" s="54">
        <v>-28.929567279200111</v>
      </c>
      <c r="Q272" s="54">
        <v>-197</v>
      </c>
      <c r="R272" s="103">
        <v>-100.25899999999999</v>
      </c>
      <c r="S272" s="257">
        <v>-47.645000000000003</v>
      </c>
      <c r="T272" s="103">
        <v>-513.49900000000002</v>
      </c>
      <c r="U272" s="103">
        <v>-49.100000000000009</v>
      </c>
      <c r="V272" s="54">
        <v>-374.791</v>
      </c>
      <c r="W272" s="54">
        <v>-150.08250000000001</v>
      </c>
      <c r="X272" s="54">
        <v>-260.73602419000002</v>
      </c>
      <c r="Y272" s="54">
        <v>-761.14638491999983</v>
      </c>
      <c r="Z272" s="54">
        <v>-488.19499999999999</v>
      </c>
      <c r="AA272" s="54">
        <v>-57.403500000000001</v>
      </c>
      <c r="AB272" s="54">
        <v>-669.87349694</v>
      </c>
      <c r="AC272" s="54">
        <v>-173.41050274999998</v>
      </c>
      <c r="AD272" s="54">
        <v>-695.00221563000002</v>
      </c>
      <c r="AE272" s="54">
        <v>-17.8035</v>
      </c>
      <c r="AF272" s="54">
        <v>-405.73410719000003</v>
      </c>
      <c r="AG272" s="54">
        <v>-73.471149700000012</v>
      </c>
      <c r="AH272" s="54">
        <v>-725.37953408999988</v>
      </c>
      <c r="AI272" s="102">
        <v>-162.04095490000003</v>
      </c>
      <c r="AJ272" s="102">
        <v>-140.02014774</v>
      </c>
      <c r="AK272" s="102">
        <v>-17.200758450000048</v>
      </c>
      <c r="AL272" s="102">
        <v>-625.07635617000017</v>
      </c>
      <c r="AM272" s="102">
        <v>-233.55615789999985</v>
      </c>
      <c r="AN272" s="102">
        <v>-158.06509266999959</v>
      </c>
      <c r="AO272" s="102">
        <v>-1.2130000000000001</v>
      </c>
      <c r="AP272" s="102">
        <v>-748.87481983000021</v>
      </c>
      <c r="AQ272" s="102">
        <v>-5.1420000000000003</v>
      </c>
      <c r="AR272"/>
      <c r="AS272"/>
      <c r="AT272"/>
    </row>
    <row r="273" spans="1:2645" s="6" customFormat="1" ht="15" customHeight="1">
      <c r="A273" s="42" t="s">
        <v>720</v>
      </c>
      <c r="B273" s="256"/>
      <c r="C273" s="256"/>
      <c r="D273" s="256"/>
      <c r="E273" s="256"/>
      <c r="F273" s="256"/>
      <c r="G273" s="256"/>
      <c r="H273" s="256"/>
      <c r="I273" s="103"/>
      <c r="J273" s="103"/>
      <c r="K273" s="103"/>
      <c r="L273" s="103"/>
      <c r="M273" s="103"/>
      <c r="N273" s="103"/>
      <c r="O273" s="103"/>
      <c r="P273" s="54"/>
      <c r="Q273" s="54"/>
      <c r="R273" s="103"/>
      <c r="S273" s="257"/>
      <c r="T273" s="103"/>
      <c r="U273" s="103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102"/>
      <c r="AJ273" s="102"/>
      <c r="AK273" s="102"/>
      <c r="AL273" s="102"/>
      <c r="AM273" s="102"/>
      <c r="AN273" s="102"/>
      <c r="AO273" s="102">
        <v>75</v>
      </c>
      <c r="AP273" s="102">
        <v>0</v>
      </c>
      <c r="AQ273" s="102">
        <v>0</v>
      </c>
      <c r="AR273"/>
      <c r="AS273"/>
      <c r="AT273"/>
    </row>
    <row r="274" spans="1:2645" s="6" customFormat="1" ht="15" customHeight="1">
      <c r="A274" s="42" t="s">
        <v>721</v>
      </c>
      <c r="B274" s="256"/>
      <c r="C274" s="256"/>
      <c r="D274" s="256"/>
      <c r="E274" s="256"/>
      <c r="F274" s="256"/>
      <c r="G274" s="256"/>
      <c r="H274" s="256"/>
      <c r="I274" s="103"/>
      <c r="J274" s="103"/>
      <c r="K274" s="103"/>
      <c r="L274" s="103"/>
      <c r="M274" s="103"/>
      <c r="N274" s="103"/>
      <c r="O274" s="103"/>
      <c r="P274" s="54"/>
      <c r="Q274" s="54"/>
      <c r="R274" s="103"/>
      <c r="S274" s="257"/>
      <c r="T274" s="103"/>
      <c r="U274" s="103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102"/>
      <c r="AJ274" s="102"/>
      <c r="AK274" s="102"/>
      <c r="AL274" s="102"/>
      <c r="AM274" s="102"/>
      <c r="AN274" s="102"/>
      <c r="AO274" s="102">
        <v>65.477999999999994</v>
      </c>
      <c r="AP274" s="102">
        <v>0</v>
      </c>
      <c r="AQ274" s="102">
        <v>0</v>
      </c>
      <c r="AR274"/>
      <c r="AS274"/>
      <c r="AT274"/>
    </row>
    <row r="275" spans="1:2645" s="6" customFormat="1" ht="15" customHeight="1">
      <c r="A275" s="42" t="s">
        <v>195</v>
      </c>
      <c r="B275" s="256"/>
      <c r="C275" s="256"/>
      <c r="D275" s="256"/>
      <c r="E275" s="256"/>
      <c r="F275" s="256"/>
      <c r="G275" s="256"/>
      <c r="H275" s="256"/>
      <c r="I275" s="103"/>
      <c r="J275" s="103"/>
      <c r="K275" s="103"/>
      <c r="L275" s="103"/>
      <c r="M275" s="103"/>
      <c r="N275" s="103"/>
      <c r="O275" s="103"/>
      <c r="P275" s="54"/>
      <c r="Q275" s="54">
        <v>-27.053000000000001</v>
      </c>
      <c r="R275" s="103">
        <v>-210.90100000000001</v>
      </c>
      <c r="S275" s="257">
        <v>-84.309000000000012</v>
      </c>
      <c r="T275" s="103">
        <v>-5.9000000000000057</v>
      </c>
      <c r="U275" s="103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-53.271999999999998</v>
      </c>
      <c r="AC275" s="54">
        <v>0</v>
      </c>
      <c r="AD275" s="54">
        <v>0</v>
      </c>
      <c r="AE275" s="54"/>
      <c r="AF275" s="54"/>
      <c r="AG275" s="54">
        <v>8.093</v>
      </c>
      <c r="AH275" s="54">
        <v>-2.4380000000000002</v>
      </c>
      <c r="AI275" s="102">
        <v>9.7929999999999993</v>
      </c>
      <c r="AJ275" s="102">
        <v>8.5555334699999985</v>
      </c>
      <c r="AK275" s="102">
        <v>-6.2489999999999997</v>
      </c>
      <c r="AL275" s="102">
        <v>-4.452</v>
      </c>
      <c r="AM275" s="102">
        <v>5.8182650000000002</v>
      </c>
      <c r="AN275" s="102">
        <v>6.4253200000000001</v>
      </c>
      <c r="AO275" s="102" t="s">
        <v>400</v>
      </c>
      <c r="AP275" s="102">
        <v>0</v>
      </c>
      <c r="AQ275" s="102">
        <v>0</v>
      </c>
      <c r="AR275"/>
      <c r="AS275"/>
      <c r="AT275"/>
    </row>
    <row r="276" spans="1:2645" s="6" customFormat="1" ht="15" customHeight="1">
      <c r="A276" s="41" t="s">
        <v>126</v>
      </c>
      <c r="B276" s="105">
        <v>80.745000000000005</v>
      </c>
      <c r="C276" s="105">
        <v>481.505</v>
      </c>
      <c r="D276" s="105">
        <v>627.77099999999996</v>
      </c>
      <c r="E276" s="105">
        <v>-205.68299999999999</v>
      </c>
      <c r="F276" s="105">
        <v>1013.519</v>
      </c>
      <c r="G276" s="105">
        <v>38.228999999999999</v>
      </c>
      <c r="H276" s="105">
        <v>-163.352</v>
      </c>
      <c r="I276" s="105">
        <v>502.72299999999984</v>
      </c>
      <c r="J276" s="105">
        <v>276.58199999999999</v>
      </c>
      <c r="K276" s="105">
        <v>242.53600000000009</v>
      </c>
      <c r="L276" s="105">
        <v>3015.6230000000005</v>
      </c>
      <c r="M276" s="105">
        <v>-215.03599999999992</v>
      </c>
      <c r="N276" s="105">
        <v>4.0929999999999991</v>
      </c>
      <c r="O276" s="105">
        <v>-345.17270229978129</v>
      </c>
      <c r="P276" s="105">
        <v>-187.91275820918796</v>
      </c>
      <c r="Q276" s="105">
        <v>-525.33399999999995</v>
      </c>
      <c r="R276" s="105">
        <v>198.4819999999998</v>
      </c>
      <c r="S276" s="105">
        <v>-429.77049999999991</v>
      </c>
      <c r="T276" s="105">
        <v>187.61249999999959</v>
      </c>
      <c r="U276" s="105">
        <v>-563.52752477060028</v>
      </c>
      <c r="V276" s="105">
        <v>-450.11016108000001</v>
      </c>
      <c r="W276" s="105">
        <v>-649.64674345999993</v>
      </c>
      <c r="X276" s="105">
        <v>760.21534586999996</v>
      </c>
      <c r="Y276" s="105">
        <v>-1661.1913118299999</v>
      </c>
      <c r="Z276" s="105">
        <v>-752.36300896999978</v>
      </c>
      <c r="AA276" s="105">
        <v>-187.64381405</v>
      </c>
      <c r="AB276" s="105">
        <v>-887.65858726999988</v>
      </c>
      <c r="AC276" s="105">
        <v>-1288.63859383</v>
      </c>
      <c r="AD276" s="105">
        <v>-712.16993664000006</v>
      </c>
      <c r="AE276" s="105">
        <v>-589.69845600999997</v>
      </c>
      <c r="AF276" s="105">
        <v>-289.62219259999989</v>
      </c>
      <c r="AG276" s="105">
        <v>-903.60620009000024</v>
      </c>
      <c r="AH276" s="105">
        <v>-1007.8247394099998</v>
      </c>
      <c r="AI276" s="105">
        <v>669.12661240999989</v>
      </c>
      <c r="AJ276" s="105">
        <v>-750.15470806000042</v>
      </c>
      <c r="AK276" s="105">
        <v>-418.35823051000023</v>
      </c>
      <c r="AL276" s="105">
        <v>-990.11847509999961</v>
      </c>
      <c r="AM276" s="105">
        <v>-259.95037904999992</v>
      </c>
      <c r="AN276" s="105">
        <v>2082.354215469999</v>
      </c>
      <c r="AO276" s="105">
        <v>-2626.2620000000002</v>
      </c>
      <c r="AP276" s="105">
        <v>1563.6750990999992</v>
      </c>
      <c r="AQ276" s="105">
        <v>-1431.0501131299998</v>
      </c>
      <c r="AR276"/>
      <c r="AS276"/>
      <c r="AT276"/>
    </row>
    <row r="277" spans="1:2645" s="6" customFormat="1" ht="15" customHeight="1">
      <c r="A277" s="41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/>
      <c r="AS277"/>
      <c r="AT277"/>
    </row>
    <row r="278" spans="1:2645" s="6" customFormat="1" ht="15" customHeight="1">
      <c r="A278" s="47" t="s">
        <v>127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/>
      <c r="AS278"/>
      <c r="AT278"/>
    </row>
    <row r="279" spans="1:2645" s="6" customFormat="1" ht="15" customHeight="1">
      <c r="A279" s="56" t="s">
        <v>128</v>
      </c>
      <c r="B279" s="105">
        <v>1078.366</v>
      </c>
      <c r="C279" s="105">
        <v>1054.914</v>
      </c>
      <c r="D279" s="105">
        <v>988.36699999999996</v>
      </c>
      <c r="E279" s="105">
        <v>1136.8820000000001</v>
      </c>
      <c r="F279" s="105">
        <v>1254.07</v>
      </c>
      <c r="G279" s="105">
        <v>1278.1579999999999</v>
      </c>
      <c r="H279" s="105">
        <v>1471.6849999999999</v>
      </c>
      <c r="I279" s="105">
        <v>1194.8889999999999</v>
      </c>
      <c r="J279" s="105">
        <v>1616.1690000000001</v>
      </c>
      <c r="K279" s="105">
        <v>1407.201</v>
      </c>
      <c r="L279" s="105">
        <v>1892.1610000000001</v>
      </c>
      <c r="M279" s="105">
        <v>2324.5940000000001</v>
      </c>
      <c r="N279" s="105">
        <v>2487.86</v>
      </c>
      <c r="O279" s="105">
        <v>2390.2640000000001</v>
      </c>
      <c r="P279" s="105">
        <v>2002.7670000000001</v>
      </c>
      <c r="Q279" s="105">
        <v>2168.2905000000001</v>
      </c>
      <c r="R279" s="105">
        <v>2641.2905000000001</v>
      </c>
      <c r="S279" s="105">
        <v>2249.1414175800001</v>
      </c>
      <c r="T279" s="105">
        <v>2586.8519999999999</v>
      </c>
      <c r="U279" s="105">
        <v>2948.9015000000004</v>
      </c>
      <c r="V279" s="105">
        <v>3875.7065000000002</v>
      </c>
      <c r="W279" s="105">
        <v>3962.9349999999999</v>
      </c>
      <c r="X279" s="105">
        <v>3689.4425000000001</v>
      </c>
      <c r="Y279" s="105">
        <v>5070.2174802999989</v>
      </c>
      <c r="Z279" s="105">
        <v>4846.5674586699997</v>
      </c>
      <c r="AA279" s="105">
        <v>4332.1643997400006</v>
      </c>
      <c r="AB279" s="105">
        <v>5155.2295232500001</v>
      </c>
      <c r="AC279" s="105">
        <v>5763.2939993700002</v>
      </c>
      <c r="AD279" s="105">
        <v>5702.2466915200002</v>
      </c>
      <c r="AE279" s="330">
        <v>5637.0525396600005</v>
      </c>
      <c r="AF279" s="330">
        <v>4942.6633589899993</v>
      </c>
      <c r="AG279" s="330">
        <v>4795.9517341700002</v>
      </c>
      <c r="AH279" s="330">
        <v>6334.9646554499996</v>
      </c>
      <c r="AI279" s="330">
        <v>4665.9394174400013</v>
      </c>
      <c r="AJ279" s="330">
        <v>5332.4832223600006</v>
      </c>
      <c r="AK279" s="330">
        <v>4577.4111629999998</v>
      </c>
      <c r="AL279" s="330">
        <v>6357.7413040399997</v>
      </c>
      <c r="AM279" s="330">
        <v>5315.0499930100004</v>
      </c>
      <c r="AN279" s="330">
        <v>5921.9030389800009</v>
      </c>
      <c r="AO279" s="330">
        <v>8012.5959999999995</v>
      </c>
      <c r="AP279" s="330">
        <v>7640.2730000000001</v>
      </c>
      <c r="AQ279" s="330">
        <v>7692.1720411899996</v>
      </c>
      <c r="AR279"/>
      <c r="AS279"/>
      <c r="AT279"/>
    </row>
    <row r="280" spans="1:2645" s="6" customFormat="1" ht="15" customHeight="1">
      <c r="A280" s="57" t="s">
        <v>129</v>
      </c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>
        <v>0</v>
      </c>
      <c r="R280" s="105">
        <v>0</v>
      </c>
      <c r="S280" s="105">
        <v>0</v>
      </c>
      <c r="T280" s="105">
        <v>1.4810000000000001</v>
      </c>
      <c r="U280" s="105">
        <v>28.483000000000001</v>
      </c>
      <c r="V280" s="105">
        <v>0.26200000000000045</v>
      </c>
      <c r="W280" s="105">
        <v>26.738</v>
      </c>
      <c r="X280" s="105">
        <v>3.4581385899999999</v>
      </c>
      <c r="Y280" s="105">
        <v>-58.908935110000002</v>
      </c>
      <c r="Z280" s="105">
        <v>-41.412321649999996</v>
      </c>
      <c r="AA280" s="105">
        <v>-3.2565231000000003</v>
      </c>
      <c r="AB280" s="105">
        <v>19.259856299999999</v>
      </c>
      <c r="AC280" s="105">
        <v>-16.218640960000002</v>
      </c>
      <c r="AD280" s="105">
        <v>24.360309189999999</v>
      </c>
      <c r="AE280" s="330">
        <v>-20.297226730000002</v>
      </c>
      <c r="AF280" s="330">
        <v>22.409603239999996</v>
      </c>
      <c r="AG280" s="330">
        <v>13.945810359999999</v>
      </c>
      <c r="AH280" s="330">
        <v>162.74767788000003</v>
      </c>
      <c r="AI280" s="330">
        <v>34.302647219999997</v>
      </c>
      <c r="AJ280" s="330">
        <v>-31.140924439999999</v>
      </c>
      <c r="AK280" s="330">
        <v>14.133016369999989</v>
      </c>
      <c r="AL280" s="330">
        <v>-43.185541339999986</v>
      </c>
      <c r="AM280" s="330">
        <v>134.87159946</v>
      </c>
      <c r="AN280" s="330">
        <v>-43.376613799999994</v>
      </c>
      <c r="AO280" s="330">
        <v>595.90700000000004</v>
      </c>
      <c r="AP280" s="330">
        <v>161.67565297000002</v>
      </c>
      <c r="AQ280" s="330">
        <v>48.580361250000003</v>
      </c>
      <c r="AR280"/>
      <c r="AS280"/>
      <c r="AT280"/>
    </row>
    <row r="281" spans="1:2645" s="6" customFormat="1" ht="15" customHeight="1">
      <c r="A281" s="56" t="s">
        <v>130</v>
      </c>
      <c r="B281" s="105">
        <v>1054.914</v>
      </c>
      <c r="C281" s="105">
        <v>988.36699999999996</v>
      </c>
      <c r="D281" s="105">
        <v>1136.8820000000001</v>
      </c>
      <c r="E281" s="105">
        <v>1254.07</v>
      </c>
      <c r="F281" s="105">
        <v>1278.1579999999999</v>
      </c>
      <c r="G281" s="105">
        <v>1471.6849999999999</v>
      </c>
      <c r="H281" s="105">
        <v>1194.8889999999999</v>
      </c>
      <c r="I281" s="105">
        <v>1616.2142683926422</v>
      </c>
      <c r="J281" s="105">
        <v>1407.201</v>
      </c>
      <c r="K281" s="105">
        <v>1892.1610000000001</v>
      </c>
      <c r="L281" s="105">
        <v>2324.5940000000001</v>
      </c>
      <c r="M281" s="105">
        <v>2487.86</v>
      </c>
      <c r="N281" s="105">
        <v>2390.2640000000001</v>
      </c>
      <c r="O281" s="105">
        <v>2002.7670000000001</v>
      </c>
      <c r="P281" s="105">
        <v>2168.2907707099998</v>
      </c>
      <c r="Q281" s="105">
        <v>2641.2905000000001</v>
      </c>
      <c r="R281" s="105">
        <v>2249.1414175800001</v>
      </c>
      <c r="S281" s="105">
        <v>2185.8626409899998</v>
      </c>
      <c r="T281" s="105">
        <v>2948.9014999999999</v>
      </c>
      <c r="U281" s="105">
        <v>3875.7065000000002</v>
      </c>
      <c r="V281" s="105">
        <v>3962.9349999999999</v>
      </c>
      <c r="W281" s="105">
        <v>3689.4425000000001</v>
      </c>
      <c r="X281" s="105">
        <v>5070.2174802999989</v>
      </c>
      <c r="Y281" s="105">
        <v>4846.5683594599996</v>
      </c>
      <c r="Z281" s="105">
        <v>4332.1643997400006</v>
      </c>
      <c r="AA281" s="105">
        <v>5155.2295232500001</v>
      </c>
      <c r="AB281" s="105">
        <v>5763.2935982499985</v>
      </c>
      <c r="AC281" s="105">
        <v>5702.2466915200002</v>
      </c>
      <c r="AD281" s="105">
        <v>5637.0525396600005</v>
      </c>
      <c r="AE281" s="330">
        <v>4942.6633589899993</v>
      </c>
      <c r="AF281" s="330">
        <v>4795.9517341700002</v>
      </c>
      <c r="AG281" s="330">
        <v>6334.9646554499996</v>
      </c>
      <c r="AH281" s="330">
        <v>4665.9394174400013</v>
      </c>
      <c r="AI281" s="330">
        <v>5332.4832223600006</v>
      </c>
      <c r="AJ281" s="330">
        <v>4577.4111629999998</v>
      </c>
      <c r="AK281" s="330">
        <v>6357.7413040399997</v>
      </c>
      <c r="AL281" s="330">
        <v>5315.0499930100004</v>
      </c>
      <c r="AM281" s="330">
        <v>5921.9030389800009</v>
      </c>
      <c r="AN281" s="330">
        <v>8012.5955809900006</v>
      </c>
      <c r="AO281" s="330">
        <v>7640.2730000000001</v>
      </c>
      <c r="AP281" s="330">
        <v>7692.1720411899996</v>
      </c>
      <c r="AQ281" s="330">
        <v>6256.54012693</v>
      </c>
      <c r="AR281"/>
      <c r="AS281"/>
      <c r="AT281"/>
    </row>
    <row r="282" spans="1:2645" ht="15" customHeight="1">
      <c r="A282" s="56" t="s">
        <v>131</v>
      </c>
      <c r="B282" s="105">
        <v>-23.452000000000002</v>
      </c>
      <c r="C282" s="105">
        <v>-66.546999999999997</v>
      </c>
      <c r="D282" s="105">
        <v>148.51499999999999</v>
      </c>
      <c r="E282" s="105">
        <v>117.188</v>
      </c>
      <c r="F282" s="105">
        <v>24.088000000000001</v>
      </c>
      <c r="G282" s="105">
        <v>193.52699999999999</v>
      </c>
      <c r="H282" s="105">
        <v>-276.79600000000005</v>
      </c>
      <c r="I282" s="105">
        <v>421.32526839264233</v>
      </c>
      <c r="J282" s="105">
        <v>-208.96800000000007</v>
      </c>
      <c r="K282" s="105">
        <v>484.96000000000004</v>
      </c>
      <c r="L282" s="105">
        <v>432.43299999999999</v>
      </c>
      <c r="M282" s="105">
        <v>163.26600000000008</v>
      </c>
      <c r="N282" s="105">
        <v>-97.596000000000004</v>
      </c>
      <c r="O282" s="105">
        <v>-387.49700000000007</v>
      </c>
      <c r="P282" s="105">
        <v>165.52377070999978</v>
      </c>
      <c r="Q282" s="105">
        <v>473.00000000000023</v>
      </c>
      <c r="R282" s="105">
        <v>-392.14950000000044</v>
      </c>
      <c r="S282" s="105">
        <v>-63.277999999999565</v>
      </c>
      <c r="T282" s="105">
        <v>360.56849999999952</v>
      </c>
      <c r="U282" s="105">
        <v>898.32199999999989</v>
      </c>
      <c r="V282" s="105">
        <v>86.96649999999994</v>
      </c>
      <c r="W282" s="105">
        <v>-300.23050000000001</v>
      </c>
      <c r="X282" s="105">
        <v>1377.3168417099987</v>
      </c>
      <c r="Y282" s="105">
        <v>-164.74018572999921</v>
      </c>
      <c r="Z282" s="105">
        <v>-472.99073727999894</v>
      </c>
      <c r="AA282" s="105">
        <v>826.32114765995811</v>
      </c>
      <c r="AB282" s="105">
        <v>588.80421869999827</v>
      </c>
      <c r="AC282" s="105">
        <v>-44.684114131561728</v>
      </c>
      <c r="AD282" s="105">
        <v>-89.5544610500001</v>
      </c>
      <c r="AE282" s="105">
        <v>-674.09195394000108</v>
      </c>
      <c r="AF282" s="105">
        <v>-169.12122805999934</v>
      </c>
      <c r="AG282" s="105">
        <v>1525.0671109199993</v>
      </c>
      <c r="AH282" s="105">
        <v>-1831.7729158899983</v>
      </c>
      <c r="AI282" s="105">
        <v>632.24115769999935</v>
      </c>
      <c r="AJ282" s="105">
        <v>-723.93113492000066</v>
      </c>
      <c r="AK282" s="105">
        <v>1766.1971246699995</v>
      </c>
      <c r="AL282" s="105">
        <v>-999.5057696899994</v>
      </c>
      <c r="AM282" s="105">
        <v>471.98144651000075</v>
      </c>
      <c r="AN282" s="105">
        <v>2134.0691558099998</v>
      </c>
      <c r="AO282" s="105">
        <v>-968.23</v>
      </c>
      <c r="AP282" s="105">
        <v>-109.77661178000017</v>
      </c>
      <c r="AQ282" s="105">
        <v>-1484.2122755099999</v>
      </c>
    </row>
    <row r="283" spans="1:2645">
      <c r="U283" s="109"/>
      <c r="V283" s="109"/>
      <c r="W283" s="109"/>
      <c r="X283" s="109"/>
      <c r="Y283" s="109"/>
      <c r="Z283" s="109"/>
      <c r="AA283" s="109"/>
      <c r="AB283" s="109"/>
      <c r="AG283" s="200"/>
      <c r="AH283" s="200"/>
      <c r="AI283" s="200"/>
      <c r="AJ283" s="200"/>
      <c r="AK283" s="200"/>
      <c r="AL283" s="200"/>
      <c r="AM283" s="200"/>
      <c r="AN283" s="200"/>
      <c r="AO283" s="200"/>
      <c r="AP283" s="200"/>
      <c r="AQ283" s="200"/>
    </row>
    <row r="284" spans="1:2645" ht="30">
      <c r="A284" s="108" t="s">
        <v>755</v>
      </c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0"/>
      <c r="V284" s="100"/>
      <c r="W284" s="100"/>
      <c r="X284" s="100"/>
      <c r="Y284" s="100"/>
      <c r="Z284" s="100"/>
      <c r="AA284" s="100"/>
      <c r="AB284" s="100"/>
      <c r="AK284" s="150"/>
    </row>
    <row r="285" spans="1:2645" s="60" customFormat="1" ht="5.2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9"/>
      <c r="V285" s="59"/>
      <c r="W285" s="59"/>
      <c r="X285" s="59"/>
      <c r="Y285" s="59"/>
      <c r="Z285" s="59"/>
      <c r="AA285" s="59"/>
      <c r="AB285" s="59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  <c r="IG285" s="59"/>
      <c r="IH285" s="59"/>
      <c r="II285" s="59"/>
      <c r="IJ285" s="59"/>
      <c r="IK285" s="59"/>
      <c r="IL285" s="59"/>
      <c r="IM285" s="59"/>
      <c r="IN285" s="59"/>
      <c r="IO285" s="59"/>
      <c r="IP285" s="59"/>
      <c r="IQ285" s="59"/>
      <c r="IR285" s="59"/>
      <c r="IS285" s="59"/>
      <c r="IT285" s="59"/>
      <c r="IU285" s="59"/>
      <c r="IV285" s="59"/>
      <c r="IW285" s="59"/>
      <c r="IX285" s="59"/>
      <c r="IY285" s="59"/>
      <c r="IZ285" s="59"/>
      <c r="JA285" s="59"/>
      <c r="JB285" s="59"/>
      <c r="JC285" s="59"/>
      <c r="JD285" s="59"/>
      <c r="JE285" s="59"/>
      <c r="JF285" s="59"/>
      <c r="JG285" s="59"/>
      <c r="JH285" s="59"/>
      <c r="JI285" s="59"/>
      <c r="JJ285" s="59"/>
      <c r="JK285" s="59"/>
      <c r="JL285" s="59"/>
      <c r="JM285" s="59"/>
      <c r="JN285" s="59"/>
      <c r="JO285" s="59"/>
      <c r="JP285" s="59"/>
      <c r="JQ285" s="59"/>
      <c r="JR285" s="59"/>
      <c r="JS285" s="59"/>
      <c r="JT285" s="59"/>
      <c r="JU285" s="59"/>
      <c r="JV285" s="59"/>
      <c r="JW285" s="59"/>
      <c r="JX285" s="59"/>
      <c r="JY285" s="59"/>
      <c r="JZ285" s="59"/>
      <c r="KA285" s="59"/>
      <c r="KB285" s="59"/>
      <c r="KC285" s="59"/>
      <c r="KD285" s="59"/>
      <c r="KE285" s="59"/>
      <c r="KF285" s="59"/>
      <c r="KG285" s="59"/>
      <c r="KH285" s="59"/>
      <c r="KI285" s="59"/>
      <c r="KJ285" s="59"/>
      <c r="KK285" s="59"/>
      <c r="KL285" s="59"/>
      <c r="KM285" s="59"/>
      <c r="KN285" s="59"/>
      <c r="KO285" s="59"/>
      <c r="KP285" s="59"/>
      <c r="KQ285" s="59"/>
      <c r="KR285" s="59"/>
      <c r="KS285" s="59"/>
      <c r="KT285" s="59"/>
      <c r="KU285" s="59"/>
      <c r="KV285" s="59"/>
      <c r="KW285" s="59"/>
      <c r="KX285" s="59"/>
      <c r="KY285" s="59"/>
      <c r="KZ285" s="59"/>
      <c r="LA285" s="59"/>
      <c r="LB285" s="59"/>
      <c r="LC285" s="59"/>
      <c r="LD285" s="59"/>
      <c r="LE285" s="59"/>
      <c r="LF285" s="59"/>
      <c r="LG285" s="59"/>
      <c r="LH285" s="59"/>
      <c r="LI285" s="59"/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L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  <c r="PD285" s="59"/>
      <c r="PE285" s="59"/>
      <c r="PF285" s="59"/>
      <c r="PG285" s="59"/>
      <c r="PH285" s="59"/>
      <c r="PI285" s="59"/>
      <c r="PJ285" s="59"/>
      <c r="PK285" s="59"/>
      <c r="PL285" s="59"/>
      <c r="PM285" s="59"/>
      <c r="PN285" s="59"/>
      <c r="PO285" s="59"/>
      <c r="PP285" s="59"/>
      <c r="PQ285" s="59"/>
      <c r="PR285" s="59"/>
      <c r="PS285" s="59"/>
      <c r="PT285" s="59"/>
      <c r="PU285" s="59"/>
      <c r="PV285" s="59"/>
      <c r="PW285" s="59"/>
      <c r="PX285" s="59"/>
      <c r="PY285" s="59"/>
      <c r="PZ285" s="59"/>
      <c r="QA285" s="59"/>
      <c r="QB285" s="59"/>
      <c r="QC285" s="59"/>
      <c r="QD285" s="59"/>
      <c r="QE285" s="59"/>
      <c r="QF285" s="59"/>
      <c r="QG285" s="59"/>
      <c r="QH285" s="59"/>
      <c r="QI285" s="59"/>
      <c r="QJ285" s="59"/>
      <c r="QK285" s="59"/>
      <c r="QL285" s="59"/>
      <c r="QM285" s="59"/>
      <c r="QN285" s="59"/>
      <c r="QO285" s="59"/>
      <c r="QP285" s="59"/>
      <c r="QQ285" s="59"/>
      <c r="QR285" s="59"/>
      <c r="QS285" s="59"/>
      <c r="QT285" s="59"/>
      <c r="QU285" s="59"/>
      <c r="QV285" s="59"/>
      <c r="QW285" s="59"/>
      <c r="QX285" s="59"/>
      <c r="QY285" s="59"/>
      <c r="QZ285" s="59"/>
      <c r="RA285" s="59"/>
      <c r="RB285" s="59"/>
      <c r="RC285" s="59"/>
      <c r="RD285" s="59"/>
      <c r="RE285" s="59"/>
      <c r="RF285" s="59"/>
      <c r="RG285" s="59"/>
      <c r="RH285" s="59"/>
      <c r="RI285" s="59"/>
      <c r="RJ285" s="59"/>
      <c r="RK285" s="59"/>
      <c r="RL285" s="59"/>
      <c r="RM285" s="59"/>
      <c r="RN285" s="59"/>
      <c r="RO285" s="59"/>
      <c r="RP285" s="59"/>
      <c r="RQ285" s="59"/>
      <c r="RR285" s="59"/>
      <c r="RS285" s="59"/>
      <c r="RT285" s="59"/>
      <c r="RU285" s="59"/>
      <c r="RV285" s="59"/>
      <c r="RW285" s="59"/>
      <c r="RX285" s="59"/>
      <c r="RY285" s="59"/>
      <c r="RZ285" s="59"/>
      <c r="SA285" s="59"/>
      <c r="SB285" s="59"/>
      <c r="SC285" s="59"/>
      <c r="SD285" s="59"/>
      <c r="SE285" s="59"/>
      <c r="SF285" s="59"/>
      <c r="SG285" s="59"/>
      <c r="SH285" s="59"/>
      <c r="SI285" s="59"/>
      <c r="SJ285" s="59"/>
      <c r="SK285" s="59"/>
      <c r="SL285" s="59"/>
      <c r="SM285" s="59"/>
      <c r="SN285" s="59"/>
      <c r="SO285" s="59"/>
      <c r="SP285" s="59"/>
      <c r="SQ285" s="59"/>
      <c r="SR285" s="59"/>
      <c r="SS285" s="59"/>
      <c r="ST285" s="59"/>
      <c r="SU285" s="59"/>
      <c r="SV285" s="59"/>
      <c r="SW285" s="59"/>
      <c r="SX285" s="59"/>
      <c r="SY285" s="59"/>
      <c r="SZ285" s="59"/>
      <c r="TA285" s="59"/>
      <c r="TB285" s="59"/>
      <c r="TC285" s="59"/>
      <c r="TD285" s="59"/>
      <c r="TE285" s="59"/>
      <c r="TF285" s="59"/>
      <c r="TG285" s="59"/>
      <c r="TH285" s="59"/>
      <c r="TI285" s="59"/>
      <c r="TJ285" s="59"/>
      <c r="TK285" s="59"/>
      <c r="TL285" s="59"/>
      <c r="TM285" s="59"/>
      <c r="TN285" s="59"/>
      <c r="TO285" s="59"/>
      <c r="TP285" s="59"/>
      <c r="TQ285" s="59"/>
      <c r="TR285" s="59"/>
      <c r="TS285" s="59"/>
      <c r="TT285" s="59"/>
      <c r="TU285" s="59"/>
      <c r="TV285" s="59"/>
      <c r="TW285" s="59"/>
      <c r="TX285" s="59"/>
      <c r="TY285" s="59"/>
      <c r="TZ285" s="59"/>
      <c r="UA285" s="59"/>
      <c r="UB285" s="59"/>
      <c r="UC285" s="59"/>
      <c r="UD285" s="59"/>
      <c r="UE285" s="59"/>
      <c r="UF285" s="59"/>
      <c r="UG285" s="59"/>
      <c r="UH285" s="59"/>
      <c r="UI285" s="59"/>
      <c r="UJ285" s="59"/>
      <c r="UK285" s="59"/>
      <c r="UL285" s="59"/>
      <c r="UM285" s="59"/>
      <c r="UN285" s="59"/>
      <c r="UO285" s="59"/>
      <c r="UP285" s="59"/>
      <c r="UQ285" s="59"/>
      <c r="UR285" s="59"/>
      <c r="US285" s="59"/>
      <c r="UT285" s="59"/>
      <c r="UU285" s="59"/>
      <c r="UV285" s="59"/>
      <c r="UW285" s="59"/>
      <c r="UX285" s="59"/>
      <c r="UY285" s="59"/>
      <c r="UZ285" s="59"/>
      <c r="VA285" s="59"/>
      <c r="VB285" s="59"/>
      <c r="VC285" s="59"/>
      <c r="VD285" s="59"/>
      <c r="VE285" s="59"/>
      <c r="VF285" s="59"/>
      <c r="VG285" s="59"/>
      <c r="VH285" s="59"/>
      <c r="VI285" s="59"/>
      <c r="VJ285" s="59"/>
      <c r="VK285" s="59"/>
      <c r="VL285" s="59"/>
      <c r="VM285" s="59"/>
      <c r="VN285" s="59"/>
      <c r="VO285" s="59"/>
      <c r="VP285" s="59"/>
      <c r="VQ285" s="59"/>
      <c r="VR285" s="59"/>
      <c r="VS285" s="59"/>
      <c r="VT285" s="59"/>
      <c r="VU285" s="59"/>
      <c r="VV285" s="59"/>
      <c r="VW285" s="59"/>
      <c r="VX285" s="59"/>
      <c r="VY285" s="59"/>
      <c r="VZ285" s="59"/>
      <c r="WA285" s="59"/>
      <c r="WB285" s="59"/>
      <c r="WC285" s="59"/>
      <c r="WD285" s="59"/>
      <c r="WE285" s="59"/>
      <c r="WF285" s="59"/>
      <c r="WG285" s="59"/>
      <c r="WH285" s="59"/>
      <c r="WI285" s="59"/>
      <c r="WJ285" s="59"/>
      <c r="WK285" s="59"/>
      <c r="WL285" s="59"/>
      <c r="WM285" s="59"/>
      <c r="WN285" s="59"/>
      <c r="WO285" s="59"/>
      <c r="WP285" s="59"/>
      <c r="WQ285" s="59"/>
      <c r="WR285" s="59"/>
      <c r="WS285" s="59"/>
      <c r="WT285" s="59"/>
      <c r="WU285" s="59"/>
      <c r="WV285" s="59"/>
      <c r="WW285" s="59"/>
      <c r="WX285" s="59"/>
      <c r="WY285" s="59"/>
      <c r="WZ285" s="59"/>
      <c r="XA285" s="59"/>
      <c r="XB285" s="59"/>
      <c r="XC285" s="59"/>
      <c r="XD285" s="59"/>
      <c r="XE285" s="59"/>
      <c r="XF285" s="59"/>
      <c r="XG285" s="59"/>
      <c r="XH285" s="59"/>
      <c r="XI285" s="59"/>
      <c r="XJ285" s="59"/>
      <c r="XK285" s="59"/>
      <c r="XL285" s="59"/>
      <c r="XM285" s="59"/>
      <c r="XN285" s="59"/>
      <c r="XO285" s="59"/>
      <c r="XP285" s="59"/>
      <c r="XQ285" s="59"/>
      <c r="XR285" s="59"/>
      <c r="XS285" s="59"/>
      <c r="XT285" s="59"/>
      <c r="XU285" s="59"/>
      <c r="XV285" s="59"/>
      <c r="XW285" s="59"/>
      <c r="XX285" s="59"/>
      <c r="XY285" s="59"/>
      <c r="XZ285" s="59"/>
      <c r="YA285" s="59"/>
      <c r="YB285" s="59"/>
      <c r="YC285" s="59"/>
      <c r="YD285" s="59"/>
      <c r="YE285" s="59"/>
      <c r="YF285" s="59"/>
      <c r="YG285" s="59"/>
      <c r="YH285" s="59"/>
      <c r="YI285" s="59"/>
      <c r="YJ285" s="59"/>
      <c r="YK285" s="59"/>
      <c r="YL285" s="59"/>
      <c r="YM285" s="59"/>
      <c r="YN285" s="59"/>
      <c r="YO285" s="59"/>
      <c r="YP285" s="59"/>
      <c r="YQ285" s="59"/>
      <c r="YR285" s="59"/>
      <c r="YS285" s="59"/>
      <c r="YT285" s="59"/>
      <c r="YU285" s="59"/>
      <c r="YV285" s="59"/>
      <c r="YW285" s="59"/>
      <c r="YX285" s="59"/>
      <c r="YY285" s="59"/>
      <c r="YZ285" s="59"/>
      <c r="ZA285" s="59"/>
      <c r="ZB285" s="59"/>
      <c r="ZC285" s="59"/>
      <c r="ZD285" s="59"/>
      <c r="ZE285" s="59"/>
      <c r="ZF285" s="59"/>
      <c r="ZG285" s="59"/>
      <c r="ZH285" s="59"/>
      <c r="ZI285" s="59"/>
      <c r="ZJ285" s="59"/>
      <c r="ZK285" s="59"/>
      <c r="ZL285" s="59"/>
      <c r="ZM285" s="59"/>
      <c r="ZN285" s="59"/>
      <c r="ZO285" s="59"/>
      <c r="ZP285" s="59"/>
      <c r="ZQ285" s="59"/>
      <c r="ZR285" s="59"/>
      <c r="ZS285" s="59"/>
      <c r="ZT285" s="59"/>
      <c r="ZU285" s="59"/>
      <c r="ZV285" s="59"/>
      <c r="ZW285" s="59"/>
      <c r="ZX285" s="59"/>
      <c r="ZY285" s="59"/>
      <c r="ZZ285" s="59"/>
      <c r="AAA285" s="59"/>
      <c r="AAB285" s="59"/>
      <c r="AAC285" s="59"/>
      <c r="AAD285" s="59"/>
      <c r="AAE285" s="59"/>
      <c r="AAF285" s="59"/>
      <c r="AAG285" s="59"/>
      <c r="AAH285" s="59"/>
      <c r="AAI285" s="59"/>
      <c r="AAJ285" s="59"/>
      <c r="AAK285" s="59"/>
      <c r="AAL285" s="59"/>
      <c r="AAM285" s="59"/>
      <c r="AAN285" s="59"/>
      <c r="AAO285" s="59"/>
      <c r="AAP285" s="59"/>
      <c r="AAQ285" s="59"/>
      <c r="AAR285" s="59"/>
      <c r="AAS285" s="59"/>
      <c r="AAT285" s="59"/>
      <c r="AAU285" s="59"/>
      <c r="AAV285" s="59"/>
      <c r="AAW285" s="59"/>
      <c r="AAX285" s="59"/>
      <c r="AAY285" s="59"/>
      <c r="AAZ285" s="59"/>
      <c r="ABA285" s="59"/>
      <c r="ABB285" s="59"/>
      <c r="ABC285" s="59"/>
      <c r="ABD285" s="59"/>
      <c r="ABE285" s="59"/>
      <c r="ABF285" s="59"/>
      <c r="ABG285" s="59"/>
      <c r="ABH285" s="59"/>
      <c r="ABI285" s="59"/>
      <c r="ABJ285" s="59"/>
      <c r="ABK285" s="59"/>
      <c r="ABL285" s="59"/>
      <c r="ABM285" s="59"/>
      <c r="ABN285" s="59"/>
      <c r="ABO285" s="59"/>
      <c r="ABP285" s="59"/>
      <c r="ABQ285" s="59"/>
      <c r="ABR285" s="59"/>
      <c r="ABS285" s="59"/>
      <c r="ABT285" s="59"/>
      <c r="ABU285" s="59"/>
      <c r="ABV285" s="59"/>
      <c r="ABW285" s="59"/>
      <c r="ABX285" s="59"/>
      <c r="ABY285" s="59"/>
      <c r="ABZ285" s="59"/>
      <c r="ACA285" s="59"/>
      <c r="ACB285" s="59"/>
      <c r="ACC285" s="59"/>
      <c r="ACD285" s="59"/>
      <c r="ACE285" s="59"/>
      <c r="ACF285" s="59"/>
      <c r="ACG285" s="59"/>
      <c r="ACH285" s="59"/>
      <c r="ACI285" s="59"/>
      <c r="ACJ285" s="59"/>
      <c r="ACK285" s="59"/>
      <c r="ACL285" s="59"/>
      <c r="ACM285" s="59"/>
      <c r="ACN285" s="59"/>
      <c r="ACO285" s="59"/>
      <c r="ACP285" s="59"/>
      <c r="ACQ285" s="59"/>
      <c r="ACR285" s="59"/>
      <c r="ACS285" s="59"/>
      <c r="ACT285" s="59"/>
      <c r="ACU285" s="59"/>
      <c r="ACV285" s="59"/>
      <c r="ACW285" s="59"/>
      <c r="ACX285" s="59"/>
      <c r="ACY285" s="59"/>
      <c r="ACZ285" s="59"/>
      <c r="ADA285" s="59"/>
      <c r="ADB285" s="59"/>
      <c r="ADC285" s="59"/>
      <c r="ADD285" s="59"/>
      <c r="ADE285" s="59"/>
      <c r="ADF285" s="59"/>
      <c r="ADG285" s="59"/>
      <c r="ADH285" s="59"/>
      <c r="ADI285" s="59"/>
      <c r="ADJ285" s="59"/>
      <c r="ADK285" s="59"/>
      <c r="ADL285" s="59"/>
      <c r="ADM285" s="59"/>
      <c r="ADN285" s="59"/>
      <c r="ADO285" s="59"/>
      <c r="ADP285" s="59"/>
      <c r="ADQ285" s="59"/>
      <c r="ADR285" s="59"/>
      <c r="ADS285" s="59"/>
      <c r="ADT285" s="59"/>
      <c r="ADU285" s="59"/>
      <c r="ADV285" s="59"/>
      <c r="ADW285" s="59"/>
      <c r="ADX285" s="59"/>
      <c r="ADY285" s="59"/>
      <c r="ADZ285" s="59"/>
      <c r="AEA285" s="59"/>
      <c r="AEB285" s="59"/>
      <c r="AEC285" s="59"/>
      <c r="AED285" s="59"/>
      <c r="AEE285" s="59"/>
      <c r="AEF285" s="59"/>
      <c r="AEG285" s="59"/>
      <c r="AEH285" s="59"/>
      <c r="AEI285" s="59"/>
      <c r="AEJ285" s="59"/>
      <c r="AEK285" s="59"/>
      <c r="AEL285" s="59"/>
      <c r="AEM285" s="59"/>
      <c r="AEN285" s="59"/>
      <c r="AEO285" s="59"/>
      <c r="AEP285" s="59"/>
      <c r="AEQ285" s="59"/>
      <c r="AER285" s="59"/>
      <c r="AES285" s="59"/>
      <c r="AET285" s="59"/>
      <c r="AEU285" s="59"/>
      <c r="AEV285" s="59"/>
      <c r="AEW285" s="59"/>
      <c r="AEX285" s="59"/>
      <c r="AEY285" s="59"/>
      <c r="AEZ285" s="59"/>
      <c r="AFA285" s="59"/>
      <c r="AFB285" s="59"/>
      <c r="AFC285" s="59"/>
      <c r="AFD285" s="59"/>
      <c r="AFE285" s="59"/>
      <c r="AFF285" s="59"/>
      <c r="AFG285" s="59"/>
      <c r="AFH285" s="59"/>
      <c r="AFI285" s="59"/>
      <c r="AFJ285" s="59"/>
      <c r="AFK285" s="59"/>
      <c r="AFL285" s="59"/>
      <c r="AFM285" s="59"/>
      <c r="AFN285" s="59"/>
      <c r="AFO285" s="59"/>
      <c r="AFP285" s="59"/>
      <c r="AFQ285" s="59"/>
      <c r="AFR285" s="59"/>
      <c r="AFS285" s="59"/>
      <c r="AFT285" s="59"/>
      <c r="AFU285" s="59"/>
      <c r="AFV285" s="59"/>
      <c r="AFW285" s="59"/>
      <c r="AFX285" s="59"/>
      <c r="AFY285" s="59"/>
      <c r="AFZ285" s="59"/>
      <c r="AGA285" s="59"/>
      <c r="AGB285" s="59"/>
      <c r="AGC285" s="59"/>
      <c r="AGD285" s="59"/>
      <c r="AGE285" s="59"/>
      <c r="AGF285" s="59"/>
      <c r="AGG285" s="59"/>
      <c r="AGH285" s="59"/>
      <c r="AGI285" s="59"/>
      <c r="AGJ285" s="59"/>
      <c r="AGK285" s="59"/>
      <c r="AGL285" s="59"/>
      <c r="AGM285" s="59"/>
      <c r="AGN285" s="59"/>
      <c r="AGO285" s="59"/>
      <c r="AGP285" s="59"/>
      <c r="AGQ285" s="59"/>
      <c r="AGR285" s="59"/>
      <c r="AGS285" s="59"/>
      <c r="AGT285" s="59"/>
      <c r="AGU285" s="59"/>
      <c r="AGV285" s="59"/>
      <c r="AGW285" s="59"/>
      <c r="AGX285" s="59"/>
      <c r="AGY285" s="59"/>
      <c r="AGZ285" s="59"/>
      <c r="AHA285" s="59"/>
      <c r="AHB285" s="59"/>
      <c r="AHC285" s="59"/>
      <c r="AHD285" s="59"/>
      <c r="AHE285" s="59"/>
      <c r="AHF285" s="59"/>
      <c r="AHG285" s="59"/>
      <c r="AHH285" s="59"/>
      <c r="AHI285" s="59"/>
      <c r="AHJ285" s="59"/>
      <c r="AHK285" s="59"/>
      <c r="AHL285" s="59"/>
      <c r="AHM285" s="59"/>
      <c r="AHN285" s="59"/>
      <c r="AHO285" s="59"/>
      <c r="AHP285" s="59"/>
      <c r="AHQ285" s="59"/>
      <c r="AHR285" s="59"/>
      <c r="AHS285" s="59"/>
      <c r="AHT285" s="59"/>
      <c r="AHU285" s="59"/>
      <c r="AHV285" s="59"/>
      <c r="AHW285" s="59"/>
      <c r="AHX285" s="59"/>
      <c r="AHY285" s="59"/>
      <c r="AHZ285" s="59"/>
      <c r="AIA285" s="59"/>
      <c r="AIB285" s="59"/>
      <c r="AIC285" s="59"/>
      <c r="AID285" s="59"/>
      <c r="AIE285" s="59"/>
      <c r="AIF285" s="59"/>
      <c r="AIG285" s="59"/>
      <c r="AIH285" s="59"/>
      <c r="AII285" s="59"/>
      <c r="AIJ285" s="59"/>
      <c r="AIK285" s="59"/>
      <c r="AIL285" s="59"/>
      <c r="AIM285" s="59"/>
      <c r="AIN285" s="59"/>
      <c r="AIO285" s="59"/>
      <c r="AIP285" s="59"/>
      <c r="AIQ285" s="59"/>
      <c r="AIR285" s="59"/>
      <c r="AIS285" s="59"/>
      <c r="AIT285" s="59"/>
      <c r="AIU285" s="59"/>
      <c r="AIV285" s="59"/>
      <c r="AIW285" s="59"/>
      <c r="AIX285" s="59"/>
      <c r="AIY285" s="59"/>
      <c r="AIZ285" s="59"/>
      <c r="AJA285" s="59"/>
      <c r="AJB285" s="59"/>
      <c r="AJC285" s="59"/>
      <c r="AJD285" s="59"/>
      <c r="AJE285" s="59"/>
      <c r="AJF285" s="59"/>
      <c r="AJG285" s="59"/>
      <c r="AJH285" s="59"/>
      <c r="AJI285" s="59"/>
      <c r="AJJ285" s="59"/>
      <c r="AJK285" s="59"/>
      <c r="AJL285" s="59"/>
      <c r="AJM285" s="59"/>
      <c r="AJN285" s="59"/>
      <c r="AJO285" s="59"/>
      <c r="AJP285" s="59"/>
      <c r="AJQ285" s="59"/>
      <c r="AJR285" s="59"/>
      <c r="AJS285" s="59"/>
      <c r="AJT285" s="59"/>
      <c r="AJU285" s="59"/>
      <c r="AJV285" s="59"/>
      <c r="AJW285" s="59"/>
      <c r="AJX285" s="59"/>
      <c r="AJY285" s="59"/>
      <c r="AJZ285" s="59"/>
      <c r="AKA285" s="59"/>
      <c r="AKB285" s="59"/>
      <c r="AKC285" s="59"/>
      <c r="AKD285" s="59"/>
      <c r="AKE285" s="59"/>
      <c r="AKF285" s="59"/>
      <c r="AKG285" s="59"/>
      <c r="AKH285" s="59"/>
      <c r="AKI285" s="59"/>
      <c r="AKJ285" s="59"/>
      <c r="AKK285" s="59"/>
      <c r="AKL285" s="59"/>
      <c r="AKM285" s="59"/>
      <c r="AKN285" s="59"/>
      <c r="AKO285" s="59"/>
      <c r="AKP285" s="59"/>
      <c r="AKQ285" s="59"/>
      <c r="AKR285" s="59"/>
      <c r="AKS285" s="59"/>
      <c r="AKT285" s="59"/>
      <c r="AKU285" s="59"/>
      <c r="AKV285" s="59"/>
      <c r="AKW285" s="59"/>
      <c r="AKX285" s="59"/>
      <c r="AKY285" s="59"/>
      <c r="AKZ285" s="59"/>
      <c r="ALA285" s="59"/>
      <c r="ALB285" s="59"/>
      <c r="ALC285" s="59"/>
      <c r="ALD285" s="59"/>
      <c r="ALE285" s="59"/>
      <c r="ALF285" s="59"/>
      <c r="ALG285" s="59"/>
      <c r="ALH285" s="59"/>
      <c r="ALI285" s="59"/>
      <c r="ALJ285" s="59"/>
      <c r="ALK285" s="59"/>
      <c r="ALL285" s="59"/>
      <c r="ALM285" s="59"/>
      <c r="ALN285" s="59"/>
      <c r="ALO285" s="59"/>
      <c r="ALP285" s="59"/>
      <c r="ALQ285" s="59"/>
      <c r="ALR285" s="59"/>
      <c r="ALS285" s="59"/>
      <c r="ALT285" s="59"/>
      <c r="ALU285" s="59"/>
      <c r="ALV285" s="59"/>
      <c r="ALW285" s="59"/>
      <c r="ALX285" s="59"/>
      <c r="ALY285" s="59"/>
      <c r="ALZ285" s="59"/>
      <c r="AMA285" s="59"/>
      <c r="AMB285" s="59"/>
      <c r="AMC285" s="59"/>
      <c r="AMD285" s="59"/>
      <c r="AME285" s="59"/>
      <c r="AMF285" s="59"/>
      <c r="AMG285" s="59"/>
      <c r="AMH285" s="59"/>
      <c r="AMI285" s="59"/>
      <c r="AMJ285" s="59"/>
      <c r="AMK285" s="59"/>
      <c r="AML285" s="59"/>
      <c r="AMM285" s="59"/>
      <c r="AMN285" s="59"/>
      <c r="AMO285" s="59"/>
      <c r="AMP285" s="59"/>
      <c r="AMQ285" s="59"/>
      <c r="AMR285" s="59"/>
      <c r="AMS285" s="59"/>
      <c r="AMT285" s="59"/>
      <c r="AMU285" s="59"/>
      <c r="AMV285" s="59"/>
      <c r="AMW285" s="59"/>
      <c r="AMX285" s="59"/>
      <c r="AMY285" s="59"/>
      <c r="AMZ285" s="59"/>
      <c r="ANA285" s="59"/>
      <c r="ANB285" s="59"/>
      <c r="ANC285" s="59"/>
      <c r="AND285" s="59"/>
      <c r="ANE285" s="59"/>
      <c r="ANF285" s="59"/>
      <c r="ANG285" s="59"/>
      <c r="ANH285" s="59"/>
      <c r="ANI285" s="59"/>
      <c r="ANJ285" s="59"/>
      <c r="ANK285" s="59"/>
      <c r="ANL285" s="59"/>
      <c r="ANM285" s="59"/>
      <c r="ANN285" s="59"/>
      <c r="ANO285" s="59"/>
      <c r="ANP285" s="59"/>
      <c r="ANQ285" s="59"/>
      <c r="ANR285" s="59"/>
      <c r="ANS285" s="59"/>
      <c r="ANT285" s="59"/>
      <c r="ANU285" s="59"/>
      <c r="ANV285" s="59"/>
      <c r="ANW285" s="59"/>
      <c r="ANX285" s="59"/>
      <c r="ANY285" s="59"/>
      <c r="ANZ285" s="59"/>
      <c r="AOA285" s="59"/>
      <c r="AOB285" s="59"/>
      <c r="AOC285" s="59"/>
      <c r="AOD285" s="59"/>
      <c r="AOE285" s="59"/>
      <c r="AOF285" s="59"/>
      <c r="AOG285" s="59"/>
      <c r="AOH285" s="59"/>
      <c r="AOI285" s="59"/>
      <c r="AOJ285" s="59"/>
      <c r="AOK285" s="59"/>
      <c r="AOL285" s="59"/>
      <c r="AOM285" s="59"/>
      <c r="AON285" s="59"/>
      <c r="AOO285" s="59"/>
      <c r="AOP285" s="59"/>
      <c r="AOQ285" s="59"/>
      <c r="AOR285" s="59"/>
      <c r="AOS285" s="59"/>
      <c r="AOT285" s="59"/>
      <c r="AOU285" s="59"/>
      <c r="AOV285" s="59"/>
      <c r="AOW285" s="59"/>
      <c r="AOX285" s="59"/>
      <c r="AOY285" s="59"/>
      <c r="AOZ285" s="59"/>
      <c r="APA285" s="59"/>
      <c r="APB285" s="59"/>
      <c r="APC285" s="59"/>
      <c r="APD285" s="59"/>
      <c r="APE285" s="59"/>
      <c r="APF285" s="59"/>
      <c r="APG285" s="59"/>
      <c r="APH285" s="59"/>
      <c r="API285" s="59"/>
      <c r="APJ285" s="59"/>
      <c r="APK285" s="59"/>
      <c r="APL285" s="59"/>
      <c r="APM285" s="59"/>
      <c r="APN285" s="59"/>
      <c r="APO285" s="59"/>
      <c r="APP285" s="59"/>
      <c r="APQ285" s="59"/>
      <c r="APR285" s="59"/>
      <c r="APS285" s="59"/>
      <c r="APT285" s="59"/>
      <c r="APU285" s="59"/>
      <c r="APV285" s="59"/>
      <c r="APW285" s="59"/>
      <c r="APX285" s="59"/>
      <c r="APY285" s="59"/>
      <c r="APZ285" s="59"/>
      <c r="AQA285" s="59"/>
      <c r="AQB285" s="59"/>
      <c r="AQC285" s="59"/>
      <c r="AQD285" s="59"/>
      <c r="AQE285" s="59"/>
      <c r="AQF285" s="59"/>
      <c r="AQG285" s="59"/>
      <c r="AQH285" s="59"/>
      <c r="AQI285" s="59"/>
      <c r="AQJ285" s="59"/>
      <c r="AQK285" s="59"/>
      <c r="AQL285" s="59"/>
      <c r="AQM285" s="59"/>
      <c r="AQN285" s="59"/>
      <c r="AQO285" s="59"/>
      <c r="AQP285" s="59"/>
      <c r="AQQ285" s="59"/>
      <c r="AQR285" s="59"/>
      <c r="AQS285" s="59"/>
      <c r="AQT285" s="59"/>
      <c r="AQU285" s="59"/>
      <c r="AQV285" s="59"/>
      <c r="AQW285" s="59"/>
      <c r="AQX285" s="59"/>
      <c r="AQY285" s="59"/>
      <c r="AQZ285" s="59"/>
      <c r="ARA285" s="59"/>
      <c r="ARB285" s="59"/>
      <c r="ARC285" s="59"/>
      <c r="ARD285" s="59"/>
      <c r="ARE285" s="59"/>
      <c r="ARF285" s="59"/>
      <c r="ARG285" s="59"/>
      <c r="ARH285" s="59"/>
      <c r="ARI285" s="59"/>
      <c r="ARJ285" s="59"/>
      <c r="ARK285" s="59"/>
      <c r="ARL285" s="59"/>
      <c r="ARM285" s="59"/>
      <c r="ARN285" s="59"/>
      <c r="ARO285" s="59"/>
      <c r="ARP285" s="59"/>
      <c r="ARQ285" s="59"/>
      <c r="ARR285" s="59"/>
      <c r="ARS285" s="59"/>
      <c r="ART285" s="59"/>
      <c r="ARU285" s="59"/>
      <c r="ARV285" s="59"/>
      <c r="ARW285" s="59"/>
      <c r="ARX285" s="59"/>
      <c r="ARY285" s="59"/>
      <c r="ARZ285" s="59"/>
      <c r="ASA285" s="59"/>
      <c r="ASB285" s="59"/>
      <c r="ASC285" s="59"/>
      <c r="ASD285" s="59"/>
      <c r="ASE285" s="59"/>
      <c r="ASF285" s="59"/>
      <c r="ASG285" s="59"/>
      <c r="ASH285" s="59"/>
      <c r="ASI285" s="59"/>
      <c r="ASJ285" s="59"/>
      <c r="ASK285" s="59"/>
      <c r="ASL285" s="59"/>
      <c r="ASM285" s="59"/>
      <c r="ASN285" s="59"/>
      <c r="ASO285" s="59"/>
      <c r="ASP285" s="59"/>
      <c r="ASQ285" s="59"/>
      <c r="ASR285" s="59"/>
      <c r="ASS285" s="59"/>
      <c r="AST285" s="59"/>
      <c r="ASU285" s="59"/>
      <c r="ASV285" s="59"/>
      <c r="ASW285" s="59"/>
      <c r="ASX285" s="59"/>
      <c r="ASY285" s="59"/>
      <c r="ASZ285" s="59"/>
      <c r="ATA285" s="59"/>
      <c r="ATB285" s="59"/>
      <c r="ATC285" s="59"/>
      <c r="ATD285" s="59"/>
      <c r="ATE285" s="59"/>
      <c r="ATF285" s="59"/>
      <c r="ATG285" s="59"/>
      <c r="ATH285" s="59"/>
      <c r="ATI285" s="59"/>
      <c r="ATJ285" s="59"/>
      <c r="ATK285" s="59"/>
      <c r="ATL285" s="59"/>
      <c r="ATM285" s="59"/>
      <c r="ATN285" s="59"/>
      <c r="ATO285" s="59"/>
      <c r="ATP285" s="59"/>
      <c r="ATQ285" s="59"/>
      <c r="ATR285" s="59"/>
      <c r="ATS285" s="59"/>
      <c r="ATT285" s="59"/>
      <c r="ATU285" s="59"/>
      <c r="ATV285" s="59"/>
      <c r="ATW285" s="59"/>
      <c r="ATX285" s="59"/>
      <c r="ATY285" s="59"/>
      <c r="ATZ285" s="59"/>
      <c r="AUA285" s="59"/>
      <c r="AUB285" s="59"/>
      <c r="AUC285" s="59"/>
      <c r="AUD285" s="59"/>
      <c r="AUE285" s="59"/>
      <c r="AUF285" s="59"/>
      <c r="AUG285" s="59"/>
      <c r="AUH285" s="59"/>
      <c r="AUI285" s="59"/>
      <c r="AUJ285" s="59"/>
      <c r="AUK285" s="59"/>
      <c r="AUL285" s="59"/>
      <c r="AUM285" s="59"/>
      <c r="AUN285" s="59"/>
      <c r="AUO285" s="59"/>
      <c r="AUP285" s="59"/>
      <c r="AUQ285" s="59"/>
      <c r="AUR285" s="59"/>
      <c r="AUS285" s="59"/>
      <c r="AUT285" s="59"/>
      <c r="AUU285" s="59"/>
      <c r="AUV285" s="59"/>
      <c r="AUW285" s="59"/>
      <c r="AUX285" s="59"/>
      <c r="AUY285" s="59"/>
      <c r="AUZ285" s="59"/>
      <c r="AVA285" s="59"/>
      <c r="AVB285" s="59"/>
      <c r="AVC285" s="59"/>
      <c r="AVD285" s="59"/>
      <c r="AVE285" s="59"/>
      <c r="AVF285" s="59"/>
      <c r="AVG285" s="59"/>
      <c r="AVH285" s="59"/>
      <c r="AVI285" s="59"/>
      <c r="AVJ285" s="59"/>
      <c r="AVK285" s="59"/>
      <c r="AVL285" s="59"/>
      <c r="AVM285" s="59"/>
      <c r="AVN285" s="59"/>
      <c r="AVO285" s="59"/>
      <c r="AVP285" s="59"/>
      <c r="AVQ285" s="59"/>
      <c r="AVR285" s="59"/>
      <c r="AVS285" s="59"/>
      <c r="AVT285" s="59"/>
      <c r="AVU285" s="59"/>
      <c r="AVV285" s="59"/>
      <c r="AVW285" s="59"/>
      <c r="AVX285" s="59"/>
      <c r="AVY285" s="59"/>
      <c r="AVZ285" s="59"/>
      <c r="AWA285" s="59"/>
      <c r="AWB285" s="59"/>
      <c r="AWC285" s="59"/>
      <c r="AWD285" s="59"/>
      <c r="AWE285" s="59"/>
      <c r="AWF285" s="59"/>
      <c r="AWG285" s="59"/>
      <c r="AWH285" s="59"/>
      <c r="AWI285" s="59"/>
      <c r="AWJ285" s="59"/>
      <c r="AWK285" s="59"/>
      <c r="AWL285" s="59"/>
      <c r="AWM285" s="59"/>
      <c r="AWN285" s="59"/>
      <c r="AWO285" s="59"/>
      <c r="AWP285" s="59"/>
      <c r="AWQ285" s="59"/>
      <c r="AWR285" s="59"/>
      <c r="AWS285" s="59"/>
      <c r="AWT285" s="59"/>
      <c r="AWU285" s="59"/>
      <c r="AWV285" s="59"/>
      <c r="AWW285" s="59"/>
      <c r="AWX285" s="59"/>
      <c r="AWY285" s="59"/>
      <c r="AWZ285" s="59"/>
      <c r="AXA285" s="59"/>
      <c r="AXB285" s="59"/>
      <c r="AXC285" s="59"/>
      <c r="AXD285" s="59"/>
      <c r="AXE285" s="59"/>
      <c r="AXF285" s="59"/>
      <c r="AXG285" s="59"/>
      <c r="AXH285" s="59"/>
      <c r="AXI285" s="59"/>
      <c r="AXJ285" s="59"/>
      <c r="AXK285" s="59"/>
      <c r="AXL285" s="59"/>
      <c r="AXM285" s="59"/>
      <c r="AXN285" s="59"/>
      <c r="AXO285" s="59"/>
      <c r="AXP285" s="59"/>
      <c r="AXQ285" s="59"/>
      <c r="AXR285" s="59"/>
      <c r="AXS285" s="59"/>
      <c r="AXT285" s="59"/>
      <c r="AXU285" s="59"/>
      <c r="AXV285" s="59"/>
      <c r="AXW285" s="59"/>
      <c r="AXX285" s="59"/>
      <c r="AXY285" s="59"/>
      <c r="AXZ285" s="59"/>
      <c r="AYA285" s="59"/>
      <c r="AYB285" s="59"/>
      <c r="AYC285" s="59"/>
      <c r="AYD285" s="59"/>
      <c r="AYE285" s="59"/>
      <c r="AYF285" s="59"/>
      <c r="AYG285" s="59"/>
      <c r="AYH285" s="59"/>
      <c r="AYI285" s="59"/>
      <c r="AYJ285" s="59"/>
      <c r="AYK285" s="59"/>
      <c r="AYL285" s="59"/>
      <c r="AYM285" s="59"/>
      <c r="AYN285" s="59"/>
      <c r="AYO285" s="59"/>
      <c r="AYP285" s="59"/>
      <c r="AYQ285" s="59"/>
      <c r="AYR285" s="59"/>
      <c r="AYS285" s="59"/>
      <c r="AYT285" s="59"/>
      <c r="AYU285" s="59"/>
      <c r="AYV285" s="59"/>
      <c r="AYW285" s="59"/>
      <c r="AYX285" s="59"/>
      <c r="AYY285" s="59"/>
      <c r="AYZ285" s="59"/>
      <c r="AZA285" s="59"/>
      <c r="AZB285" s="59"/>
      <c r="AZC285" s="59"/>
      <c r="AZD285" s="59"/>
      <c r="AZE285" s="59"/>
      <c r="AZF285" s="59"/>
      <c r="AZG285" s="59"/>
      <c r="AZH285" s="59"/>
      <c r="AZI285" s="59"/>
      <c r="AZJ285" s="59"/>
      <c r="AZK285" s="59"/>
      <c r="AZL285" s="59"/>
      <c r="AZM285" s="59"/>
      <c r="AZN285" s="59"/>
      <c r="AZO285" s="59"/>
      <c r="AZP285" s="59"/>
      <c r="AZQ285" s="59"/>
      <c r="AZR285" s="59"/>
      <c r="AZS285" s="59"/>
      <c r="AZT285" s="59"/>
      <c r="AZU285" s="59"/>
      <c r="AZV285" s="59"/>
      <c r="AZW285" s="59"/>
      <c r="AZX285" s="59"/>
      <c r="AZY285" s="59"/>
      <c r="AZZ285" s="59"/>
      <c r="BAA285" s="59"/>
      <c r="BAB285" s="59"/>
      <c r="BAC285" s="59"/>
      <c r="BAD285" s="59"/>
      <c r="BAE285" s="59"/>
      <c r="BAF285" s="59"/>
      <c r="BAG285" s="59"/>
      <c r="BAH285" s="59"/>
      <c r="BAI285" s="59"/>
      <c r="BAJ285" s="59"/>
      <c r="BAK285" s="59"/>
      <c r="BAL285" s="59"/>
      <c r="BAM285" s="59"/>
      <c r="BAN285" s="59"/>
      <c r="BAO285" s="59"/>
      <c r="BAP285" s="59"/>
      <c r="BAQ285" s="59"/>
      <c r="BAR285" s="59"/>
      <c r="BAS285" s="59"/>
      <c r="BAT285" s="59"/>
      <c r="BAU285" s="59"/>
      <c r="BAV285" s="59"/>
      <c r="BAW285" s="59"/>
      <c r="BAX285" s="59"/>
      <c r="BAY285" s="59"/>
      <c r="BAZ285" s="59"/>
      <c r="BBA285" s="59"/>
      <c r="BBB285" s="59"/>
      <c r="BBC285" s="59"/>
      <c r="BBD285" s="59"/>
      <c r="BBE285" s="59"/>
      <c r="BBF285" s="59"/>
      <c r="BBG285" s="59"/>
      <c r="BBH285" s="59"/>
      <c r="BBI285" s="59"/>
      <c r="BBJ285" s="59"/>
      <c r="BBK285" s="59"/>
      <c r="BBL285" s="59"/>
      <c r="BBM285" s="59"/>
      <c r="BBN285" s="59"/>
      <c r="BBO285" s="59"/>
      <c r="BBP285" s="59"/>
      <c r="BBQ285" s="59"/>
      <c r="BBR285" s="59"/>
      <c r="BBS285" s="59"/>
      <c r="BBT285" s="59"/>
      <c r="BBU285" s="59"/>
      <c r="BBV285" s="59"/>
      <c r="BBW285" s="59"/>
      <c r="BBX285" s="59"/>
      <c r="BBY285" s="59"/>
      <c r="BBZ285" s="59"/>
      <c r="BCA285" s="59"/>
      <c r="BCB285" s="59"/>
      <c r="BCC285" s="59"/>
      <c r="BCD285" s="59"/>
      <c r="BCE285" s="59"/>
      <c r="BCF285" s="59"/>
      <c r="BCG285" s="59"/>
      <c r="BCH285" s="59"/>
      <c r="BCI285" s="59"/>
      <c r="BCJ285" s="59"/>
      <c r="BCK285" s="59"/>
      <c r="BCL285" s="59"/>
      <c r="BCM285" s="59"/>
      <c r="BCN285" s="59"/>
      <c r="BCO285" s="59"/>
      <c r="BCP285" s="59"/>
      <c r="BCQ285" s="59"/>
      <c r="BCR285" s="59"/>
      <c r="BCS285" s="59"/>
      <c r="BCT285" s="59"/>
      <c r="BCU285" s="59"/>
      <c r="BCV285" s="59"/>
      <c r="BCW285" s="59"/>
      <c r="BCX285" s="59"/>
      <c r="BCY285" s="59"/>
      <c r="BCZ285" s="59"/>
      <c r="BDA285" s="59"/>
      <c r="BDB285" s="59"/>
      <c r="BDC285" s="59"/>
      <c r="BDD285" s="59"/>
      <c r="BDE285" s="59"/>
      <c r="BDF285" s="59"/>
      <c r="BDG285" s="59"/>
      <c r="BDH285" s="59"/>
      <c r="BDI285" s="59"/>
      <c r="BDJ285" s="59"/>
      <c r="BDK285" s="59"/>
      <c r="BDL285" s="59"/>
      <c r="BDM285" s="59"/>
      <c r="BDN285" s="59"/>
      <c r="BDO285" s="59"/>
      <c r="BDP285" s="59"/>
      <c r="BDQ285" s="59"/>
      <c r="BDR285" s="59"/>
      <c r="BDS285" s="59"/>
      <c r="BDT285" s="59"/>
      <c r="BDU285" s="59"/>
      <c r="BDV285" s="59"/>
      <c r="BDW285" s="59"/>
      <c r="BDX285" s="59"/>
      <c r="BDY285" s="59"/>
      <c r="BDZ285" s="59"/>
      <c r="BEA285" s="59"/>
      <c r="BEB285" s="59"/>
      <c r="BEC285" s="59"/>
      <c r="BED285" s="59"/>
      <c r="BEE285" s="59"/>
      <c r="BEF285" s="59"/>
      <c r="BEG285" s="59"/>
      <c r="BEH285" s="59"/>
      <c r="BEI285" s="59"/>
      <c r="BEJ285" s="59"/>
      <c r="BEK285" s="59"/>
      <c r="BEL285" s="59"/>
      <c r="BEM285" s="59"/>
      <c r="BEN285" s="59"/>
      <c r="BEO285" s="59"/>
      <c r="BEP285" s="59"/>
      <c r="BEQ285" s="59"/>
      <c r="BER285" s="59"/>
      <c r="BES285" s="59"/>
      <c r="BET285" s="59"/>
      <c r="BEU285" s="59"/>
      <c r="BEV285" s="59"/>
      <c r="BEW285" s="59"/>
      <c r="BEX285" s="59"/>
      <c r="BEY285" s="59"/>
      <c r="BEZ285" s="59"/>
      <c r="BFA285" s="59"/>
      <c r="BFB285" s="59"/>
      <c r="BFC285" s="59"/>
      <c r="BFD285" s="59"/>
      <c r="BFE285" s="59"/>
      <c r="BFF285" s="59"/>
      <c r="BFG285" s="59"/>
      <c r="BFH285" s="59"/>
      <c r="BFI285" s="59"/>
      <c r="BFJ285" s="59"/>
      <c r="BFK285" s="59"/>
      <c r="BFL285" s="59"/>
      <c r="BFM285" s="59"/>
      <c r="BFN285" s="59"/>
      <c r="BFO285" s="59"/>
      <c r="BFP285" s="59"/>
      <c r="BFQ285" s="59"/>
      <c r="BFR285" s="59"/>
      <c r="BFS285" s="59"/>
      <c r="BFT285" s="59"/>
      <c r="BFU285" s="59"/>
      <c r="BFV285" s="59"/>
      <c r="BFW285" s="59"/>
      <c r="BFX285" s="59"/>
      <c r="BFY285" s="59"/>
      <c r="BFZ285" s="59"/>
      <c r="BGA285" s="59"/>
      <c r="BGB285" s="59"/>
      <c r="BGC285" s="59"/>
      <c r="BGD285" s="59"/>
      <c r="BGE285" s="59"/>
      <c r="BGF285" s="59"/>
      <c r="BGG285" s="59"/>
      <c r="BGH285" s="59"/>
      <c r="BGI285" s="59"/>
      <c r="BGJ285" s="59"/>
      <c r="BGK285" s="59"/>
      <c r="BGL285" s="59"/>
      <c r="BGM285" s="59"/>
      <c r="BGN285" s="59"/>
      <c r="BGO285" s="59"/>
      <c r="BGP285" s="59"/>
      <c r="BGQ285" s="59"/>
      <c r="BGR285" s="59"/>
      <c r="BGS285" s="59"/>
      <c r="BGT285" s="59"/>
      <c r="BGU285" s="59"/>
      <c r="BGV285" s="59"/>
      <c r="BGW285" s="59"/>
      <c r="BGX285" s="59"/>
      <c r="BGY285" s="59"/>
      <c r="BGZ285" s="59"/>
      <c r="BHA285" s="59"/>
      <c r="BHB285" s="59"/>
      <c r="BHC285" s="59"/>
      <c r="BHD285" s="59"/>
      <c r="BHE285" s="59"/>
      <c r="BHF285" s="59"/>
      <c r="BHG285" s="59"/>
      <c r="BHH285" s="59"/>
      <c r="BHI285" s="59"/>
      <c r="BHJ285" s="59"/>
      <c r="BHK285" s="59"/>
      <c r="BHL285" s="59"/>
      <c r="BHM285" s="59"/>
      <c r="BHN285" s="59"/>
      <c r="BHO285" s="59"/>
      <c r="BHP285" s="59"/>
      <c r="BHQ285" s="59"/>
      <c r="BHR285" s="59"/>
      <c r="BHS285" s="59"/>
      <c r="BHT285" s="59"/>
      <c r="BHU285" s="59"/>
      <c r="BHV285" s="59"/>
      <c r="BHW285" s="59"/>
      <c r="BHX285" s="59"/>
      <c r="BHY285" s="59"/>
      <c r="BHZ285" s="59"/>
      <c r="BIA285" s="59"/>
      <c r="BIB285" s="59"/>
      <c r="BIC285" s="59"/>
      <c r="BID285" s="59"/>
      <c r="BIE285" s="59"/>
      <c r="BIF285" s="59"/>
      <c r="BIG285" s="59"/>
      <c r="BIH285" s="59"/>
      <c r="BII285" s="59"/>
      <c r="BIJ285" s="59"/>
      <c r="BIK285" s="59"/>
      <c r="BIL285" s="59"/>
      <c r="BIM285" s="59"/>
      <c r="BIN285" s="59"/>
      <c r="BIO285" s="59"/>
      <c r="BIP285" s="59"/>
      <c r="BIQ285" s="59"/>
      <c r="BIR285" s="59"/>
      <c r="BIS285" s="59"/>
      <c r="BIT285" s="59"/>
      <c r="BIU285" s="59"/>
      <c r="BIV285" s="59"/>
      <c r="BIW285" s="59"/>
      <c r="BIX285" s="59"/>
      <c r="BIY285" s="59"/>
      <c r="BIZ285" s="59"/>
      <c r="BJA285" s="59"/>
      <c r="BJB285" s="59"/>
      <c r="BJC285" s="59"/>
      <c r="BJD285" s="59"/>
      <c r="BJE285" s="59"/>
      <c r="BJF285" s="59"/>
      <c r="BJG285" s="59"/>
      <c r="BJH285" s="59"/>
      <c r="BJI285" s="59"/>
      <c r="BJJ285" s="59"/>
      <c r="BJK285" s="59"/>
      <c r="BJL285" s="59"/>
      <c r="BJM285" s="59"/>
      <c r="BJN285" s="59"/>
      <c r="BJO285" s="59"/>
      <c r="BJP285" s="59"/>
      <c r="BJQ285" s="59"/>
      <c r="BJR285" s="59"/>
      <c r="BJS285" s="59"/>
      <c r="BJT285" s="59"/>
      <c r="BJU285" s="59"/>
      <c r="BJV285" s="59"/>
      <c r="BJW285" s="59"/>
      <c r="BJX285" s="59"/>
      <c r="BJY285" s="59"/>
      <c r="BJZ285" s="59"/>
      <c r="BKA285" s="59"/>
      <c r="BKB285" s="59"/>
      <c r="BKC285" s="59"/>
      <c r="BKD285" s="59"/>
      <c r="BKE285" s="59"/>
      <c r="BKF285" s="59"/>
      <c r="BKG285" s="59"/>
      <c r="BKH285" s="59"/>
      <c r="BKI285" s="59"/>
      <c r="BKJ285" s="59"/>
      <c r="BKK285" s="59"/>
      <c r="BKL285" s="59"/>
      <c r="BKM285" s="59"/>
      <c r="BKN285" s="59"/>
      <c r="BKO285" s="59"/>
      <c r="BKP285" s="59"/>
      <c r="BKQ285" s="59"/>
      <c r="BKR285" s="59"/>
      <c r="BKS285" s="59"/>
      <c r="BKT285" s="59"/>
      <c r="BKU285" s="59"/>
      <c r="BKV285" s="59"/>
      <c r="BKW285" s="59"/>
      <c r="BKX285" s="59"/>
      <c r="BKY285" s="59"/>
      <c r="BKZ285" s="59"/>
      <c r="BLA285" s="59"/>
      <c r="BLB285" s="59"/>
      <c r="BLC285" s="59"/>
      <c r="BLD285" s="59"/>
      <c r="BLE285" s="59"/>
      <c r="BLF285" s="59"/>
      <c r="BLG285" s="59"/>
      <c r="BLH285" s="59"/>
      <c r="BLI285" s="59"/>
      <c r="BLJ285" s="59"/>
      <c r="BLK285" s="59"/>
      <c r="BLL285" s="59"/>
      <c r="BLM285" s="59"/>
      <c r="BLN285" s="59"/>
      <c r="BLO285" s="59"/>
      <c r="BLP285" s="59"/>
      <c r="BLQ285" s="59"/>
      <c r="BLR285" s="59"/>
      <c r="BLS285" s="59"/>
      <c r="BLT285" s="59"/>
      <c r="BLU285" s="59"/>
      <c r="BLV285" s="59"/>
      <c r="BLW285" s="59"/>
      <c r="BLX285" s="59"/>
      <c r="BLY285" s="59"/>
      <c r="BLZ285" s="59"/>
      <c r="BMA285" s="59"/>
      <c r="BMB285" s="59"/>
      <c r="BMC285" s="59"/>
      <c r="BMD285" s="59"/>
      <c r="BME285" s="59"/>
      <c r="BMF285" s="59"/>
      <c r="BMG285" s="59"/>
      <c r="BMH285" s="59"/>
      <c r="BMI285" s="59"/>
      <c r="BMJ285" s="59"/>
      <c r="BMK285" s="59"/>
      <c r="BML285" s="59"/>
      <c r="BMM285" s="59"/>
      <c r="BMN285" s="59"/>
      <c r="BMO285" s="59"/>
      <c r="BMP285" s="59"/>
      <c r="BMQ285" s="59"/>
      <c r="BMR285" s="59"/>
      <c r="BMS285" s="59"/>
      <c r="BMT285" s="59"/>
      <c r="BMU285" s="59"/>
      <c r="BMV285" s="59"/>
      <c r="BMW285" s="59"/>
      <c r="BMX285" s="59"/>
      <c r="BMY285" s="59"/>
      <c r="BMZ285" s="59"/>
      <c r="BNA285" s="59"/>
      <c r="BNB285" s="59"/>
      <c r="BNC285" s="59"/>
      <c r="BND285" s="59"/>
      <c r="BNE285" s="59"/>
      <c r="BNF285" s="59"/>
      <c r="BNG285" s="59"/>
      <c r="BNH285" s="59"/>
      <c r="BNI285" s="59"/>
      <c r="BNJ285" s="59"/>
      <c r="BNK285" s="59"/>
      <c r="BNL285" s="59"/>
      <c r="BNM285" s="59"/>
      <c r="BNN285" s="59"/>
      <c r="BNO285" s="59"/>
      <c r="BNP285" s="59"/>
      <c r="BNQ285" s="59"/>
      <c r="BNR285" s="59"/>
      <c r="BNS285" s="59"/>
      <c r="BNT285" s="59"/>
      <c r="BNU285" s="59"/>
      <c r="BNV285" s="59"/>
      <c r="BNW285" s="59"/>
      <c r="BNX285" s="59"/>
      <c r="BNY285" s="59"/>
      <c r="BNZ285" s="59"/>
      <c r="BOA285" s="59"/>
      <c r="BOB285" s="59"/>
      <c r="BOC285" s="59"/>
      <c r="BOD285" s="59"/>
      <c r="BOE285" s="59"/>
      <c r="BOF285" s="59"/>
      <c r="BOG285" s="59"/>
      <c r="BOH285" s="59"/>
      <c r="BOI285" s="59"/>
      <c r="BOJ285" s="59"/>
      <c r="BOK285" s="59"/>
      <c r="BOL285" s="59"/>
      <c r="BOM285" s="59"/>
      <c r="BON285" s="59"/>
      <c r="BOO285" s="59"/>
      <c r="BOP285" s="59"/>
      <c r="BOQ285" s="59"/>
      <c r="BOR285" s="59"/>
      <c r="BOS285" s="59"/>
      <c r="BOT285" s="59"/>
      <c r="BOU285" s="59"/>
      <c r="BOV285" s="59"/>
      <c r="BOW285" s="59"/>
      <c r="BOX285" s="59"/>
      <c r="BOY285" s="59"/>
      <c r="BOZ285" s="59"/>
      <c r="BPA285" s="59"/>
      <c r="BPB285" s="59"/>
      <c r="BPC285" s="59"/>
      <c r="BPD285" s="59"/>
      <c r="BPE285" s="59"/>
      <c r="BPF285" s="59"/>
      <c r="BPG285" s="59"/>
      <c r="BPH285" s="59"/>
      <c r="BPI285" s="59"/>
      <c r="BPJ285" s="59"/>
      <c r="BPK285" s="59"/>
      <c r="BPL285" s="59"/>
      <c r="BPM285" s="59"/>
      <c r="BPN285" s="59"/>
      <c r="BPO285" s="59"/>
      <c r="BPP285" s="59"/>
      <c r="BPQ285" s="59"/>
      <c r="BPR285" s="59"/>
      <c r="BPS285" s="59"/>
      <c r="BPT285" s="59"/>
      <c r="BPU285" s="59"/>
      <c r="BPV285" s="59"/>
      <c r="BPW285" s="59"/>
      <c r="BPX285" s="59"/>
      <c r="BPY285" s="59"/>
      <c r="BPZ285" s="59"/>
      <c r="BQA285" s="59"/>
      <c r="BQB285" s="59"/>
      <c r="BQC285" s="59"/>
      <c r="BQD285" s="59"/>
      <c r="BQE285" s="59"/>
      <c r="BQF285" s="59"/>
      <c r="BQG285" s="59"/>
      <c r="BQH285" s="59"/>
      <c r="BQI285" s="59"/>
      <c r="BQJ285" s="59"/>
      <c r="BQK285" s="59"/>
      <c r="BQL285" s="59"/>
      <c r="BQM285" s="59"/>
      <c r="BQN285" s="59"/>
      <c r="BQO285" s="59"/>
      <c r="BQP285" s="59"/>
      <c r="BQQ285" s="59"/>
      <c r="BQR285" s="59"/>
      <c r="BQS285" s="59"/>
      <c r="BQT285" s="59"/>
      <c r="BQU285" s="59"/>
      <c r="BQV285" s="59"/>
      <c r="BQW285" s="59"/>
      <c r="BQX285" s="59"/>
      <c r="BQY285" s="59"/>
      <c r="BQZ285" s="59"/>
      <c r="BRA285" s="59"/>
      <c r="BRB285" s="59"/>
      <c r="BRC285" s="59"/>
      <c r="BRD285" s="59"/>
      <c r="BRE285" s="59"/>
      <c r="BRF285" s="59"/>
      <c r="BRG285" s="59"/>
      <c r="BRH285" s="59"/>
      <c r="BRI285" s="59"/>
      <c r="BRJ285" s="59"/>
      <c r="BRK285" s="59"/>
      <c r="BRL285" s="59"/>
      <c r="BRM285" s="59"/>
      <c r="BRN285" s="59"/>
      <c r="BRO285" s="59"/>
      <c r="BRP285" s="59"/>
      <c r="BRQ285" s="59"/>
      <c r="BRR285" s="59"/>
      <c r="BRS285" s="59"/>
      <c r="BRT285" s="59"/>
      <c r="BRU285" s="59"/>
      <c r="BRV285" s="59"/>
      <c r="BRW285" s="59"/>
      <c r="BRX285" s="59"/>
      <c r="BRY285" s="59"/>
      <c r="BRZ285" s="59"/>
      <c r="BSA285" s="59"/>
      <c r="BSB285" s="59"/>
      <c r="BSC285" s="59"/>
      <c r="BSD285" s="59"/>
      <c r="BSE285" s="59"/>
      <c r="BSF285" s="59"/>
      <c r="BSG285" s="59"/>
      <c r="BSH285" s="59"/>
      <c r="BSI285" s="59"/>
      <c r="BSJ285" s="59"/>
      <c r="BSK285" s="59"/>
      <c r="BSL285" s="59"/>
      <c r="BSM285" s="59"/>
      <c r="BSN285" s="59"/>
      <c r="BSO285" s="59"/>
      <c r="BSP285" s="59"/>
      <c r="BSQ285" s="59"/>
      <c r="BSR285" s="59"/>
      <c r="BSS285" s="59"/>
      <c r="BST285" s="59"/>
      <c r="BSU285" s="59"/>
      <c r="BSV285" s="59"/>
      <c r="BSW285" s="59"/>
      <c r="BSX285" s="59"/>
      <c r="BSY285" s="59"/>
      <c r="BSZ285" s="59"/>
      <c r="BTA285" s="59"/>
      <c r="BTB285" s="59"/>
      <c r="BTC285" s="59"/>
      <c r="BTD285" s="59"/>
      <c r="BTE285" s="59"/>
      <c r="BTF285" s="59"/>
      <c r="BTG285" s="59"/>
      <c r="BTH285" s="59"/>
      <c r="BTI285" s="59"/>
      <c r="BTJ285" s="59"/>
      <c r="BTK285" s="59"/>
      <c r="BTL285" s="59"/>
      <c r="BTM285" s="59"/>
      <c r="BTN285" s="59"/>
      <c r="BTO285" s="59"/>
      <c r="BTP285" s="59"/>
      <c r="BTQ285" s="59"/>
      <c r="BTR285" s="59"/>
      <c r="BTS285" s="59"/>
      <c r="BTT285" s="59"/>
      <c r="BTU285" s="59"/>
      <c r="BTV285" s="59"/>
      <c r="BTW285" s="59"/>
      <c r="BTX285" s="59"/>
      <c r="BTY285" s="59"/>
      <c r="BTZ285" s="59"/>
      <c r="BUA285" s="59"/>
      <c r="BUB285" s="59"/>
      <c r="BUC285" s="59"/>
      <c r="BUD285" s="59"/>
      <c r="BUE285" s="59"/>
      <c r="BUF285" s="59"/>
      <c r="BUG285" s="59"/>
      <c r="BUH285" s="59"/>
      <c r="BUI285" s="59"/>
      <c r="BUJ285" s="59"/>
      <c r="BUK285" s="59"/>
      <c r="BUL285" s="59"/>
      <c r="BUM285" s="59"/>
      <c r="BUN285" s="59"/>
      <c r="BUO285" s="59"/>
      <c r="BUP285" s="59"/>
      <c r="BUQ285" s="59"/>
      <c r="BUR285" s="59"/>
      <c r="BUS285" s="59"/>
      <c r="BUT285" s="59"/>
      <c r="BUU285" s="59"/>
      <c r="BUV285" s="59"/>
      <c r="BUW285" s="59"/>
      <c r="BUX285" s="59"/>
      <c r="BUY285" s="59"/>
      <c r="BUZ285" s="59"/>
      <c r="BVA285" s="59"/>
      <c r="BVB285" s="59"/>
      <c r="BVC285" s="59"/>
      <c r="BVD285" s="59"/>
      <c r="BVE285" s="59"/>
      <c r="BVF285" s="59"/>
      <c r="BVG285" s="59"/>
      <c r="BVH285" s="59"/>
      <c r="BVI285" s="59"/>
      <c r="BVJ285" s="59"/>
      <c r="BVK285" s="59"/>
      <c r="BVL285" s="59"/>
      <c r="BVM285" s="59"/>
      <c r="BVN285" s="59"/>
      <c r="BVO285" s="59"/>
      <c r="BVP285" s="59"/>
      <c r="BVQ285" s="59"/>
      <c r="BVR285" s="59"/>
      <c r="BVS285" s="59"/>
      <c r="BVT285" s="59"/>
      <c r="BVU285" s="59"/>
      <c r="BVV285" s="59"/>
      <c r="BVW285" s="59"/>
      <c r="BVX285" s="59"/>
      <c r="BVY285" s="59"/>
      <c r="BVZ285" s="59"/>
      <c r="BWA285" s="59"/>
      <c r="BWB285" s="59"/>
      <c r="BWC285" s="59"/>
      <c r="BWD285" s="59"/>
      <c r="BWE285" s="59"/>
      <c r="BWF285" s="59"/>
      <c r="BWG285" s="59"/>
      <c r="BWH285" s="59"/>
      <c r="BWI285" s="59"/>
      <c r="BWJ285" s="59"/>
      <c r="BWK285" s="59"/>
      <c r="BWL285" s="59"/>
      <c r="BWM285" s="59"/>
      <c r="BWN285" s="59"/>
      <c r="BWO285" s="59"/>
      <c r="BWP285" s="59"/>
      <c r="BWQ285" s="59"/>
      <c r="BWR285" s="59"/>
      <c r="BWS285" s="59"/>
      <c r="BWT285" s="59"/>
      <c r="BWU285" s="59"/>
      <c r="BWV285" s="59"/>
      <c r="BWW285" s="59"/>
      <c r="BWX285" s="59"/>
      <c r="BWY285" s="59"/>
      <c r="BWZ285" s="59"/>
      <c r="BXA285" s="59"/>
      <c r="BXB285" s="59"/>
      <c r="BXC285" s="59"/>
      <c r="BXD285" s="59"/>
      <c r="BXE285" s="59"/>
      <c r="BXF285" s="59"/>
      <c r="BXG285" s="59"/>
      <c r="BXH285" s="59"/>
      <c r="BXI285" s="59"/>
      <c r="BXJ285" s="59"/>
      <c r="BXK285" s="59"/>
      <c r="BXL285" s="59"/>
      <c r="BXM285" s="59"/>
      <c r="BXN285" s="59"/>
      <c r="BXO285" s="59"/>
      <c r="BXP285" s="59"/>
      <c r="BXQ285" s="59"/>
      <c r="BXR285" s="59"/>
      <c r="BXS285" s="59"/>
      <c r="BXT285" s="59"/>
      <c r="BXU285" s="59"/>
      <c r="BXV285" s="59"/>
      <c r="BXW285" s="59"/>
      <c r="BXX285" s="59"/>
      <c r="BXY285" s="59"/>
      <c r="BXZ285" s="59"/>
      <c r="BYA285" s="59"/>
      <c r="BYB285" s="59"/>
      <c r="BYC285" s="59"/>
      <c r="BYD285" s="59"/>
      <c r="BYE285" s="59"/>
      <c r="BYF285" s="59"/>
      <c r="BYG285" s="59"/>
      <c r="BYH285" s="59"/>
      <c r="BYI285" s="59"/>
      <c r="BYJ285" s="59"/>
      <c r="BYK285" s="59"/>
      <c r="BYL285" s="59"/>
      <c r="BYM285" s="59"/>
      <c r="BYN285" s="59"/>
      <c r="BYO285" s="59"/>
      <c r="BYP285" s="59"/>
      <c r="BYQ285" s="59"/>
      <c r="BYR285" s="59"/>
      <c r="BYS285" s="59"/>
      <c r="BYT285" s="59"/>
      <c r="BYU285" s="59"/>
      <c r="BYV285" s="59"/>
      <c r="BYW285" s="59"/>
      <c r="BYX285" s="59"/>
      <c r="BYY285" s="59"/>
      <c r="BYZ285" s="59"/>
      <c r="BZA285" s="59"/>
      <c r="BZB285" s="59"/>
      <c r="BZC285" s="59"/>
      <c r="BZD285" s="59"/>
      <c r="BZE285" s="59"/>
      <c r="BZF285" s="59"/>
      <c r="BZG285" s="59"/>
      <c r="BZH285" s="59"/>
      <c r="BZI285" s="59"/>
      <c r="BZJ285" s="59"/>
      <c r="BZK285" s="59"/>
      <c r="BZL285" s="59"/>
      <c r="BZM285" s="59"/>
      <c r="BZN285" s="59"/>
      <c r="BZO285" s="59"/>
      <c r="BZP285" s="59"/>
      <c r="BZQ285" s="59"/>
      <c r="BZR285" s="59"/>
      <c r="BZS285" s="59"/>
      <c r="BZT285" s="59"/>
      <c r="BZU285" s="59"/>
      <c r="BZV285" s="59"/>
      <c r="BZW285" s="59"/>
      <c r="BZX285" s="59"/>
      <c r="BZY285" s="59"/>
      <c r="BZZ285" s="59"/>
      <c r="CAA285" s="59"/>
      <c r="CAB285" s="59"/>
      <c r="CAC285" s="59"/>
      <c r="CAD285" s="59"/>
      <c r="CAE285" s="59"/>
      <c r="CAF285" s="59"/>
      <c r="CAG285" s="59"/>
      <c r="CAH285" s="59"/>
      <c r="CAI285" s="59"/>
      <c r="CAJ285" s="59"/>
      <c r="CAK285" s="59"/>
      <c r="CAL285" s="59"/>
      <c r="CAM285" s="59"/>
      <c r="CAN285" s="59"/>
      <c r="CAO285" s="59"/>
      <c r="CAP285" s="59"/>
      <c r="CAQ285" s="59"/>
      <c r="CAR285" s="59"/>
      <c r="CAS285" s="59"/>
      <c r="CAT285" s="59"/>
      <c r="CAU285" s="59"/>
      <c r="CAV285" s="59"/>
      <c r="CAW285" s="59"/>
      <c r="CAX285" s="59"/>
      <c r="CAY285" s="59"/>
      <c r="CAZ285" s="59"/>
      <c r="CBA285" s="59"/>
      <c r="CBB285" s="59"/>
      <c r="CBC285" s="59"/>
      <c r="CBD285" s="59"/>
      <c r="CBE285" s="59"/>
      <c r="CBF285" s="59"/>
      <c r="CBG285" s="59"/>
      <c r="CBH285" s="59"/>
      <c r="CBI285" s="59"/>
      <c r="CBJ285" s="59"/>
      <c r="CBK285" s="59"/>
      <c r="CBL285" s="59"/>
      <c r="CBM285" s="59"/>
      <c r="CBN285" s="59"/>
      <c r="CBO285" s="59"/>
      <c r="CBP285" s="59"/>
      <c r="CBQ285" s="59"/>
      <c r="CBR285" s="59"/>
      <c r="CBS285" s="59"/>
      <c r="CBT285" s="59"/>
      <c r="CBU285" s="59"/>
      <c r="CBV285" s="59"/>
      <c r="CBW285" s="59"/>
      <c r="CBX285" s="59"/>
      <c r="CBY285" s="59"/>
      <c r="CBZ285" s="59"/>
      <c r="CCA285" s="59"/>
      <c r="CCB285" s="59"/>
      <c r="CCC285" s="59"/>
      <c r="CCD285" s="59"/>
      <c r="CCE285" s="59"/>
      <c r="CCF285" s="59"/>
      <c r="CCG285" s="59"/>
      <c r="CCH285" s="59"/>
      <c r="CCI285" s="59"/>
      <c r="CCJ285" s="59"/>
      <c r="CCK285" s="59"/>
      <c r="CCL285" s="59"/>
      <c r="CCM285" s="59"/>
      <c r="CCN285" s="59"/>
      <c r="CCO285" s="59"/>
      <c r="CCP285" s="59"/>
      <c r="CCQ285" s="59"/>
      <c r="CCR285" s="59"/>
      <c r="CCS285" s="59"/>
      <c r="CCT285" s="59"/>
      <c r="CCU285" s="59"/>
      <c r="CCV285" s="59"/>
      <c r="CCW285" s="59"/>
      <c r="CCX285" s="59"/>
      <c r="CCY285" s="59"/>
      <c r="CCZ285" s="59"/>
      <c r="CDA285" s="59"/>
      <c r="CDB285" s="59"/>
      <c r="CDC285" s="59"/>
      <c r="CDD285" s="59"/>
      <c r="CDE285" s="59"/>
      <c r="CDF285" s="59"/>
      <c r="CDG285" s="59"/>
      <c r="CDH285" s="59"/>
      <c r="CDI285" s="59"/>
      <c r="CDJ285" s="59"/>
      <c r="CDK285" s="59"/>
      <c r="CDL285" s="59"/>
      <c r="CDM285" s="59"/>
      <c r="CDN285" s="59"/>
      <c r="CDO285" s="59"/>
      <c r="CDP285" s="59"/>
      <c r="CDQ285" s="59"/>
      <c r="CDR285" s="59"/>
      <c r="CDS285" s="59"/>
      <c r="CDT285" s="59"/>
      <c r="CDU285" s="59"/>
      <c r="CDV285" s="59"/>
      <c r="CDW285" s="59"/>
      <c r="CDX285" s="59"/>
      <c r="CDY285" s="59"/>
      <c r="CDZ285" s="59"/>
      <c r="CEA285" s="59"/>
      <c r="CEB285" s="59"/>
      <c r="CEC285" s="59"/>
      <c r="CED285" s="59"/>
      <c r="CEE285" s="59"/>
      <c r="CEF285" s="59"/>
      <c r="CEG285" s="59"/>
      <c r="CEH285" s="59"/>
      <c r="CEI285" s="59"/>
      <c r="CEJ285" s="59"/>
      <c r="CEK285" s="59"/>
      <c r="CEL285" s="59"/>
      <c r="CEM285" s="59"/>
      <c r="CEN285" s="59"/>
      <c r="CEO285" s="59"/>
      <c r="CEP285" s="59"/>
      <c r="CEQ285" s="59"/>
      <c r="CER285" s="59"/>
      <c r="CES285" s="59"/>
      <c r="CET285" s="59"/>
      <c r="CEU285" s="59"/>
      <c r="CEV285" s="59"/>
      <c r="CEW285" s="59"/>
      <c r="CEX285" s="59"/>
      <c r="CEY285" s="59"/>
      <c r="CEZ285" s="59"/>
      <c r="CFA285" s="59"/>
      <c r="CFB285" s="59"/>
      <c r="CFC285" s="59"/>
      <c r="CFD285" s="59"/>
      <c r="CFE285" s="59"/>
      <c r="CFF285" s="59"/>
      <c r="CFG285" s="59"/>
      <c r="CFH285" s="59"/>
      <c r="CFI285" s="59"/>
      <c r="CFJ285" s="59"/>
      <c r="CFK285" s="59"/>
      <c r="CFL285" s="59"/>
      <c r="CFM285" s="59"/>
      <c r="CFN285" s="59"/>
      <c r="CFO285" s="59"/>
      <c r="CFP285" s="59"/>
      <c r="CFQ285" s="59"/>
      <c r="CFR285" s="59"/>
      <c r="CFS285" s="59"/>
      <c r="CFT285" s="59"/>
      <c r="CFU285" s="59"/>
      <c r="CFV285" s="59"/>
      <c r="CFW285" s="59"/>
      <c r="CFX285" s="59"/>
      <c r="CFY285" s="59"/>
      <c r="CFZ285" s="59"/>
      <c r="CGA285" s="59"/>
      <c r="CGB285" s="59"/>
      <c r="CGC285" s="59"/>
      <c r="CGD285" s="59"/>
      <c r="CGE285" s="59"/>
      <c r="CGF285" s="59"/>
      <c r="CGG285" s="59"/>
      <c r="CGH285" s="59"/>
      <c r="CGI285" s="59"/>
      <c r="CGJ285" s="59"/>
      <c r="CGK285" s="59"/>
      <c r="CGL285" s="59"/>
      <c r="CGM285" s="59"/>
      <c r="CGN285" s="59"/>
      <c r="CGO285" s="59"/>
      <c r="CGP285" s="59"/>
      <c r="CGQ285" s="59"/>
      <c r="CGR285" s="59"/>
      <c r="CGS285" s="59"/>
      <c r="CGT285" s="59"/>
      <c r="CGU285" s="59"/>
      <c r="CGV285" s="59"/>
      <c r="CGW285" s="59"/>
      <c r="CGX285" s="59"/>
      <c r="CGY285" s="59"/>
      <c r="CGZ285" s="59"/>
      <c r="CHA285" s="59"/>
      <c r="CHB285" s="59"/>
      <c r="CHC285" s="59"/>
      <c r="CHD285" s="59"/>
      <c r="CHE285" s="59"/>
      <c r="CHF285" s="59"/>
      <c r="CHG285" s="59"/>
      <c r="CHH285" s="59"/>
      <c r="CHI285" s="59"/>
      <c r="CHJ285" s="59"/>
      <c r="CHK285" s="59"/>
      <c r="CHL285" s="59"/>
      <c r="CHM285" s="59"/>
      <c r="CHN285" s="59"/>
      <c r="CHO285" s="59"/>
      <c r="CHP285" s="59"/>
      <c r="CHQ285" s="59"/>
      <c r="CHR285" s="59"/>
      <c r="CHS285" s="59"/>
      <c r="CHT285" s="59"/>
      <c r="CHU285" s="59"/>
      <c r="CHV285" s="59"/>
      <c r="CHW285" s="59"/>
      <c r="CHX285" s="59"/>
      <c r="CHY285" s="59"/>
      <c r="CHZ285" s="59"/>
      <c r="CIA285" s="59"/>
      <c r="CIB285" s="59"/>
      <c r="CIC285" s="59"/>
      <c r="CID285" s="59"/>
      <c r="CIE285" s="59"/>
      <c r="CIF285" s="59"/>
      <c r="CIG285" s="59"/>
      <c r="CIH285" s="59"/>
      <c r="CII285" s="59"/>
      <c r="CIJ285" s="59"/>
      <c r="CIK285" s="59"/>
      <c r="CIL285" s="59"/>
      <c r="CIM285" s="59"/>
      <c r="CIN285" s="59"/>
      <c r="CIO285" s="59"/>
      <c r="CIP285" s="59"/>
      <c r="CIQ285" s="59"/>
      <c r="CIR285" s="59"/>
      <c r="CIS285" s="59"/>
      <c r="CIT285" s="59"/>
      <c r="CIU285" s="59"/>
      <c r="CIV285" s="59"/>
      <c r="CIW285" s="59"/>
      <c r="CIX285" s="59"/>
      <c r="CIY285" s="59"/>
      <c r="CIZ285" s="59"/>
      <c r="CJA285" s="59"/>
      <c r="CJB285" s="59"/>
      <c r="CJC285" s="59"/>
      <c r="CJD285" s="59"/>
      <c r="CJE285" s="59"/>
      <c r="CJF285" s="59"/>
      <c r="CJG285" s="59"/>
      <c r="CJH285" s="59"/>
      <c r="CJI285" s="59"/>
      <c r="CJJ285" s="59"/>
      <c r="CJK285" s="59"/>
      <c r="CJL285" s="59"/>
      <c r="CJM285" s="59"/>
      <c r="CJN285" s="59"/>
      <c r="CJO285" s="59"/>
      <c r="CJP285" s="59"/>
      <c r="CJQ285" s="59"/>
      <c r="CJR285" s="59"/>
      <c r="CJS285" s="59"/>
      <c r="CJT285" s="59"/>
      <c r="CJU285" s="59"/>
      <c r="CJV285" s="59"/>
      <c r="CJW285" s="59"/>
      <c r="CJX285" s="59"/>
      <c r="CJY285" s="59"/>
      <c r="CJZ285" s="59"/>
      <c r="CKA285" s="59"/>
      <c r="CKB285" s="59"/>
      <c r="CKC285" s="59"/>
      <c r="CKD285" s="59"/>
      <c r="CKE285" s="59"/>
      <c r="CKF285" s="59"/>
      <c r="CKG285" s="59"/>
      <c r="CKH285" s="59"/>
      <c r="CKI285" s="59"/>
      <c r="CKJ285" s="59"/>
      <c r="CKK285" s="59"/>
      <c r="CKL285" s="59"/>
      <c r="CKM285" s="59"/>
      <c r="CKN285" s="59"/>
      <c r="CKO285" s="59"/>
      <c r="CKP285" s="59"/>
      <c r="CKQ285" s="59"/>
      <c r="CKR285" s="59"/>
      <c r="CKS285" s="59"/>
      <c r="CKT285" s="59"/>
      <c r="CKU285" s="59"/>
      <c r="CKV285" s="59"/>
      <c r="CKW285" s="59"/>
      <c r="CKX285" s="59"/>
      <c r="CKY285" s="59"/>
      <c r="CKZ285" s="59"/>
      <c r="CLA285" s="59"/>
      <c r="CLB285" s="59"/>
      <c r="CLC285" s="59"/>
      <c r="CLD285" s="59"/>
      <c r="CLE285" s="59"/>
      <c r="CLF285" s="59"/>
      <c r="CLG285" s="59"/>
      <c r="CLH285" s="59"/>
      <c r="CLI285" s="59"/>
      <c r="CLJ285" s="59"/>
      <c r="CLK285" s="59"/>
      <c r="CLL285" s="59"/>
      <c r="CLM285" s="59"/>
      <c r="CLN285" s="59"/>
      <c r="CLO285" s="59"/>
      <c r="CLP285" s="59"/>
      <c r="CLQ285" s="59"/>
      <c r="CLR285" s="59"/>
      <c r="CLS285" s="59"/>
      <c r="CLT285" s="59"/>
      <c r="CLU285" s="59"/>
      <c r="CLV285" s="59"/>
      <c r="CLW285" s="59"/>
      <c r="CLX285" s="59"/>
      <c r="CLY285" s="59"/>
      <c r="CLZ285" s="59"/>
      <c r="CMA285" s="59"/>
      <c r="CMB285" s="59"/>
      <c r="CMC285" s="59"/>
      <c r="CMD285" s="59"/>
      <c r="CME285" s="59"/>
      <c r="CMF285" s="59"/>
      <c r="CMG285" s="59"/>
      <c r="CMH285" s="59"/>
      <c r="CMI285" s="59"/>
      <c r="CMJ285" s="59"/>
      <c r="CMK285" s="59"/>
      <c r="CML285" s="59"/>
      <c r="CMM285" s="59"/>
      <c r="CMN285" s="59"/>
      <c r="CMO285" s="59"/>
      <c r="CMP285" s="59"/>
      <c r="CMQ285" s="59"/>
      <c r="CMR285" s="59"/>
      <c r="CMS285" s="59"/>
      <c r="CMT285" s="59"/>
      <c r="CMU285" s="59"/>
      <c r="CMV285" s="59"/>
      <c r="CMW285" s="59"/>
      <c r="CMX285" s="59"/>
      <c r="CMY285" s="59"/>
      <c r="CMZ285" s="59"/>
      <c r="CNA285" s="59"/>
      <c r="CNB285" s="59"/>
      <c r="CNC285" s="59"/>
      <c r="CND285" s="59"/>
      <c r="CNE285" s="59"/>
      <c r="CNF285" s="59"/>
      <c r="CNG285" s="59"/>
      <c r="CNH285" s="59"/>
      <c r="CNI285" s="59"/>
      <c r="CNJ285" s="59"/>
      <c r="CNK285" s="59"/>
      <c r="CNL285" s="59"/>
      <c r="CNM285" s="59"/>
      <c r="CNN285" s="59"/>
      <c r="CNO285" s="59"/>
      <c r="CNP285" s="59"/>
      <c r="CNQ285" s="59"/>
      <c r="CNR285" s="59"/>
      <c r="CNS285" s="59"/>
      <c r="CNT285" s="59"/>
      <c r="CNU285" s="59"/>
      <c r="CNV285" s="59"/>
      <c r="CNW285" s="59"/>
      <c r="CNX285" s="59"/>
      <c r="CNY285" s="59"/>
      <c r="CNZ285" s="59"/>
      <c r="COA285" s="59"/>
      <c r="COB285" s="59"/>
      <c r="COC285" s="59"/>
      <c r="COD285" s="59"/>
      <c r="COE285" s="59"/>
      <c r="COF285" s="59"/>
      <c r="COG285" s="59"/>
      <c r="COH285" s="59"/>
      <c r="COI285" s="59"/>
      <c r="COJ285" s="59"/>
      <c r="COK285" s="59"/>
      <c r="COL285" s="59"/>
      <c r="COM285" s="59"/>
      <c r="CON285" s="59"/>
      <c r="COO285" s="59"/>
      <c r="COP285" s="59"/>
      <c r="COQ285" s="59"/>
      <c r="COR285" s="59"/>
      <c r="COS285" s="59"/>
      <c r="COT285" s="59"/>
      <c r="COU285" s="59"/>
      <c r="COV285" s="59"/>
      <c r="COW285" s="59"/>
      <c r="COX285" s="59"/>
      <c r="COY285" s="59"/>
      <c r="COZ285" s="59"/>
      <c r="CPA285" s="59"/>
      <c r="CPB285" s="59"/>
      <c r="CPC285" s="59"/>
      <c r="CPD285" s="59"/>
      <c r="CPE285" s="59"/>
      <c r="CPF285" s="59"/>
      <c r="CPG285" s="59"/>
      <c r="CPH285" s="59"/>
      <c r="CPI285" s="59"/>
      <c r="CPJ285" s="59"/>
      <c r="CPK285" s="59"/>
      <c r="CPL285" s="59"/>
      <c r="CPM285" s="59"/>
      <c r="CPN285" s="59"/>
      <c r="CPO285" s="59"/>
      <c r="CPP285" s="59"/>
      <c r="CPQ285" s="59"/>
      <c r="CPR285" s="59"/>
      <c r="CPS285" s="59"/>
      <c r="CPT285" s="59"/>
      <c r="CPU285" s="59"/>
      <c r="CPV285" s="59"/>
      <c r="CPW285" s="59"/>
      <c r="CPX285" s="59"/>
      <c r="CPY285" s="59"/>
      <c r="CPZ285" s="59"/>
      <c r="CQA285" s="59"/>
      <c r="CQB285" s="59"/>
      <c r="CQC285" s="59"/>
      <c r="CQD285" s="59"/>
      <c r="CQE285" s="59"/>
      <c r="CQF285" s="59"/>
      <c r="CQG285" s="59"/>
      <c r="CQH285" s="59"/>
      <c r="CQI285" s="59"/>
      <c r="CQJ285" s="59"/>
      <c r="CQK285" s="59"/>
      <c r="CQL285" s="59"/>
      <c r="CQM285" s="59"/>
      <c r="CQN285" s="59"/>
      <c r="CQO285" s="59"/>
      <c r="CQP285" s="59"/>
      <c r="CQQ285" s="59"/>
      <c r="CQR285" s="59"/>
      <c r="CQS285" s="59"/>
      <c r="CQT285" s="59"/>
      <c r="CQU285" s="59"/>
      <c r="CQV285" s="59"/>
      <c r="CQW285" s="59"/>
      <c r="CQX285" s="59"/>
      <c r="CQY285" s="59"/>
      <c r="CQZ285" s="59"/>
      <c r="CRA285" s="59"/>
      <c r="CRB285" s="59"/>
      <c r="CRC285" s="59"/>
      <c r="CRD285" s="59"/>
      <c r="CRE285" s="59"/>
      <c r="CRF285" s="59"/>
      <c r="CRG285" s="59"/>
      <c r="CRH285" s="59"/>
      <c r="CRI285" s="59"/>
      <c r="CRJ285" s="59"/>
      <c r="CRK285" s="59"/>
      <c r="CRL285" s="59"/>
      <c r="CRM285" s="59"/>
      <c r="CRN285" s="59"/>
      <c r="CRO285" s="59"/>
      <c r="CRP285" s="59"/>
      <c r="CRQ285" s="59"/>
      <c r="CRR285" s="59"/>
      <c r="CRS285" s="59"/>
      <c r="CRT285" s="59"/>
      <c r="CRU285" s="59"/>
      <c r="CRV285" s="59"/>
      <c r="CRW285" s="59"/>
      <c r="CRX285" s="59"/>
      <c r="CRY285" s="59"/>
      <c r="CRZ285" s="59"/>
      <c r="CSA285" s="59"/>
      <c r="CSB285" s="59"/>
      <c r="CSC285" s="59"/>
      <c r="CSD285" s="59"/>
      <c r="CSE285" s="59"/>
      <c r="CSF285" s="59"/>
      <c r="CSG285" s="59"/>
      <c r="CSH285" s="59"/>
      <c r="CSI285" s="59"/>
      <c r="CSJ285" s="59"/>
      <c r="CSK285" s="59"/>
      <c r="CSL285" s="59"/>
      <c r="CSM285" s="59"/>
      <c r="CSN285" s="59"/>
      <c r="CSO285" s="59"/>
      <c r="CSP285" s="59"/>
      <c r="CSQ285" s="59"/>
      <c r="CSR285" s="59"/>
      <c r="CSS285" s="59"/>
      <c r="CST285" s="59"/>
      <c r="CSU285" s="59"/>
      <c r="CSV285" s="59"/>
      <c r="CSW285" s="59"/>
      <c r="CSX285" s="59"/>
      <c r="CSY285" s="59"/>
      <c r="CSZ285" s="59"/>
      <c r="CTA285" s="59"/>
      <c r="CTB285" s="59"/>
      <c r="CTC285" s="59"/>
      <c r="CTD285" s="59"/>
      <c r="CTE285" s="59"/>
      <c r="CTF285" s="59"/>
      <c r="CTG285" s="59"/>
      <c r="CTH285" s="59"/>
      <c r="CTI285" s="59"/>
      <c r="CTJ285" s="59"/>
      <c r="CTK285" s="59"/>
      <c r="CTL285" s="59"/>
      <c r="CTM285" s="59"/>
      <c r="CTN285" s="59"/>
      <c r="CTO285" s="59"/>
      <c r="CTP285" s="59"/>
      <c r="CTQ285" s="59"/>
      <c r="CTR285" s="59"/>
      <c r="CTS285" s="59"/>
      <c r="CTT285" s="59"/>
      <c r="CTU285" s="59"/>
      <c r="CTV285" s="59"/>
      <c r="CTW285" s="59"/>
      <c r="CTX285" s="59"/>
      <c r="CTY285" s="59"/>
      <c r="CTZ285" s="59"/>
      <c r="CUA285" s="59"/>
      <c r="CUB285" s="59"/>
      <c r="CUC285" s="59"/>
      <c r="CUD285" s="59"/>
      <c r="CUE285" s="59"/>
      <c r="CUF285" s="59"/>
      <c r="CUG285" s="59"/>
      <c r="CUH285" s="59"/>
      <c r="CUI285" s="59"/>
      <c r="CUJ285" s="59"/>
      <c r="CUK285" s="59"/>
      <c r="CUL285" s="59"/>
      <c r="CUM285" s="59"/>
      <c r="CUN285" s="59"/>
      <c r="CUO285" s="59"/>
      <c r="CUP285" s="59"/>
      <c r="CUQ285" s="59"/>
      <c r="CUR285" s="59"/>
      <c r="CUS285" s="59"/>
      <c r="CUT285" s="59"/>
      <c r="CUU285" s="59"/>
      <c r="CUV285" s="59"/>
      <c r="CUW285" s="59"/>
      <c r="CUX285" s="59"/>
      <c r="CUY285" s="59"/>
      <c r="CUZ285" s="59"/>
      <c r="CVA285" s="59"/>
      <c r="CVB285" s="59"/>
      <c r="CVC285" s="59"/>
      <c r="CVD285" s="59"/>
      <c r="CVE285" s="59"/>
      <c r="CVF285" s="59"/>
      <c r="CVG285" s="59"/>
      <c r="CVH285" s="59"/>
      <c r="CVI285" s="59"/>
      <c r="CVJ285" s="59"/>
      <c r="CVK285" s="59"/>
      <c r="CVL285" s="59"/>
      <c r="CVM285" s="59"/>
      <c r="CVN285" s="59"/>
      <c r="CVO285" s="59"/>
      <c r="CVP285" s="59"/>
      <c r="CVQ285" s="59"/>
      <c r="CVR285" s="59"/>
      <c r="CVS285" s="59"/>
      <c r="CVT285" s="59"/>
      <c r="CVU285" s="59"/>
      <c r="CVV285" s="59"/>
      <c r="CVW285" s="59"/>
      <c r="CVX285" s="59"/>
      <c r="CVY285" s="59"/>
      <c r="CVZ285" s="59"/>
      <c r="CWA285" s="59"/>
      <c r="CWB285" s="59"/>
      <c r="CWC285" s="59"/>
      <c r="CWD285" s="59"/>
      <c r="CWE285" s="59"/>
      <c r="CWF285" s="59"/>
      <c r="CWG285" s="59"/>
      <c r="CWH285" s="59"/>
      <c r="CWI285" s="59"/>
      <c r="CWJ285" s="59"/>
      <c r="CWK285" s="59"/>
      <c r="CWL285" s="59"/>
      <c r="CWM285" s="59"/>
      <c r="CWN285" s="59"/>
      <c r="CWO285" s="59"/>
      <c r="CWP285" s="59"/>
      <c r="CWQ285" s="59"/>
      <c r="CWR285" s="59"/>
      <c r="CWS285" s="59"/>
    </row>
    <row r="286" spans="1:2645" s="60" customFormat="1">
      <c r="A286" s="108" t="s">
        <v>220</v>
      </c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59"/>
      <c r="V286" s="59"/>
      <c r="W286" s="6"/>
      <c r="X286" s="59"/>
      <c r="Y286" s="59"/>
      <c r="Z286" s="59"/>
      <c r="AA286" s="59"/>
      <c r="AB286" s="59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  <c r="IG286" s="59"/>
      <c r="IH286" s="59"/>
      <c r="II286" s="59"/>
      <c r="IJ286" s="59"/>
      <c r="IK286" s="59"/>
      <c r="IL286" s="59"/>
      <c r="IM286" s="59"/>
      <c r="IN286" s="59"/>
      <c r="IO286" s="59"/>
      <c r="IP286" s="59"/>
      <c r="IQ286" s="59"/>
      <c r="IR286" s="59"/>
      <c r="IS286" s="59"/>
      <c r="IT286" s="59"/>
      <c r="IU286" s="59"/>
      <c r="IV286" s="59"/>
      <c r="IW286" s="59"/>
      <c r="IX286" s="59"/>
      <c r="IY286" s="59"/>
      <c r="IZ286" s="59"/>
      <c r="JA286" s="59"/>
      <c r="JB286" s="59"/>
      <c r="JC286" s="59"/>
      <c r="JD286" s="59"/>
      <c r="JE286" s="59"/>
      <c r="JF286" s="59"/>
      <c r="JG286" s="59"/>
      <c r="JH286" s="59"/>
      <c r="JI286" s="59"/>
      <c r="JJ286" s="59"/>
      <c r="JK286" s="59"/>
      <c r="JL286" s="59"/>
      <c r="JM286" s="59"/>
      <c r="JN286" s="59"/>
      <c r="JO286" s="59"/>
      <c r="JP286" s="59"/>
      <c r="JQ286" s="59"/>
      <c r="JR286" s="59"/>
      <c r="JS286" s="59"/>
      <c r="JT286" s="59"/>
      <c r="JU286" s="59"/>
      <c r="JV286" s="59"/>
      <c r="JW286" s="59"/>
      <c r="JX286" s="59"/>
      <c r="JY286" s="59"/>
      <c r="JZ286" s="59"/>
      <c r="KA286" s="59"/>
      <c r="KB286" s="59"/>
      <c r="KC286" s="59"/>
      <c r="KD286" s="59"/>
      <c r="KE286" s="59"/>
      <c r="KF286" s="59"/>
      <c r="KG286" s="59"/>
      <c r="KH286" s="59"/>
      <c r="KI286" s="59"/>
      <c r="KJ286" s="59"/>
      <c r="KK286" s="59"/>
      <c r="KL286" s="59"/>
      <c r="KM286" s="59"/>
      <c r="KN286" s="59"/>
      <c r="KO286" s="59"/>
      <c r="KP286" s="59"/>
      <c r="KQ286" s="59"/>
      <c r="KR286" s="59"/>
      <c r="KS286" s="59"/>
      <c r="KT286" s="59"/>
      <c r="KU286" s="59"/>
      <c r="KV286" s="59"/>
      <c r="KW286" s="59"/>
      <c r="KX286" s="59"/>
      <c r="KY286" s="59"/>
      <c r="KZ286" s="59"/>
      <c r="LA286" s="59"/>
      <c r="LB286" s="59"/>
      <c r="LC286" s="59"/>
      <c r="LD286" s="59"/>
      <c r="LE286" s="59"/>
      <c r="LF286" s="59"/>
      <c r="LG286" s="59"/>
      <c r="LH286" s="59"/>
      <c r="LI286" s="59"/>
      <c r="LJ286" s="59"/>
      <c r="LK286" s="59"/>
      <c r="LL286" s="59"/>
      <c r="LM286" s="59"/>
      <c r="LN286" s="59"/>
      <c r="LO286" s="59"/>
      <c r="LP286" s="59"/>
      <c r="LQ286" s="59"/>
      <c r="LR286" s="59"/>
      <c r="LS286" s="59"/>
      <c r="LT286" s="59"/>
      <c r="LU286" s="59"/>
      <c r="LV286" s="59"/>
      <c r="LW286" s="59"/>
      <c r="LX286" s="59"/>
      <c r="LY286" s="59"/>
      <c r="LZ286" s="59"/>
      <c r="MA286" s="59"/>
      <c r="MB286" s="59"/>
      <c r="MC286" s="59"/>
      <c r="MD286" s="59"/>
      <c r="ME286" s="59"/>
      <c r="MF286" s="59"/>
      <c r="MG286" s="59"/>
      <c r="MH286" s="59"/>
      <c r="MI286" s="59"/>
      <c r="MJ286" s="59"/>
      <c r="MK286" s="59"/>
      <c r="ML286" s="59"/>
      <c r="MM286" s="59"/>
      <c r="MN286" s="59"/>
      <c r="MO286" s="59"/>
      <c r="MP286" s="59"/>
      <c r="MQ286" s="59"/>
      <c r="MR286" s="59"/>
      <c r="MS286" s="59"/>
      <c r="MT286" s="59"/>
      <c r="MU286" s="59"/>
      <c r="MV286" s="59"/>
      <c r="MW286" s="59"/>
      <c r="MX286" s="59"/>
      <c r="MY286" s="59"/>
      <c r="MZ286" s="59"/>
      <c r="NA286" s="59"/>
      <c r="NB286" s="59"/>
      <c r="NC286" s="59"/>
      <c r="ND286" s="59"/>
      <c r="NE286" s="59"/>
      <c r="NF286" s="59"/>
      <c r="NG286" s="59"/>
      <c r="NH286" s="59"/>
      <c r="NI286" s="59"/>
      <c r="NJ286" s="59"/>
      <c r="NK286" s="59"/>
      <c r="NL286" s="59"/>
      <c r="NM286" s="59"/>
      <c r="NN286" s="59"/>
      <c r="NO286" s="59"/>
      <c r="NP286" s="59"/>
      <c r="NQ286" s="59"/>
      <c r="NR286" s="59"/>
      <c r="NS286" s="59"/>
      <c r="NT286" s="59"/>
      <c r="NU286" s="59"/>
      <c r="NV286" s="59"/>
      <c r="NW286" s="59"/>
      <c r="NX286" s="59"/>
      <c r="NY286" s="59"/>
      <c r="NZ286" s="59"/>
      <c r="OA286" s="59"/>
      <c r="OB286" s="59"/>
      <c r="OC286" s="59"/>
      <c r="OD286" s="59"/>
      <c r="OE286" s="59"/>
      <c r="OF286" s="59"/>
      <c r="OG286" s="59"/>
      <c r="OH286" s="59"/>
      <c r="OI286" s="59"/>
      <c r="OJ286" s="59"/>
      <c r="OK286" s="59"/>
      <c r="OL286" s="59"/>
      <c r="OM286" s="59"/>
      <c r="ON286" s="59"/>
      <c r="OO286" s="59"/>
      <c r="OP286" s="59"/>
      <c r="OQ286" s="59"/>
      <c r="OR286" s="59"/>
      <c r="OS286" s="59"/>
      <c r="OT286" s="59"/>
      <c r="OU286" s="59"/>
      <c r="OV286" s="59"/>
      <c r="OW286" s="59"/>
      <c r="OX286" s="59"/>
      <c r="OY286" s="59"/>
      <c r="OZ286" s="59"/>
      <c r="PA286" s="59"/>
      <c r="PB286" s="59"/>
      <c r="PC286" s="59"/>
      <c r="PD286" s="59"/>
      <c r="PE286" s="59"/>
      <c r="PF286" s="59"/>
      <c r="PG286" s="59"/>
      <c r="PH286" s="59"/>
      <c r="PI286" s="59"/>
      <c r="PJ286" s="59"/>
      <c r="PK286" s="59"/>
      <c r="PL286" s="59"/>
      <c r="PM286" s="59"/>
      <c r="PN286" s="59"/>
      <c r="PO286" s="59"/>
      <c r="PP286" s="59"/>
      <c r="PQ286" s="59"/>
      <c r="PR286" s="59"/>
      <c r="PS286" s="59"/>
      <c r="PT286" s="59"/>
      <c r="PU286" s="59"/>
      <c r="PV286" s="59"/>
      <c r="PW286" s="59"/>
      <c r="PX286" s="59"/>
      <c r="PY286" s="59"/>
      <c r="PZ286" s="59"/>
      <c r="QA286" s="59"/>
      <c r="QB286" s="59"/>
      <c r="QC286" s="59"/>
      <c r="QD286" s="59"/>
      <c r="QE286" s="59"/>
      <c r="QF286" s="59"/>
      <c r="QG286" s="59"/>
      <c r="QH286" s="59"/>
      <c r="QI286" s="59"/>
      <c r="QJ286" s="59"/>
      <c r="QK286" s="59"/>
      <c r="QL286" s="59"/>
      <c r="QM286" s="59"/>
      <c r="QN286" s="59"/>
      <c r="QO286" s="59"/>
      <c r="QP286" s="59"/>
      <c r="QQ286" s="59"/>
      <c r="QR286" s="59"/>
      <c r="QS286" s="59"/>
      <c r="QT286" s="59"/>
      <c r="QU286" s="59"/>
      <c r="QV286" s="59"/>
      <c r="QW286" s="59"/>
      <c r="QX286" s="59"/>
      <c r="QY286" s="59"/>
      <c r="QZ286" s="59"/>
      <c r="RA286" s="59"/>
      <c r="RB286" s="59"/>
      <c r="RC286" s="59"/>
      <c r="RD286" s="59"/>
      <c r="RE286" s="59"/>
      <c r="RF286" s="59"/>
      <c r="RG286" s="59"/>
      <c r="RH286" s="59"/>
      <c r="RI286" s="59"/>
      <c r="RJ286" s="59"/>
      <c r="RK286" s="59"/>
      <c r="RL286" s="59"/>
      <c r="RM286" s="59"/>
      <c r="RN286" s="59"/>
      <c r="RO286" s="59"/>
      <c r="RP286" s="59"/>
      <c r="RQ286" s="59"/>
      <c r="RR286" s="59"/>
      <c r="RS286" s="59"/>
      <c r="RT286" s="59"/>
      <c r="RU286" s="59"/>
      <c r="RV286" s="59"/>
      <c r="RW286" s="59"/>
      <c r="RX286" s="59"/>
      <c r="RY286" s="59"/>
      <c r="RZ286" s="59"/>
      <c r="SA286" s="59"/>
      <c r="SB286" s="59"/>
      <c r="SC286" s="59"/>
      <c r="SD286" s="59"/>
      <c r="SE286" s="59"/>
      <c r="SF286" s="59"/>
      <c r="SG286" s="59"/>
      <c r="SH286" s="59"/>
      <c r="SI286" s="59"/>
      <c r="SJ286" s="59"/>
      <c r="SK286" s="59"/>
      <c r="SL286" s="59"/>
      <c r="SM286" s="59"/>
      <c r="SN286" s="59"/>
      <c r="SO286" s="59"/>
      <c r="SP286" s="59"/>
      <c r="SQ286" s="59"/>
      <c r="SR286" s="59"/>
      <c r="SS286" s="59"/>
      <c r="ST286" s="59"/>
      <c r="SU286" s="59"/>
      <c r="SV286" s="59"/>
      <c r="SW286" s="59"/>
      <c r="SX286" s="59"/>
      <c r="SY286" s="59"/>
      <c r="SZ286" s="59"/>
      <c r="TA286" s="59"/>
      <c r="TB286" s="59"/>
      <c r="TC286" s="59"/>
      <c r="TD286" s="59"/>
      <c r="TE286" s="59"/>
      <c r="TF286" s="59"/>
      <c r="TG286" s="59"/>
      <c r="TH286" s="59"/>
      <c r="TI286" s="59"/>
      <c r="TJ286" s="59"/>
      <c r="TK286" s="59"/>
      <c r="TL286" s="59"/>
      <c r="TM286" s="59"/>
      <c r="TN286" s="59"/>
      <c r="TO286" s="59"/>
      <c r="TP286" s="59"/>
      <c r="TQ286" s="59"/>
      <c r="TR286" s="59"/>
      <c r="TS286" s="59"/>
      <c r="TT286" s="59"/>
      <c r="TU286" s="59"/>
      <c r="TV286" s="59"/>
      <c r="TW286" s="59"/>
      <c r="TX286" s="59"/>
      <c r="TY286" s="59"/>
      <c r="TZ286" s="59"/>
      <c r="UA286" s="59"/>
      <c r="UB286" s="59"/>
      <c r="UC286" s="59"/>
      <c r="UD286" s="59"/>
      <c r="UE286" s="59"/>
      <c r="UF286" s="59"/>
      <c r="UG286" s="59"/>
      <c r="UH286" s="59"/>
      <c r="UI286" s="59"/>
      <c r="UJ286" s="59"/>
      <c r="UK286" s="59"/>
      <c r="UL286" s="59"/>
      <c r="UM286" s="59"/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  <c r="WC286" s="59"/>
      <c r="WD286" s="59"/>
      <c r="WE286" s="59"/>
      <c r="WF286" s="59"/>
      <c r="WG286" s="59"/>
      <c r="WH286" s="59"/>
      <c r="WI286" s="59"/>
      <c r="WJ286" s="59"/>
      <c r="WK286" s="59"/>
      <c r="WL286" s="59"/>
      <c r="WM286" s="59"/>
      <c r="WN286" s="59"/>
      <c r="WO286" s="59"/>
      <c r="WP286" s="59"/>
      <c r="WQ286" s="59"/>
      <c r="WR286" s="59"/>
      <c r="WS286" s="59"/>
      <c r="WT286" s="59"/>
      <c r="WU286" s="59"/>
      <c r="WV286" s="59"/>
      <c r="WW286" s="59"/>
      <c r="WX286" s="59"/>
      <c r="WY286" s="59"/>
      <c r="WZ286" s="59"/>
      <c r="XA286" s="59"/>
      <c r="XB286" s="59"/>
      <c r="XC286" s="59"/>
      <c r="XD286" s="59"/>
      <c r="XE286" s="59"/>
      <c r="XF286" s="59"/>
      <c r="XG286" s="59"/>
      <c r="XH286" s="59"/>
      <c r="XI286" s="59"/>
      <c r="XJ286" s="59"/>
      <c r="XK286" s="59"/>
      <c r="XL286" s="59"/>
      <c r="XM286" s="59"/>
      <c r="XN286" s="59"/>
      <c r="XO286" s="59"/>
      <c r="XP286" s="59"/>
      <c r="XQ286" s="59"/>
      <c r="XR286" s="59"/>
      <c r="XS286" s="59"/>
      <c r="XT286" s="59"/>
      <c r="XU286" s="59"/>
      <c r="XV286" s="59"/>
      <c r="XW286" s="59"/>
      <c r="XX286" s="59"/>
      <c r="XY286" s="59"/>
      <c r="XZ286" s="59"/>
      <c r="YA286" s="59"/>
      <c r="YB286" s="59"/>
      <c r="YC286" s="59"/>
      <c r="YD286" s="59"/>
      <c r="YE286" s="59"/>
      <c r="YF286" s="59"/>
      <c r="YG286" s="59"/>
      <c r="YH286" s="59"/>
      <c r="YI286" s="59"/>
      <c r="YJ286" s="59"/>
      <c r="YK286" s="59"/>
      <c r="YL286" s="59"/>
      <c r="YM286" s="59"/>
      <c r="YN286" s="59"/>
      <c r="YO286" s="59"/>
      <c r="YP286" s="59"/>
      <c r="YQ286" s="59"/>
      <c r="YR286" s="59"/>
      <c r="YS286" s="59"/>
      <c r="YT286" s="59"/>
      <c r="YU286" s="59"/>
      <c r="YV286" s="59"/>
      <c r="YW286" s="59"/>
      <c r="YX286" s="59"/>
      <c r="YY286" s="59"/>
      <c r="YZ286" s="59"/>
      <c r="ZA286" s="59"/>
      <c r="ZB286" s="59"/>
      <c r="ZC286" s="59"/>
      <c r="ZD286" s="59"/>
      <c r="ZE286" s="59"/>
      <c r="ZF286" s="59"/>
      <c r="ZG286" s="59"/>
      <c r="ZH286" s="59"/>
      <c r="ZI286" s="59"/>
      <c r="ZJ286" s="59"/>
      <c r="ZK286" s="59"/>
      <c r="ZL286" s="59"/>
      <c r="ZM286" s="59"/>
      <c r="ZN286" s="59"/>
      <c r="ZO286" s="59"/>
      <c r="ZP286" s="59"/>
      <c r="ZQ286" s="59"/>
      <c r="ZR286" s="59"/>
      <c r="ZS286" s="59"/>
      <c r="ZT286" s="59"/>
      <c r="ZU286" s="59"/>
      <c r="ZV286" s="59"/>
      <c r="ZW286" s="59"/>
      <c r="ZX286" s="59"/>
      <c r="ZY286" s="59"/>
      <c r="ZZ286" s="59"/>
      <c r="AAA286" s="59"/>
      <c r="AAB286" s="59"/>
      <c r="AAC286" s="59"/>
      <c r="AAD286" s="59"/>
      <c r="AAE286" s="59"/>
      <c r="AAF286" s="59"/>
      <c r="AAG286" s="59"/>
      <c r="AAH286" s="59"/>
      <c r="AAI286" s="59"/>
      <c r="AAJ286" s="59"/>
      <c r="AAK286" s="59"/>
      <c r="AAL286" s="59"/>
      <c r="AAM286" s="59"/>
      <c r="AAN286" s="59"/>
      <c r="AAO286" s="59"/>
      <c r="AAP286" s="59"/>
      <c r="AAQ286" s="59"/>
      <c r="AAR286" s="59"/>
      <c r="AAS286" s="59"/>
      <c r="AAT286" s="59"/>
      <c r="AAU286" s="59"/>
      <c r="AAV286" s="59"/>
      <c r="AAW286" s="59"/>
      <c r="AAX286" s="59"/>
      <c r="AAY286" s="59"/>
      <c r="AAZ286" s="59"/>
      <c r="ABA286" s="59"/>
      <c r="ABB286" s="59"/>
      <c r="ABC286" s="59"/>
      <c r="ABD286" s="59"/>
      <c r="ABE286" s="59"/>
      <c r="ABF286" s="59"/>
      <c r="ABG286" s="59"/>
      <c r="ABH286" s="59"/>
      <c r="ABI286" s="59"/>
      <c r="ABJ286" s="59"/>
      <c r="ABK286" s="59"/>
      <c r="ABL286" s="59"/>
      <c r="ABM286" s="59"/>
      <c r="ABN286" s="59"/>
      <c r="ABO286" s="59"/>
      <c r="ABP286" s="59"/>
      <c r="ABQ286" s="59"/>
      <c r="ABR286" s="59"/>
      <c r="ABS286" s="59"/>
      <c r="ABT286" s="59"/>
      <c r="ABU286" s="59"/>
      <c r="ABV286" s="59"/>
      <c r="ABW286" s="59"/>
      <c r="ABX286" s="59"/>
      <c r="ABY286" s="59"/>
      <c r="ABZ286" s="59"/>
      <c r="ACA286" s="59"/>
      <c r="ACB286" s="59"/>
      <c r="ACC286" s="59"/>
      <c r="ACD286" s="59"/>
      <c r="ACE286" s="59"/>
      <c r="ACF286" s="59"/>
      <c r="ACG286" s="59"/>
      <c r="ACH286" s="59"/>
      <c r="ACI286" s="59"/>
      <c r="ACJ286" s="59"/>
      <c r="ACK286" s="59"/>
      <c r="ACL286" s="59"/>
      <c r="ACM286" s="59"/>
      <c r="ACN286" s="59"/>
      <c r="ACO286" s="59"/>
      <c r="ACP286" s="59"/>
      <c r="ACQ286" s="59"/>
      <c r="ACR286" s="59"/>
      <c r="ACS286" s="59"/>
      <c r="ACT286" s="59"/>
      <c r="ACU286" s="59"/>
      <c r="ACV286" s="59"/>
      <c r="ACW286" s="59"/>
      <c r="ACX286" s="59"/>
      <c r="ACY286" s="59"/>
      <c r="ACZ286" s="59"/>
      <c r="ADA286" s="59"/>
      <c r="ADB286" s="59"/>
      <c r="ADC286" s="59"/>
      <c r="ADD286" s="59"/>
      <c r="ADE286" s="59"/>
      <c r="ADF286" s="59"/>
      <c r="ADG286" s="59"/>
      <c r="ADH286" s="59"/>
      <c r="ADI286" s="59"/>
      <c r="ADJ286" s="59"/>
      <c r="ADK286" s="59"/>
      <c r="ADL286" s="59"/>
      <c r="ADM286" s="59"/>
      <c r="ADN286" s="59"/>
      <c r="ADO286" s="59"/>
      <c r="ADP286" s="59"/>
      <c r="ADQ286" s="59"/>
      <c r="ADR286" s="59"/>
      <c r="ADS286" s="59"/>
      <c r="ADT286" s="59"/>
      <c r="ADU286" s="59"/>
      <c r="ADV286" s="59"/>
      <c r="ADW286" s="59"/>
      <c r="ADX286" s="59"/>
      <c r="ADY286" s="59"/>
      <c r="ADZ286" s="59"/>
      <c r="AEA286" s="59"/>
      <c r="AEB286" s="59"/>
      <c r="AEC286" s="59"/>
      <c r="AED286" s="59"/>
      <c r="AEE286" s="59"/>
      <c r="AEF286" s="59"/>
      <c r="AEG286" s="59"/>
      <c r="AEH286" s="59"/>
      <c r="AEI286" s="59"/>
      <c r="AEJ286" s="59"/>
      <c r="AEK286" s="59"/>
      <c r="AEL286" s="59"/>
      <c r="AEM286" s="59"/>
      <c r="AEN286" s="59"/>
      <c r="AEO286" s="59"/>
      <c r="AEP286" s="59"/>
      <c r="AEQ286" s="59"/>
      <c r="AER286" s="59"/>
      <c r="AES286" s="59"/>
      <c r="AET286" s="59"/>
      <c r="AEU286" s="59"/>
      <c r="AEV286" s="59"/>
      <c r="AEW286" s="59"/>
      <c r="AEX286" s="59"/>
      <c r="AEY286" s="59"/>
      <c r="AEZ286" s="59"/>
      <c r="AFA286" s="59"/>
      <c r="AFB286" s="59"/>
      <c r="AFC286" s="59"/>
      <c r="AFD286" s="59"/>
      <c r="AFE286" s="59"/>
      <c r="AFF286" s="59"/>
      <c r="AFG286" s="59"/>
      <c r="AFH286" s="59"/>
      <c r="AFI286" s="59"/>
      <c r="AFJ286" s="59"/>
      <c r="AFK286" s="59"/>
      <c r="AFL286" s="59"/>
      <c r="AFM286" s="59"/>
      <c r="AFN286" s="59"/>
      <c r="AFO286" s="59"/>
      <c r="AFP286" s="59"/>
      <c r="AFQ286" s="59"/>
      <c r="AFR286" s="59"/>
      <c r="AFS286" s="59"/>
      <c r="AFT286" s="59"/>
      <c r="AFU286" s="59"/>
      <c r="AFV286" s="59"/>
      <c r="AFW286" s="59"/>
      <c r="AFX286" s="59"/>
      <c r="AFY286" s="59"/>
      <c r="AFZ286" s="59"/>
      <c r="AGA286" s="59"/>
      <c r="AGB286" s="59"/>
      <c r="AGC286" s="59"/>
      <c r="AGD286" s="59"/>
      <c r="AGE286" s="59"/>
      <c r="AGF286" s="59"/>
      <c r="AGG286" s="59"/>
      <c r="AGH286" s="59"/>
      <c r="AGI286" s="59"/>
      <c r="AGJ286" s="59"/>
      <c r="AGK286" s="59"/>
      <c r="AGL286" s="59"/>
      <c r="AGM286" s="59"/>
      <c r="AGN286" s="59"/>
      <c r="AGO286" s="59"/>
      <c r="AGP286" s="59"/>
      <c r="AGQ286" s="59"/>
      <c r="AGR286" s="59"/>
      <c r="AGS286" s="59"/>
      <c r="AGT286" s="59"/>
      <c r="AGU286" s="59"/>
      <c r="AGV286" s="59"/>
      <c r="AGW286" s="59"/>
      <c r="AGX286" s="59"/>
      <c r="AGY286" s="59"/>
      <c r="AGZ286" s="59"/>
      <c r="AHA286" s="59"/>
      <c r="AHB286" s="59"/>
      <c r="AHC286" s="59"/>
      <c r="AHD286" s="59"/>
      <c r="AHE286" s="59"/>
      <c r="AHF286" s="59"/>
      <c r="AHG286" s="59"/>
      <c r="AHH286" s="59"/>
      <c r="AHI286" s="59"/>
      <c r="AHJ286" s="59"/>
      <c r="AHK286" s="59"/>
      <c r="AHL286" s="59"/>
      <c r="AHM286" s="59"/>
      <c r="AHN286" s="59"/>
      <c r="AHO286" s="59"/>
      <c r="AHP286" s="59"/>
      <c r="AHQ286" s="59"/>
      <c r="AHR286" s="59"/>
      <c r="AHS286" s="59"/>
      <c r="AHT286" s="59"/>
      <c r="AHU286" s="59"/>
      <c r="AHV286" s="59"/>
      <c r="AHW286" s="59"/>
      <c r="AHX286" s="59"/>
      <c r="AHY286" s="59"/>
      <c r="AHZ286" s="59"/>
      <c r="AIA286" s="59"/>
      <c r="AIB286" s="59"/>
      <c r="AIC286" s="59"/>
      <c r="AID286" s="59"/>
      <c r="AIE286" s="59"/>
      <c r="AIF286" s="59"/>
      <c r="AIG286" s="59"/>
      <c r="AIH286" s="59"/>
      <c r="AII286" s="59"/>
      <c r="AIJ286" s="59"/>
      <c r="AIK286" s="59"/>
      <c r="AIL286" s="59"/>
      <c r="AIM286" s="59"/>
      <c r="AIN286" s="59"/>
      <c r="AIO286" s="59"/>
      <c r="AIP286" s="59"/>
      <c r="AIQ286" s="59"/>
      <c r="AIR286" s="59"/>
      <c r="AIS286" s="59"/>
      <c r="AIT286" s="59"/>
      <c r="AIU286" s="59"/>
      <c r="AIV286" s="59"/>
      <c r="AIW286" s="59"/>
      <c r="AIX286" s="59"/>
      <c r="AIY286" s="59"/>
      <c r="AIZ286" s="59"/>
      <c r="AJA286" s="59"/>
      <c r="AJB286" s="59"/>
      <c r="AJC286" s="59"/>
      <c r="AJD286" s="59"/>
      <c r="AJE286" s="59"/>
      <c r="AJF286" s="59"/>
      <c r="AJG286" s="59"/>
      <c r="AJH286" s="59"/>
      <c r="AJI286" s="59"/>
      <c r="AJJ286" s="59"/>
      <c r="AJK286" s="59"/>
      <c r="AJL286" s="59"/>
      <c r="AJM286" s="59"/>
      <c r="AJN286" s="59"/>
      <c r="AJO286" s="59"/>
      <c r="AJP286" s="59"/>
      <c r="AJQ286" s="59"/>
      <c r="AJR286" s="59"/>
      <c r="AJS286" s="59"/>
      <c r="AJT286" s="59"/>
      <c r="AJU286" s="59"/>
      <c r="AJV286" s="59"/>
      <c r="AJW286" s="59"/>
      <c r="AJX286" s="59"/>
      <c r="AJY286" s="59"/>
      <c r="AJZ286" s="59"/>
      <c r="AKA286" s="59"/>
      <c r="AKB286" s="59"/>
      <c r="AKC286" s="59"/>
      <c r="AKD286" s="59"/>
      <c r="AKE286" s="59"/>
      <c r="AKF286" s="59"/>
      <c r="AKG286" s="59"/>
      <c r="AKH286" s="59"/>
      <c r="AKI286" s="59"/>
      <c r="AKJ286" s="59"/>
      <c r="AKK286" s="59"/>
      <c r="AKL286" s="59"/>
      <c r="AKM286" s="59"/>
      <c r="AKN286" s="59"/>
      <c r="AKO286" s="59"/>
      <c r="AKP286" s="59"/>
      <c r="AKQ286" s="59"/>
      <c r="AKR286" s="59"/>
      <c r="AKS286" s="59"/>
      <c r="AKT286" s="59"/>
      <c r="AKU286" s="59"/>
      <c r="AKV286" s="59"/>
      <c r="AKW286" s="59"/>
      <c r="AKX286" s="59"/>
      <c r="AKY286" s="59"/>
      <c r="AKZ286" s="59"/>
      <c r="ALA286" s="59"/>
      <c r="ALB286" s="59"/>
      <c r="ALC286" s="59"/>
      <c r="ALD286" s="59"/>
      <c r="ALE286" s="59"/>
      <c r="ALF286" s="59"/>
      <c r="ALG286" s="59"/>
      <c r="ALH286" s="59"/>
      <c r="ALI286" s="59"/>
      <c r="ALJ286" s="59"/>
      <c r="ALK286" s="59"/>
      <c r="ALL286" s="59"/>
      <c r="ALM286" s="59"/>
      <c r="ALN286" s="59"/>
      <c r="ALO286" s="59"/>
      <c r="ALP286" s="59"/>
      <c r="ALQ286" s="59"/>
      <c r="ALR286" s="59"/>
      <c r="ALS286" s="59"/>
      <c r="ALT286" s="59"/>
      <c r="ALU286" s="59"/>
      <c r="ALV286" s="59"/>
      <c r="ALW286" s="59"/>
      <c r="ALX286" s="59"/>
      <c r="ALY286" s="59"/>
      <c r="ALZ286" s="59"/>
      <c r="AMA286" s="59"/>
      <c r="AMB286" s="59"/>
      <c r="AMC286" s="59"/>
      <c r="AMD286" s="59"/>
      <c r="AME286" s="59"/>
      <c r="AMF286" s="59"/>
      <c r="AMG286" s="59"/>
      <c r="AMH286" s="59"/>
      <c r="AMI286" s="59"/>
      <c r="AMJ286" s="59"/>
      <c r="AMK286" s="59"/>
      <c r="AML286" s="59"/>
      <c r="AMM286" s="59"/>
      <c r="AMN286" s="59"/>
      <c r="AMO286" s="59"/>
      <c r="AMP286" s="59"/>
      <c r="AMQ286" s="59"/>
      <c r="AMR286" s="59"/>
      <c r="AMS286" s="59"/>
      <c r="AMT286" s="59"/>
      <c r="AMU286" s="59"/>
      <c r="AMV286" s="59"/>
      <c r="AMW286" s="59"/>
      <c r="AMX286" s="59"/>
      <c r="AMY286" s="59"/>
      <c r="AMZ286" s="59"/>
      <c r="ANA286" s="59"/>
      <c r="ANB286" s="59"/>
      <c r="ANC286" s="59"/>
      <c r="AND286" s="59"/>
      <c r="ANE286" s="59"/>
      <c r="ANF286" s="59"/>
      <c r="ANG286" s="59"/>
      <c r="ANH286" s="59"/>
      <c r="ANI286" s="59"/>
      <c r="ANJ286" s="59"/>
      <c r="ANK286" s="59"/>
      <c r="ANL286" s="59"/>
      <c r="ANM286" s="59"/>
      <c r="ANN286" s="59"/>
      <c r="ANO286" s="59"/>
      <c r="ANP286" s="59"/>
      <c r="ANQ286" s="59"/>
      <c r="ANR286" s="59"/>
      <c r="ANS286" s="59"/>
      <c r="ANT286" s="59"/>
      <c r="ANU286" s="59"/>
      <c r="ANV286" s="59"/>
      <c r="ANW286" s="59"/>
      <c r="ANX286" s="59"/>
      <c r="ANY286" s="59"/>
      <c r="ANZ286" s="59"/>
      <c r="AOA286" s="59"/>
      <c r="AOB286" s="59"/>
      <c r="AOC286" s="59"/>
      <c r="AOD286" s="59"/>
      <c r="AOE286" s="59"/>
      <c r="AOF286" s="59"/>
      <c r="AOG286" s="59"/>
      <c r="AOH286" s="59"/>
      <c r="AOI286" s="59"/>
      <c r="AOJ286" s="59"/>
      <c r="AOK286" s="59"/>
      <c r="AOL286" s="59"/>
      <c r="AOM286" s="59"/>
      <c r="AON286" s="59"/>
      <c r="AOO286" s="59"/>
      <c r="AOP286" s="59"/>
      <c r="AOQ286" s="59"/>
      <c r="AOR286" s="59"/>
      <c r="AOS286" s="59"/>
      <c r="AOT286" s="59"/>
      <c r="AOU286" s="59"/>
      <c r="AOV286" s="59"/>
      <c r="AOW286" s="59"/>
      <c r="AOX286" s="59"/>
      <c r="AOY286" s="59"/>
      <c r="AOZ286" s="59"/>
      <c r="APA286" s="59"/>
      <c r="APB286" s="59"/>
      <c r="APC286" s="59"/>
      <c r="APD286" s="59"/>
      <c r="APE286" s="59"/>
      <c r="APF286" s="59"/>
      <c r="APG286" s="59"/>
      <c r="APH286" s="59"/>
      <c r="API286" s="59"/>
      <c r="APJ286" s="59"/>
      <c r="APK286" s="59"/>
      <c r="APL286" s="59"/>
      <c r="APM286" s="59"/>
      <c r="APN286" s="59"/>
      <c r="APO286" s="59"/>
      <c r="APP286" s="59"/>
      <c r="APQ286" s="59"/>
      <c r="APR286" s="59"/>
      <c r="APS286" s="59"/>
      <c r="APT286" s="59"/>
      <c r="APU286" s="59"/>
      <c r="APV286" s="59"/>
      <c r="APW286" s="59"/>
      <c r="APX286" s="59"/>
      <c r="APY286" s="59"/>
      <c r="APZ286" s="59"/>
      <c r="AQA286" s="59"/>
      <c r="AQB286" s="59"/>
      <c r="AQC286" s="59"/>
      <c r="AQD286" s="59"/>
      <c r="AQE286" s="59"/>
      <c r="AQF286" s="59"/>
      <c r="AQG286" s="59"/>
      <c r="AQH286" s="59"/>
      <c r="AQI286" s="59"/>
      <c r="AQJ286" s="59"/>
      <c r="AQK286" s="59"/>
      <c r="AQL286" s="59"/>
      <c r="AQM286" s="59"/>
      <c r="AQN286" s="59"/>
      <c r="AQO286" s="59"/>
      <c r="AQP286" s="59"/>
      <c r="AQQ286" s="59"/>
      <c r="AQR286" s="59"/>
      <c r="AQS286" s="59"/>
      <c r="AQT286" s="59"/>
      <c r="AQU286" s="59"/>
      <c r="AQV286" s="59"/>
      <c r="AQW286" s="59"/>
      <c r="AQX286" s="59"/>
      <c r="AQY286" s="59"/>
      <c r="AQZ286" s="59"/>
      <c r="ARA286" s="59"/>
      <c r="ARB286" s="59"/>
      <c r="ARC286" s="59"/>
      <c r="ARD286" s="59"/>
      <c r="ARE286" s="59"/>
      <c r="ARF286" s="59"/>
      <c r="ARG286" s="59"/>
      <c r="ARH286" s="59"/>
      <c r="ARI286" s="59"/>
      <c r="ARJ286" s="59"/>
      <c r="ARK286" s="59"/>
      <c r="ARL286" s="59"/>
      <c r="ARM286" s="59"/>
      <c r="ARN286" s="59"/>
      <c r="ARO286" s="59"/>
      <c r="ARP286" s="59"/>
      <c r="ARQ286" s="59"/>
      <c r="ARR286" s="59"/>
      <c r="ARS286" s="59"/>
      <c r="ART286" s="59"/>
      <c r="ARU286" s="59"/>
      <c r="ARV286" s="59"/>
      <c r="ARW286" s="59"/>
      <c r="ARX286" s="59"/>
      <c r="ARY286" s="59"/>
      <c r="ARZ286" s="59"/>
      <c r="ASA286" s="59"/>
      <c r="ASB286" s="59"/>
      <c r="ASC286" s="59"/>
      <c r="ASD286" s="59"/>
      <c r="ASE286" s="59"/>
      <c r="ASF286" s="59"/>
      <c r="ASG286" s="59"/>
      <c r="ASH286" s="59"/>
      <c r="ASI286" s="59"/>
      <c r="ASJ286" s="59"/>
      <c r="ASK286" s="59"/>
      <c r="ASL286" s="59"/>
      <c r="ASM286" s="59"/>
      <c r="ASN286" s="59"/>
      <c r="ASO286" s="59"/>
      <c r="ASP286" s="59"/>
      <c r="ASQ286" s="59"/>
      <c r="ASR286" s="59"/>
      <c r="ASS286" s="59"/>
      <c r="AST286" s="59"/>
      <c r="ASU286" s="59"/>
      <c r="ASV286" s="59"/>
      <c r="ASW286" s="59"/>
      <c r="ASX286" s="59"/>
      <c r="ASY286" s="59"/>
      <c r="ASZ286" s="59"/>
      <c r="ATA286" s="59"/>
      <c r="ATB286" s="59"/>
      <c r="ATC286" s="59"/>
      <c r="ATD286" s="59"/>
      <c r="ATE286" s="59"/>
      <c r="ATF286" s="59"/>
      <c r="ATG286" s="59"/>
      <c r="ATH286" s="59"/>
      <c r="ATI286" s="59"/>
      <c r="ATJ286" s="59"/>
      <c r="ATK286" s="59"/>
      <c r="ATL286" s="59"/>
      <c r="ATM286" s="59"/>
      <c r="ATN286" s="59"/>
      <c r="ATO286" s="59"/>
      <c r="ATP286" s="59"/>
      <c r="ATQ286" s="59"/>
      <c r="ATR286" s="59"/>
      <c r="ATS286" s="59"/>
      <c r="ATT286" s="59"/>
      <c r="ATU286" s="59"/>
      <c r="ATV286" s="59"/>
      <c r="ATW286" s="59"/>
      <c r="ATX286" s="59"/>
      <c r="ATY286" s="59"/>
      <c r="ATZ286" s="59"/>
      <c r="AUA286" s="59"/>
      <c r="AUB286" s="59"/>
      <c r="AUC286" s="59"/>
      <c r="AUD286" s="59"/>
      <c r="AUE286" s="59"/>
      <c r="AUF286" s="59"/>
      <c r="AUG286" s="59"/>
      <c r="AUH286" s="59"/>
      <c r="AUI286" s="59"/>
      <c r="AUJ286" s="59"/>
      <c r="AUK286" s="59"/>
      <c r="AUL286" s="59"/>
      <c r="AUM286" s="59"/>
      <c r="AUN286" s="59"/>
      <c r="AUO286" s="59"/>
      <c r="AUP286" s="59"/>
      <c r="AUQ286" s="59"/>
      <c r="AUR286" s="59"/>
      <c r="AUS286" s="59"/>
      <c r="AUT286" s="59"/>
      <c r="AUU286" s="59"/>
      <c r="AUV286" s="59"/>
      <c r="AUW286" s="59"/>
      <c r="AUX286" s="59"/>
      <c r="AUY286" s="59"/>
      <c r="AUZ286" s="59"/>
      <c r="AVA286" s="59"/>
      <c r="AVB286" s="59"/>
      <c r="AVC286" s="59"/>
      <c r="AVD286" s="59"/>
      <c r="AVE286" s="59"/>
      <c r="AVF286" s="59"/>
      <c r="AVG286" s="59"/>
      <c r="AVH286" s="59"/>
      <c r="AVI286" s="59"/>
      <c r="AVJ286" s="59"/>
      <c r="AVK286" s="59"/>
      <c r="AVL286" s="59"/>
      <c r="AVM286" s="59"/>
      <c r="AVN286" s="59"/>
      <c r="AVO286" s="59"/>
      <c r="AVP286" s="59"/>
      <c r="AVQ286" s="59"/>
      <c r="AVR286" s="59"/>
      <c r="AVS286" s="59"/>
      <c r="AVT286" s="59"/>
      <c r="AVU286" s="59"/>
      <c r="AVV286" s="59"/>
      <c r="AVW286" s="59"/>
      <c r="AVX286" s="59"/>
      <c r="AVY286" s="59"/>
      <c r="AVZ286" s="59"/>
      <c r="AWA286" s="59"/>
      <c r="AWB286" s="59"/>
      <c r="AWC286" s="59"/>
      <c r="AWD286" s="59"/>
      <c r="AWE286" s="59"/>
      <c r="AWF286" s="59"/>
      <c r="AWG286" s="59"/>
      <c r="AWH286" s="59"/>
      <c r="AWI286" s="59"/>
      <c r="AWJ286" s="59"/>
      <c r="AWK286" s="59"/>
      <c r="AWL286" s="59"/>
      <c r="AWM286" s="59"/>
      <c r="AWN286" s="59"/>
      <c r="AWO286" s="59"/>
      <c r="AWP286" s="59"/>
      <c r="AWQ286" s="59"/>
      <c r="AWR286" s="59"/>
      <c r="AWS286" s="59"/>
      <c r="AWT286" s="59"/>
      <c r="AWU286" s="59"/>
      <c r="AWV286" s="59"/>
      <c r="AWW286" s="59"/>
      <c r="AWX286" s="59"/>
      <c r="AWY286" s="59"/>
      <c r="AWZ286" s="59"/>
      <c r="AXA286" s="59"/>
      <c r="AXB286" s="59"/>
      <c r="AXC286" s="59"/>
      <c r="AXD286" s="59"/>
      <c r="AXE286" s="59"/>
      <c r="AXF286" s="59"/>
      <c r="AXG286" s="59"/>
      <c r="AXH286" s="59"/>
      <c r="AXI286" s="59"/>
      <c r="AXJ286" s="59"/>
      <c r="AXK286" s="59"/>
      <c r="AXL286" s="59"/>
      <c r="AXM286" s="59"/>
      <c r="AXN286" s="59"/>
      <c r="AXO286" s="59"/>
      <c r="AXP286" s="59"/>
      <c r="AXQ286" s="59"/>
      <c r="AXR286" s="59"/>
      <c r="AXS286" s="59"/>
      <c r="AXT286" s="59"/>
      <c r="AXU286" s="59"/>
      <c r="AXV286" s="59"/>
      <c r="AXW286" s="59"/>
      <c r="AXX286" s="59"/>
      <c r="AXY286" s="59"/>
      <c r="AXZ286" s="59"/>
      <c r="AYA286" s="59"/>
      <c r="AYB286" s="59"/>
      <c r="AYC286" s="59"/>
      <c r="AYD286" s="59"/>
      <c r="AYE286" s="59"/>
      <c r="AYF286" s="59"/>
      <c r="AYG286" s="59"/>
      <c r="AYH286" s="59"/>
      <c r="AYI286" s="59"/>
      <c r="AYJ286" s="59"/>
      <c r="AYK286" s="59"/>
      <c r="AYL286" s="59"/>
      <c r="AYM286" s="59"/>
      <c r="AYN286" s="59"/>
      <c r="AYO286" s="59"/>
      <c r="AYP286" s="59"/>
      <c r="AYQ286" s="59"/>
      <c r="AYR286" s="59"/>
      <c r="AYS286" s="59"/>
      <c r="AYT286" s="59"/>
      <c r="AYU286" s="59"/>
      <c r="AYV286" s="59"/>
      <c r="AYW286" s="59"/>
      <c r="AYX286" s="59"/>
      <c r="AYY286" s="59"/>
      <c r="AYZ286" s="59"/>
      <c r="AZA286" s="59"/>
      <c r="AZB286" s="59"/>
      <c r="AZC286" s="59"/>
      <c r="AZD286" s="59"/>
      <c r="AZE286" s="59"/>
      <c r="AZF286" s="59"/>
      <c r="AZG286" s="59"/>
      <c r="AZH286" s="59"/>
      <c r="AZI286" s="59"/>
      <c r="AZJ286" s="59"/>
      <c r="AZK286" s="59"/>
      <c r="AZL286" s="59"/>
      <c r="AZM286" s="59"/>
      <c r="AZN286" s="59"/>
      <c r="AZO286" s="59"/>
      <c r="AZP286" s="59"/>
      <c r="AZQ286" s="59"/>
      <c r="AZR286" s="59"/>
      <c r="AZS286" s="59"/>
      <c r="AZT286" s="59"/>
      <c r="AZU286" s="59"/>
      <c r="AZV286" s="59"/>
      <c r="AZW286" s="59"/>
      <c r="AZX286" s="59"/>
      <c r="AZY286" s="59"/>
      <c r="AZZ286" s="59"/>
      <c r="BAA286" s="59"/>
      <c r="BAB286" s="59"/>
      <c r="BAC286" s="59"/>
      <c r="BAD286" s="59"/>
      <c r="BAE286" s="59"/>
      <c r="BAF286" s="59"/>
      <c r="BAG286" s="59"/>
      <c r="BAH286" s="59"/>
      <c r="BAI286" s="59"/>
      <c r="BAJ286" s="59"/>
      <c r="BAK286" s="59"/>
      <c r="BAL286" s="59"/>
      <c r="BAM286" s="59"/>
      <c r="BAN286" s="59"/>
      <c r="BAO286" s="59"/>
      <c r="BAP286" s="59"/>
      <c r="BAQ286" s="59"/>
      <c r="BAR286" s="59"/>
      <c r="BAS286" s="59"/>
      <c r="BAT286" s="59"/>
      <c r="BAU286" s="59"/>
      <c r="BAV286" s="59"/>
      <c r="BAW286" s="59"/>
      <c r="BAX286" s="59"/>
      <c r="BAY286" s="59"/>
      <c r="BAZ286" s="59"/>
      <c r="BBA286" s="59"/>
      <c r="BBB286" s="59"/>
      <c r="BBC286" s="59"/>
      <c r="BBD286" s="59"/>
      <c r="BBE286" s="59"/>
      <c r="BBF286" s="59"/>
      <c r="BBG286" s="59"/>
      <c r="BBH286" s="59"/>
      <c r="BBI286" s="59"/>
      <c r="BBJ286" s="59"/>
      <c r="BBK286" s="59"/>
      <c r="BBL286" s="59"/>
      <c r="BBM286" s="59"/>
      <c r="BBN286" s="59"/>
      <c r="BBO286" s="59"/>
      <c r="BBP286" s="59"/>
      <c r="BBQ286" s="59"/>
      <c r="BBR286" s="59"/>
      <c r="BBS286" s="59"/>
      <c r="BBT286" s="59"/>
      <c r="BBU286" s="59"/>
      <c r="BBV286" s="59"/>
      <c r="BBW286" s="59"/>
      <c r="BBX286" s="59"/>
      <c r="BBY286" s="59"/>
      <c r="BBZ286" s="59"/>
      <c r="BCA286" s="59"/>
      <c r="BCB286" s="59"/>
      <c r="BCC286" s="59"/>
      <c r="BCD286" s="59"/>
      <c r="BCE286" s="59"/>
      <c r="BCF286" s="59"/>
      <c r="BCG286" s="59"/>
      <c r="BCH286" s="59"/>
      <c r="BCI286" s="59"/>
      <c r="BCJ286" s="59"/>
      <c r="BCK286" s="59"/>
      <c r="BCL286" s="59"/>
      <c r="BCM286" s="59"/>
      <c r="BCN286" s="59"/>
      <c r="BCO286" s="59"/>
      <c r="BCP286" s="59"/>
      <c r="BCQ286" s="59"/>
      <c r="BCR286" s="59"/>
      <c r="BCS286" s="59"/>
      <c r="BCT286" s="59"/>
      <c r="BCU286" s="59"/>
      <c r="BCV286" s="59"/>
      <c r="BCW286" s="59"/>
      <c r="BCX286" s="59"/>
      <c r="BCY286" s="59"/>
      <c r="BCZ286" s="59"/>
      <c r="BDA286" s="59"/>
      <c r="BDB286" s="59"/>
      <c r="BDC286" s="59"/>
      <c r="BDD286" s="59"/>
      <c r="BDE286" s="59"/>
      <c r="BDF286" s="59"/>
      <c r="BDG286" s="59"/>
      <c r="BDH286" s="59"/>
      <c r="BDI286" s="59"/>
      <c r="BDJ286" s="59"/>
      <c r="BDK286" s="59"/>
      <c r="BDL286" s="59"/>
      <c r="BDM286" s="59"/>
      <c r="BDN286" s="59"/>
      <c r="BDO286" s="59"/>
      <c r="BDP286" s="59"/>
      <c r="BDQ286" s="59"/>
      <c r="BDR286" s="59"/>
      <c r="BDS286" s="59"/>
      <c r="BDT286" s="59"/>
      <c r="BDU286" s="59"/>
      <c r="BDV286" s="59"/>
      <c r="BDW286" s="59"/>
      <c r="BDX286" s="59"/>
      <c r="BDY286" s="59"/>
      <c r="BDZ286" s="59"/>
      <c r="BEA286" s="59"/>
      <c r="BEB286" s="59"/>
      <c r="BEC286" s="59"/>
      <c r="BED286" s="59"/>
      <c r="BEE286" s="59"/>
      <c r="BEF286" s="59"/>
      <c r="BEG286" s="59"/>
      <c r="BEH286" s="59"/>
      <c r="BEI286" s="59"/>
      <c r="BEJ286" s="59"/>
      <c r="BEK286" s="59"/>
      <c r="BEL286" s="59"/>
      <c r="BEM286" s="59"/>
      <c r="BEN286" s="59"/>
      <c r="BEO286" s="59"/>
      <c r="BEP286" s="59"/>
      <c r="BEQ286" s="59"/>
      <c r="BER286" s="59"/>
      <c r="BES286" s="59"/>
      <c r="BET286" s="59"/>
      <c r="BEU286" s="59"/>
      <c r="BEV286" s="59"/>
      <c r="BEW286" s="59"/>
      <c r="BEX286" s="59"/>
      <c r="BEY286" s="59"/>
      <c r="BEZ286" s="59"/>
      <c r="BFA286" s="59"/>
      <c r="BFB286" s="59"/>
      <c r="BFC286" s="59"/>
      <c r="BFD286" s="59"/>
      <c r="BFE286" s="59"/>
      <c r="BFF286" s="59"/>
      <c r="BFG286" s="59"/>
      <c r="BFH286" s="59"/>
      <c r="BFI286" s="59"/>
      <c r="BFJ286" s="59"/>
      <c r="BFK286" s="59"/>
      <c r="BFL286" s="59"/>
      <c r="BFM286" s="59"/>
      <c r="BFN286" s="59"/>
      <c r="BFO286" s="59"/>
      <c r="BFP286" s="59"/>
      <c r="BFQ286" s="59"/>
      <c r="BFR286" s="59"/>
      <c r="BFS286" s="59"/>
      <c r="BFT286" s="59"/>
      <c r="BFU286" s="59"/>
      <c r="BFV286" s="59"/>
      <c r="BFW286" s="59"/>
      <c r="BFX286" s="59"/>
      <c r="BFY286" s="59"/>
      <c r="BFZ286" s="59"/>
      <c r="BGA286" s="59"/>
      <c r="BGB286" s="59"/>
      <c r="BGC286" s="59"/>
      <c r="BGD286" s="59"/>
      <c r="BGE286" s="59"/>
      <c r="BGF286" s="59"/>
      <c r="BGG286" s="59"/>
      <c r="BGH286" s="59"/>
      <c r="BGI286" s="59"/>
      <c r="BGJ286" s="59"/>
      <c r="BGK286" s="59"/>
      <c r="BGL286" s="59"/>
      <c r="BGM286" s="59"/>
      <c r="BGN286" s="59"/>
      <c r="BGO286" s="59"/>
      <c r="BGP286" s="59"/>
      <c r="BGQ286" s="59"/>
      <c r="BGR286" s="59"/>
      <c r="BGS286" s="59"/>
      <c r="BGT286" s="59"/>
      <c r="BGU286" s="59"/>
      <c r="BGV286" s="59"/>
      <c r="BGW286" s="59"/>
      <c r="BGX286" s="59"/>
      <c r="BGY286" s="59"/>
      <c r="BGZ286" s="59"/>
      <c r="BHA286" s="59"/>
      <c r="BHB286" s="59"/>
      <c r="BHC286" s="59"/>
      <c r="BHD286" s="59"/>
      <c r="BHE286" s="59"/>
      <c r="BHF286" s="59"/>
      <c r="BHG286" s="59"/>
      <c r="BHH286" s="59"/>
      <c r="BHI286" s="59"/>
      <c r="BHJ286" s="59"/>
      <c r="BHK286" s="59"/>
      <c r="BHL286" s="59"/>
      <c r="BHM286" s="59"/>
      <c r="BHN286" s="59"/>
      <c r="BHO286" s="59"/>
      <c r="BHP286" s="59"/>
      <c r="BHQ286" s="59"/>
      <c r="BHR286" s="59"/>
      <c r="BHS286" s="59"/>
      <c r="BHT286" s="59"/>
      <c r="BHU286" s="59"/>
      <c r="BHV286" s="59"/>
      <c r="BHW286" s="59"/>
      <c r="BHX286" s="59"/>
      <c r="BHY286" s="59"/>
      <c r="BHZ286" s="59"/>
      <c r="BIA286" s="59"/>
      <c r="BIB286" s="59"/>
      <c r="BIC286" s="59"/>
      <c r="BID286" s="59"/>
      <c r="BIE286" s="59"/>
      <c r="BIF286" s="59"/>
      <c r="BIG286" s="59"/>
      <c r="BIH286" s="59"/>
      <c r="BII286" s="59"/>
      <c r="BIJ286" s="59"/>
      <c r="BIK286" s="59"/>
      <c r="BIL286" s="59"/>
      <c r="BIM286" s="59"/>
      <c r="BIN286" s="59"/>
      <c r="BIO286" s="59"/>
      <c r="BIP286" s="59"/>
      <c r="BIQ286" s="59"/>
      <c r="BIR286" s="59"/>
      <c r="BIS286" s="59"/>
      <c r="BIT286" s="59"/>
      <c r="BIU286" s="59"/>
      <c r="BIV286" s="59"/>
      <c r="BIW286" s="59"/>
      <c r="BIX286" s="59"/>
      <c r="BIY286" s="59"/>
      <c r="BIZ286" s="59"/>
      <c r="BJA286" s="59"/>
      <c r="BJB286" s="59"/>
      <c r="BJC286" s="59"/>
      <c r="BJD286" s="59"/>
      <c r="BJE286" s="59"/>
      <c r="BJF286" s="59"/>
      <c r="BJG286" s="59"/>
      <c r="BJH286" s="59"/>
      <c r="BJI286" s="59"/>
      <c r="BJJ286" s="59"/>
      <c r="BJK286" s="59"/>
      <c r="BJL286" s="59"/>
      <c r="BJM286" s="59"/>
      <c r="BJN286" s="59"/>
      <c r="BJO286" s="59"/>
      <c r="BJP286" s="59"/>
      <c r="BJQ286" s="59"/>
      <c r="BJR286" s="59"/>
      <c r="BJS286" s="59"/>
      <c r="BJT286" s="59"/>
      <c r="BJU286" s="59"/>
      <c r="BJV286" s="59"/>
      <c r="BJW286" s="59"/>
      <c r="BJX286" s="59"/>
      <c r="BJY286" s="59"/>
      <c r="BJZ286" s="59"/>
      <c r="BKA286" s="59"/>
      <c r="BKB286" s="59"/>
      <c r="BKC286" s="59"/>
      <c r="BKD286" s="59"/>
      <c r="BKE286" s="59"/>
      <c r="BKF286" s="59"/>
      <c r="BKG286" s="59"/>
      <c r="BKH286" s="59"/>
      <c r="BKI286" s="59"/>
      <c r="BKJ286" s="59"/>
      <c r="BKK286" s="59"/>
      <c r="BKL286" s="59"/>
      <c r="BKM286" s="59"/>
      <c r="BKN286" s="59"/>
      <c r="BKO286" s="59"/>
      <c r="BKP286" s="59"/>
      <c r="BKQ286" s="59"/>
      <c r="BKR286" s="59"/>
      <c r="BKS286" s="59"/>
      <c r="BKT286" s="59"/>
      <c r="BKU286" s="59"/>
      <c r="BKV286" s="59"/>
      <c r="BKW286" s="59"/>
      <c r="BKX286" s="59"/>
      <c r="BKY286" s="59"/>
      <c r="BKZ286" s="59"/>
      <c r="BLA286" s="59"/>
      <c r="BLB286" s="59"/>
      <c r="BLC286" s="59"/>
      <c r="BLD286" s="59"/>
      <c r="BLE286" s="59"/>
      <c r="BLF286" s="59"/>
      <c r="BLG286" s="59"/>
      <c r="BLH286" s="59"/>
      <c r="BLI286" s="59"/>
      <c r="BLJ286" s="59"/>
      <c r="BLK286" s="59"/>
      <c r="BLL286" s="59"/>
      <c r="BLM286" s="59"/>
      <c r="BLN286" s="59"/>
      <c r="BLO286" s="59"/>
      <c r="BLP286" s="59"/>
      <c r="BLQ286" s="59"/>
      <c r="BLR286" s="59"/>
      <c r="BLS286" s="59"/>
      <c r="BLT286" s="59"/>
      <c r="BLU286" s="59"/>
      <c r="BLV286" s="59"/>
      <c r="BLW286" s="59"/>
      <c r="BLX286" s="59"/>
      <c r="BLY286" s="59"/>
      <c r="BLZ286" s="59"/>
      <c r="BMA286" s="59"/>
      <c r="BMB286" s="59"/>
      <c r="BMC286" s="59"/>
      <c r="BMD286" s="59"/>
      <c r="BME286" s="59"/>
      <c r="BMF286" s="59"/>
      <c r="BMG286" s="59"/>
      <c r="BMH286" s="59"/>
      <c r="BMI286" s="59"/>
      <c r="BMJ286" s="59"/>
      <c r="BMK286" s="59"/>
      <c r="BML286" s="59"/>
      <c r="BMM286" s="59"/>
      <c r="BMN286" s="59"/>
      <c r="BMO286" s="59"/>
      <c r="BMP286" s="59"/>
      <c r="BMQ286" s="59"/>
      <c r="BMR286" s="59"/>
      <c r="BMS286" s="59"/>
      <c r="BMT286" s="59"/>
      <c r="BMU286" s="59"/>
      <c r="BMV286" s="59"/>
      <c r="BMW286" s="59"/>
      <c r="BMX286" s="59"/>
      <c r="BMY286" s="59"/>
      <c r="BMZ286" s="59"/>
      <c r="BNA286" s="59"/>
      <c r="BNB286" s="59"/>
      <c r="BNC286" s="59"/>
      <c r="BND286" s="59"/>
      <c r="BNE286" s="59"/>
      <c r="BNF286" s="59"/>
      <c r="BNG286" s="59"/>
      <c r="BNH286" s="59"/>
      <c r="BNI286" s="59"/>
      <c r="BNJ286" s="59"/>
      <c r="BNK286" s="59"/>
      <c r="BNL286" s="59"/>
      <c r="BNM286" s="59"/>
      <c r="BNN286" s="59"/>
      <c r="BNO286" s="59"/>
      <c r="BNP286" s="59"/>
      <c r="BNQ286" s="59"/>
      <c r="BNR286" s="59"/>
      <c r="BNS286" s="59"/>
      <c r="BNT286" s="59"/>
      <c r="BNU286" s="59"/>
      <c r="BNV286" s="59"/>
      <c r="BNW286" s="59"/>
      <c r="BNX286" s="59"/>
      <c r="BNY286" s="59"/>
      <c r="BNZ286" s="59"/>
      <c r="BOA286" s="59"/>
      <c r="BOB286" s="59"/>
      <c r="BOC286" s="59"/>
      <c r="BOD286" s="59"/>
      <c r="BOE286" s="59"/>
      <c r="BOF286" s="59"/>
      <c r="BOG286" s="59"/>
      <c r="BOH286" s="59"/>
      <c r="BOI286" s="59"/>
      <c r="BOJ286" s="59"/>
      <c r="BOK286" s="59"/>
      <c r="BOL286" s="59"/>
      <c r="BOM286" s="59"/>
      <c r="BON286" s="59"/>
      <c r="BOO286" s="59"/>
      <c r="BOP286" s="59"/>
      <c r="BOQ286" s="59"/>
      <c r="BOR286" s="59"/>
      <c r="BOS286" s="59"/>
      <c r="BOT286" s="59"/>
      <c r="BOU286" s="59"/>
      <c r="BOV286" s="59"/>
      <c r="BOW286" s="59"/>
      <c r="BOX286" s="59"/>
      <c r="BOY286" s="59"/>
      <c r="BOZ286" s="59"/>
      <c r="BPA286" s="59"/>
      <c r="BPB286" s="59"/>
      <c r="BPC286" s="59"/>
      <c r="BPD286" s="59"/>
      <c r="BPE286" s="59"/>
      <c r="BPF286" s="59"/>
      <c r="BPG286" s="59"/>
      <c r="BPH286" s="59"/>
      <c r="BPI286" s="59"/>
      <c r="BPJ286" s="59"/>
      <c r="BPK286" s="59"/>
      <c r="BPL286" s="59"/>
      <c r="BPM286" s="59"/>
      <c r="BPN286" s="59"/>
      <c r="BPO286" s="59"/>
      <c r="BPP286" s="59"/>
      <c r="BPQ286" s="59"/>
      <c r="BPR286" s="59"/>
      <c r="BPS286" s="59"/>
      <c r="BPT286" s="59"/>
      <c r="BPU286" s="59"/>
      <c r="BPV286" s="59"/>
      <c r="BPW286" s="59"/>
      <c r="BPX286" s="59"/>
      <c r="BPY286" s="59"/>
      <c r="BPZ286" s="59"/>
      <c r="BQA286" s="59"/>
      <c r="BQB286" s="59"/>
      <c r="BQC286" s="59"/>
      <c r="BQD286" s="59"/>
      <c r="BQE286" s="59"/>
      <c r="BQF286" s="59"/>
      <c r="BQG286" s="59"/>
      <c r="BQH286" s="59"/>
      <c r="BQI286" s="59"/>
      <c r="BQJ286" s="59"/>
      <c r="BQK286" s="59"/>
      <c r="BQL286" s="59"/>
      <c r="BQM286" s="59"/>
      <c r="BQN286" s="59"/>
      <c r="BQO286" s="59"/>
      <c r="BQP286" s="59"/>
      <c r="BQQ286" s="59"/>
      <c r="BQR286" s="59"/>
      <c r="BQS286" s="59"/>
      <c r="BQT286" s="59"/>
      <c r="BQU286" s="59"/>
      <c r="BQV286" s="59"/>
      <c r="BQW286" s="59"/>
      <c r="BQX286" s="59"/>
      <c r="BQY286" s="59"/>
      <c r="BQZ286" s="59"/>
      <c r="BRA286" s="59"/>
      <c r="BRB286" s="59"/>
      <c r="BRC286" s="59"/>
      <c r="BRD286" s="59"/>
      <c r="BRE286" s="59"/>
      <c r="BRF286" s="59"/>
      <c r="BRG286" s="59"/>
      <c r="BRH286" s="59"/>
      <c r="BRI286" s="59"/>
      <c r="BRJ286" s="59"/>
      <c r="BRK286" s="59"/>
      <c r="BRL286" s="59"/>
      <c r="BRM286" s="59"/>
      <c r="BRN286" s="59"/>
      <c r="BRO286" s="59"/>
      <c r="BRP286" s="59"/>
      <c r="BRQ286" s="59"/>
      <c r="BRR286" s="59"/>
      <c r="BRS286" s="59"/>
      <c r="BRT286" s="59"/>
      <c r="BRU286" s="59"/>
      <c r="BRV286" s="59"/>
      <c r="BRW286" s="59"/>
      <c r="BRX286" s="59"/>
      <c r="BRY286" s="59"/>
      <c r="BRZ286" s="59"/>
      <c r="BSA286" s="59"/>
      <c r="BSB286" s="59"/>
      <c r="BSC286" s="59"/>
      <c r="BSD286" s="59"/>
      <c r="BSE286" s="59"/>
      <c r="BSF286" s="59"/>
      <c r="BSG286" s="59"/>
      <c r="BSH286" s="59"/>
      <c r="BSI286" s="59"/>
      <c r="BSJ286" s="59"/>
      <c r="BSK286" s="59"/>
      <c r="BSL286" s="59"/>
      <c r="BSM286" s="59"/>
      <c r="BSN286" s="59"/>
      <c r="BSO286" s="59"/>
      <c r="BSP286" s="59"/>
      <c r="BSQ286" s="59"/>
      <c r="BSR286" s="59"/>
      <c r="BSS286" s="59"/>
      <c r="BST286" s="59"/>
      <c r="BSU286" s="59"/>
      <c r="BSV286" s="59"/>
      <c r="BSW286" s="59"/>
      <c r="BSX286" s="59"/>
      <c r="BSY286" s="59"/>
      <c r="BSZ286" s="59"/>
      <c r="BTA286" s="59"/>
      <c r="BTB286" s="59"/>
      <c r="BTC286" s="59"/>
      <c r="BTD286" s="59"/>
      <c r="BTE286" s="59"/>
      <c r="BTF286" s="59"/>
      <c r="BTG286" s="59"/>
      <c r="BTH286" s="59"/>
      <c r="BTI286" s="59"/>
      <c r="BTJ286" s="59"/>
      <c r="BTK286" s="59"/>
      <c r="BTL286" s="59"/>
      <c r="BTM286" s="59"/>
      <c r="BTN286" s="59"/>
      <c r="BTO286" s="59"/>
      <c r="BTP286" s="59"/>
      <c r="BTQ286" s="59"/>
      <c r="BTR286" s="59"/>
      <c r="BTS286" s="59"/>
      <c r="BTT286" s="59"/>
      <c r="BTU286" s="59"/>
      <c r="BTV286" s="59"/>
      <c r="BTW286" s="59"/>
      <c r="BTX286" s="59"/>
      <c r="BTY286" s="59"/>
      <c r="BTZ286" s="59"/>
      <c r="BUA286" s="59"/>
      <c r="BUB286" s="59"/>
      <c r="BUC286" s="59"/>
      <c r="BUD286" s="59"/>
      <c r="BUE286" s="59"/>
      <c r="BUF286" s="59"/>
      <c r="BUG286" s="59"/>
      <c r="BUH286" s="59"/>
      <c r="BUI286" s="59"/>
      <c r="BUJ286" s="59"/>
      <c r="BUK286" s="59"/>
      <c r="BUL286" s="59"/>
      <c r="BUM286" s="59"/>
      <c r="BUN286" s="59"/>
      <c r="BUO286" s="59"/>
      <c r="BUP286" s="59"/>
      <c r="BUQ286" s="59"/>
      <c r="BUR286" s="59"/>
      <c r="BUS286" s="59"/>
      <c r="BUT286" s="59"/>
      <c r="BUU286" s="59"/>
      <c r="BUV286" s="59"/>
      <c r="BUW286" s="59"/>
      <c r="BUX286" s="59"/>
      <c r="BUY286" s="59"/>
      <c r="BUZ286" s="59"/>
      <c r="BVA286" s="59"/>
      <c r="BVB286" s="59"/>
      <c r="BVC286" s="59"/>
      <c r="BVD286" s="59"/>
      <c r="BVE286" s="59"/>
      <c r="BVF286" s="59"/>
      <c r="BVG286" s="59"/>
      <c r="BVH286" s="59"/>
      <c r="BVI286" s="59"/>
      <c r="BVJ286" s="59"/>
      <c r="BVK286" s="59"/>
      <c r="BVL286" s="59"/>
      <c r="BVM286" s="59"/>
      <c r="BVN286" s="59"/>
      <c r="BVO286" s="59"/>
      <c r="BVP286" s="59"/>
      <c r="BVQ286" s="59"/>
      <c r="BVR286" s="59"/>
      <c r="BVS286" s="59"/>
      <c r="BVT286" s="59"/>
      <c r="BVU286" s="59"/>
      <c r="BVV286" s="59"/>
      <c r="BVW286" s="59"/>
      <c r="BVX286" s="59"/>
      <c r="BVY286" s="59"/>
      <c r="BVZ286" s="59"/>
      <c r="BWA286" s="59"/>
      <c r="BWB286" s="59"/>
      <c r="BWC286" s="59"/>
      <c r="BWD286" s="59"/>
      <c r="BWE286" s="59"/>
      <c r="BWF286" s="59"/>
      <c r="BWG286" s="59"/>
      <c r="BWH286" s="59"/>
      <c r="BWI286" s="59"/>
      <c r="BWJ286" s="59"/>
      <c r="BWK286" s="59"/>
      <c r="BWL286" s="59"/>
      <c r="BWM286" s="59"/>
      <c r="BWN286" s="59"/>
      <c r="BWO286" s="59"/>
      <c r="BWP286" s="59"/>
      <c r="BWQ286" s="59"/>
      <c r="BWR286" s="59"/>
      <c r="BWS286" s="59"/>
      <c r="BWT286" s="59"/>
      <c r="BWU286" s="59"/>
      <c r="BWV286" s="59"/>
      <c r="BWW286" s="59"/>
      <c r="BWX286" s="59"/>
      <c r="BWY286" s="59"/>
      <c r="BWZ286" s="59"/>
      <c r="BXA286" s="59"/>
      <c r="BXB286" s="59"/>
      <c r="BXC286" s="59"/>
      <c r="BXD286" s="59"/>
      <c r="BXE286" s="59"/>
      <c r="BXF286" s="59"/>
      <c r="BXG286" s="59"/>
      <c r="BXH286" s="59"/>
      <c r="BXI286" s="59"/>
      <c r="BXJ286" s="59"/>
      <c r="BXK286" s="59"/>
      <c r="BXL286" s="59"/>
      <c r="BXM286" s="59"/>
      <c r="BXN286" s="59"/>
      <c r="BXO286" s="59"/>
      <c r="BXP286" s="59"/>
      <c r="BXQ286" s="59"/>
      <c r="BXR286" s="59"/>
      <c r="BXS286" s="59"/>
      <c r="BXT286" s="59"/>
      <c r="BXU286" s="59"/>
      <c r="BXV286" s="59"/>
      <c r="BXW286" s="59"/>
      <c r="BXX286" s="59"/>
      <c r="BXY286" s="59"/>
      <c r="BXZ286" s="59"/>
      <c r="BYA286" s="59"/>
      <c r="BYB286" s="59"/>
      <c r="BYC286" s="59"/>
      <c r="BYD286" s="59"/>
      <c r="BYE286" s="59"/>
      <c r="BYF286" s="59"/>
      <c r="BYG286" s="59"/>
      <c r="BYH286" s="59"/>
      <c r="BYI286" s="59"/>
      <c r="BYJ286" s="59"/>
      <c r="BYK286" s="59"/>
      <c r="BYL286" s="59"/>
      <c r="BYM286" s="59"/>
      <c r="BYN286" s="59"/>
      <c r="BYO286" s="59"/>
      <c r="BYP286" s="59"/>
      <c r="BYQ286" s="59"/>
      <c r="BYR286" s="59"/>
      <c r="BYS286" s="59"/>
      <c r="BYT286" s="59"/>
      <c r="BYU286" s="59"/>
      <c r="BYV286" s="59"/>
      <c r="BYW286" s="59"/>
      <c r="BYX286" s="59"/>
      <c r="BYY286" s="59"/>
      <c r="BYZ286" s="59"/>
      <c r="BZA286" s="59"/>
      <c r="BZB286" s="59"/>
      <c r="BZC286" s="59"/>
      <c r="BZD286" s="59"/>
      <c r="BZE286" s="59"/>
      <c r="BZF286" s="59"/>
      <c r="BZG286" s="59"/>
      <c r="BZH286" s="59"/>
      <c r="BZI286" s="59"/>
      <c r="BZJ286" s="59"/>
      <c r="BZK286" s="59"/>
      <c r="BZL286" s="59"/>
      <c r="BZM286" s="59"/>
      <c r="BZN286" s="59"/>
      <c r="BZO286" s="59"/>
      <c r="BZP286" s="59"/>
      <c r="BZQ286" s="59"/>
      <c r="BZR286" s="59"/>
      <c r="BZS286" s="59"/>
      <c r="BZT286" s="59"/>
      <c r="BZU286" s="59"/>
      <c r="BZV286" s="59"/>
      <c r="BZW286" s="59"/>
      <c r="BZX286" s="59"/>
      <c r="BZY286" s="59"/>
      <c r="BZZ286" s="59"/>
      <c r="CAA286" s="59"/>
      <c r="CAB286" s="59"/>
      <c r="CAC286" s="59"/>
      <c r="CAD286" s="59"/>
      <c r="CAE286" s="59"/>
      <c r="CAF286" s="59"/>
      <c r="CAG286" s="59"/>
      <c r="CAH286" s="59"/>
      <c r="CAI286" s="59"/>
      <c r="CAJ286" s="59"/>
      <c r="CAK286" s="59"/>
      <c r="CAL286" s="59"/>
      <c r="CAM286" s="59"/>
      <c r="CAN286" s="59"/>
      <c r="CAO286" s="59"/>
      <c r="CAP286" s="59"/>
      <c r="CAQ286" s="59"/>
      <c r="CAR286" s="59"/>
      <c r="CAS286" s="59"/>
      <c r="CAT286" s="59"/>
      <c r="CAU286" s="59"/>
      <c r="CAV286" s="59"/>
      <c r="CAW286" s="59"/>
      <c r="CAX286" s="59"/>
      <c r="CAY286" s="59"/>
      <c r="CAZ286" s="59"/>
      <c r="CBA286" s="59"/>
      <c r="CBB286" s="59"/>
      <c r="CBC286" s="59"/>
      <c r="CBD286" s="59"/>
      <c r="CBE286" s="59"/>
      <c r="CBF286" s="59"/>
      <c r="CBG286" s="59"/>
      <c r="CBH286" s="59"/>
      <c r="CBI286" s="59"/>
      <c r="CBJ286" s="59"/>
      <c r="CBK286" s="59"/>
      <c r="CBL286" s="59"/>
      <c r="CBM286" s="59"/>
      <c r="CBN286" s="59"/>
      <c r="CBO286" s="59"/>
      <c r="CBP286" s="59"/>
      <c r="CBQ286" s="59"/>
      <c r="CBR286" s="59"/>
      <c r="CBS286" s="59"/>
      <c r="CBT286" s="59"/>
      <c r="CBU286" s="59"/>
      <c r="CBV286" s="59"/>
      <c r="CBW286" s="59"/>
      <c r="CBX286" s="59"/>
      <c r="CBY286" s="59"/>
      <c r="CBZ286" s="59"/>
      <c r="CCA286" s="59"/>
      <c r="CCB286" s="59"/>
      <c r="CCC286" s="59"/>
      <c r="CCD286" s="59"/>
      <c r="CCE286" s="59"/>
      <c r="CCF286" s="59"/>
      <c r="CCG286" s="59"/>
      <c r="CCH286" s="59"/>
      <c r="CCI286" s="59"/>
      <c r="CCJ286" s="59"/>
      <c r="CCK286" s="59"/>
      <c r="CCL286" s="59"/>
      <c r="CCM286" s="59"/>
      <c r="CCN286" s="59"/>
      <c r="CCO286" s="59"/>
      <c r="CCP286" s="59"/>
      <c r="CCQ286" s="59"/>
      <c r="CCR286" s="59"/>
      <c r="CCS286" s="59"/>
      <c r="CCT286" s="59"/>
      <c r="CCU286" s="59"/>
      <c r="CCV286" s="59"/>
      <c r="CCW286" s="59"/>
      <c r="CCX286" s="59"/>
      <c r="CCY286" s="59"/>
      <c r="CCZ286" s="59"/>
      <c r="CDA286" s="59"/>
      <c r="CDB286" s="59"/>
      <c r="CDC286" s="59"/>
      <c r="CDD286" s="59"/>
      <c r="CDE286" s="59"/>
      <c r="CDF286" s="59"/>
      <c r="CDG286" s="59"/>
      <c r="CDH286" s="59"/>
      <c r="CDI286" s="59"/>
      <c r="CDJ286" s="59"/>
      <c r="CDK286" s="59"/>
      <c r="CDL286" s="59"/>
      <c r="CDM286" s="59"/>
      <c r="CDN286" s="59"/>
      <c r="CDO286" s="59"/>
      <c r="CDP286" s="59"/>
      <c r="CDQ286" s="59"/>
      <c r="CDR286" s="59"/>
      <c r="CDS286" s="59"/>
      <c r="CDT286" s="59"/>
      <c r="CDU286" s="59"/>
      <c r="CDV286" s="59"/>
      <c r="CDW286" s="59"/>
      <c r="CDX286" s="59"/>
      <c r="CDY286" s="59"/>
      <c r="CDZ286" s="59"/>
      <c r="CEA286" s="59"/>
      <c r="CEB286" s="59"/>
      <c r="CEC286" s="59"/>
      <c r="CED286" s="59"/>
      <c r="CEE286" s="59"/>
      <c r="CEF286" s="59"/>
      <c r="CEG286" s="59"/>
      <c r="CEH286" s="59"/>
      <c r="CEI286" s="59"/>
      <c r="CEJ286" s="59"/>
      <c r="CEK286" s="59"/>
      <c r="CEL286" s="59"/>
      <c r="CEM286" s="59"/>
      <c r="CEN286" s="59"/>
      <c r="CEO286" s="59"/>
      <c r="CEP286" s="59"/>
      <c r="CEQ286" s="59"/>
      <c r="CER286" s="59"/>
      <c r="CES286" s="59"/>
      <c r="CET286" s="59"/>
      <c r="CEU286" s="59"/>
      <c r="CEV286" s="59"/>
      <c r="CEW286" s="59"/>
      <c r="CEX286" s="59"/>
      <c r="CEY286" s="59"/>
      <c r="CEZ286" s="59"/>
      <c r="CFA286" s="59"/>
      <c r="CFB286" s="59"/>
      <c r="CFC286" s="59"/>
      <c r="CFD286" s="59"/>
      <c r="CFE286" s="59"/>
      <c r="CFF286" s="59"/>
      <c r="CFG286" s="59"/>
      <c r="CFH286" s="59"/>
      <c r="CFI286" s="59"/>
      <c r="CFJ286" s="59"/>
      <c r="CFK286" s="59"/>
      <c r="CFL286" s="59"/>
      <c r="CFM286" s="59"/>
      <c r="CFN286" s="59"/>
      <c r="CFO286" s="59"/>
      <c r="CFP286" s="59"/>
      <c r="CFQ286" s="59"/>
      <c r="CFR286" s="59"/>
      <c r="CFS286" s="59"/>
      <c r="CFT286" s="59"/>
      <c r="CFU286" s="59"/>
      <c r="CFV286" s="59"/>
      <c r="CFW286" s="59"/>
      <c r="CFX286" s="59"/>
      <c r="CFY286" s="59"/>
      <c r="CFZ286" s="59"/>
      <c r="CGA286" s="59"/>
      <c r="CGB286" s="59"/>
      <c r="CGC286" s="59"/>
      <c r="CGD286" s="59"/>
      <c r="CGE286" s="59"/>
      <c r="CGF286" s="59"/>
      <c r="CGG286" s="59"/>
      <c r="CGH286" s="59"/>
      <c r="CGI286" s="59"/>
      <c r="CGJ286" s="59"/>
      <c r="CGK286" s="59"/>
      <c r="CGL286" s="59"/>
      <c r="CGM286" s="59"/>
      <c r="CGN286" s="59"/>
      <c r="CGO286" s="59"/>
      <c r="CGP286" s="59"/>
      <c r="CGQ286" s="59"/>
      <c r="CGR286" s="59"/>
      <c r="CGS286" s="59"/>
      <c r="CGT286" s="59"/>
      <c r="CGU286" s="59"/>
      <c r="CGV286" s="59"/>
      <c r="CGW286" s="59"/>
      <c r="CGX286" s="59"/>
      <c r="CGY286" s="59"/>
      <c r="CGZ286" s="59"/>
      <c r="CHA286" s="59"/>
      <c r="CHB286" s="59"/>
      <c r="CHC286" s="59"/>
      <c r="CHD286" s="59"/>
      <c r="CHE286" s="59"/>
      <c r="CHF286" s="59"/>
      <c r="CHG286" s="59"/>
      <c r="CHH286" s="59"/>
      <c r="CHI286" s="59"/>
      <c r="CHJ286" s="59"/>
      <c r="CHK286" s="59"/>
      <c r="CHL286" s="59"/>
      <c r="CHM286" s="59"/>
      <c r="CHN286" s="59"/>
      <c r="CHO286" s="59"/>
      <c r="CHP286" s="59"/>
      <c r="CHQ286" s="59"/>
      <c r="CHR286" s="59"/>
      <c r="CHS286" s="59"/>
      <c r="CHT286" s="59"/>
      <c r="CHU286" s="59"/>
      <c r="CHV286" s="59"/>
      <c r="CHW286" s="59"/>
      <c r="CHX286" s="59"/>
      <c r="CHY286" s="59"/>
      <c r="CHZ286" s="59"/>
      <c r="CIA286" s="59"/>
      <c r="CIB286" s="59"/>
      <c r="CIC286" s="59"/>
      <c r="CID286" s="59"/>
      <c r="CIE286" s="59"/>
      <c r="CIF286" s="59"/>
      <c r="CIG286" s="59"/>
      <c r="CIH286" s="59"/>
      <c r="CII286" s="59"/>
      <c r="CIJ286" s="59"/>
      <c r="CIK286" s="59"/>
      <c r="CIL286" s="59"/>
      <c r="CIM286" s="59"/>
      <c r="CIN286" s="59"/>
      <c r="CIO286" s="59"/>
      <c r="CIP286" s="59"/>
      <c r="CIQ286" s="59"/>
      <c r="CIR286" s="59"/>
      <c r="CIS286" s="59"/>
      <c r="CIT286" s="59"/>
      <c r="CIU286" s="59"/>
      <c r="CIV286" s="59"/>
      <c r="CIW286" s="59"/>
      <c r="CIX286" s="59"/>
      <c r="CIY286" s="59"/>
      <c r="CIZ286" s="59"/>
      <c r="CJA286" s="59"/>
      <c r="CJB286" s="59"/>
      <c r="CJC286" s="59"/>
      <c r="CJD286" s="59"/>
      <c r="CJE286" s="59"/>
      <c r="CJF286" s="59"/>
      <c r="CJG286" s="59"/>
      <c r="CJH286" s="59"/>
      <c r="CJI286" s="59"/>
      <c r="CJJ286" s="59"/>
      <c r="CJK286" s="59"/>
      <c r="CJL286" s="59"/>
      <c r="CJM286" s="59"/>
      <c r="CJN286" s="59"/>
      <c r="CJO286" s="59"/>
      <c r="CJP286" s="59"/>
      <c r="CJQ286" s="59"/>
      <c r="CJR286" s="59"/>
      <c r="CJS286" s="59"/>
      <c r="CJT286" s="59"/>
      <c r="CJU286" s="59"/>
      <c r="CJV286" s="59"/>
      <c r="CJW286" s="59"/>
      <c r="CJX286" s="59"/>
      <c r="CJY286" s="59"/>
      <c r="CJZ286" s="59"/>
      <c r="CKA286" s="59"/>
      <c r="CKB286" s="59"/>
      <c r="CKC286" s="59"/>
      <c r="CKD286" s="59"/>
      <c r="CKE286" s="59"/>
      <c r="CKF286" s="59"/>
      <c r="CKG286" s="59"/>
      <c r="CKH286" s="59"/>
      <c r="CKI286" s="59"/>
      <c r="CKJ286" s="59"/>
      <c r="CKK286" s="59"/>
      <c r="CKL286" s="59"/>
      <c r="CKM286" s="59"/>
      <c r="CKN286" s="59"/>
      <c r="CKO286" s="59"/>
      <c r="CKP286" s="59"/>
      <c r="CKQ286" s="59"/>
      <c r="CKR286" s="59"/>
      <c r="CKS286" s="59"/>
      <c r="CKT286" s="59"/>
      <c r="CKU286" s="59"/>
      <c r="CKV286" s="59"/>
      <c r="CKW286" s="59"/>
      <c r="CKX286" s="59"/>
      <c r="CKY286" s="59"/>
      <c r="CKZ286" s="59"/>
      <c r="CLA286" s="59"/>
      <c r="CLB286" s="59"/>
      <c r="CLC286" s="59"/>
      <c r="CLD286" s="59"/>
      <c r="CLE286" s="59"/>
      <c r="CLF286" s="59"/>
      <c r="CLG286" s="59"/>
      <c r="CLH286" s="59"/>
      <c r="CLI286" s="59"/>
      <c r="CLJ286" s="59"/>
      <c r="CLK286" s="59"/>
      <c r="CLL286" s="59"/>
      <c r="CLM286" s="59"/>
      <c r="CLN286" s="59"/>
      <c r="CLO286" s="59"/>
      <c r="CLP286" s="59"/>
      <c r="CLQ286" s="59"/>
      <c r="CLR286" s="59"/>
      <c r="CLS286" s="59"/>
      <c r="CLT286" s="59"/>
      <c r="CLU286" s="59"/>
      <c r="CLV286" s="59"/>
      <c r="CLW286" s="59"/>
      <c r="CLX286" s="59"/>
      <c r="CLY286" s="59"/>
      <c r="CLZ286" s="59"/>
      <c r="CMA286" s="59"/>
      <c r="CMB286" s="59"/>
      <c r="CMC286" s="59"/>
      <c r="CMD286" s="59"/>
      <c r="CME286" s="59"/>
      <c r="CMF286" s="59"/>
      <c r="CMG286" s="59"/>
      <c r="CMH286" s="59"/>
      <c r="CMI286" s="59"/>
      <c r="CMJ286" s="59"/>
      <c r="CMK286" s="59"/>
      <c r="CML286" s="59"/>
      <c r="CMM286" s="59"/>
      <c r="CMN286" s="59"/>
      <c r="CMO286" s="59"/>
      <c r="CMP286" s="59"/>
      <c r="CMQ286" s="59"/>
      <c r="CMR286" s="59"/>
      <c r="CMS286" s="59"/>
      <c r="CMT286" s="59"/>
      <c r="CMU286" s="59"/>
      <c r="CMV286" s="59"/>
      <c r="CMW286" s="59"/>
      <c r="CMX286" s="59"/>
      <c r="CMY286" s="59"/>
      <c r="CMZ286" s="59"/>
      <c r="CNA286" s="59"/>
      <c r="CNB286" s="59"/>
      <c r="CNC286" s="59"/>
      <c r="CND286" s="59"/>
      <c r="CNE286" s="59"/>
      <c r="CNF286" s="59"/>
      <c r="CNG286" s="59"/>
      <c r="CNH286" s="59"/>
      <c r="CNI286" s="59"/>
      <c r="CNJ286" s="59"/>
      <c r="CNK286" s="59"/>
      <c r="CNL286" s="59"/>
      <c r="CNM286" s="59"/>
      <c r="CNN286" s="59"/>
      <c r="CNO286" s="59"/>
      <c r="CNP286" s="59"/>
      <c r="CNQ286" s="59"/>
      <c r="CNR286" s="59"/>
      <c r="CNS286" s="59"/>
      <c r="CNT286" s="59"/>
      <c r="CNU286" s="59"/>
      <c r="CNV286" s="59"/>
      <c r="CNW286" s="59"/>
      <c r="CNX286" s="59"/>
      <c r="CNY286" s="59"/>
      <c r="CNZ286" s="59"/>
      <c r="COA286" s="59"/>
      <c r="COB286" s="59"/>
      <c r="COC286" s="59"/>
      <c r="COD286" s="59"/>
      <c r="COE286" s="59"/>
      <c r="COF286" s="59"/>
      <c r="COG286" s="59"/>
      <c r="COH286" s="59"/>
      <c r="COI286" s="59"/>
      <c r="COJ286" s="59"/>
      <c r="COK286" s="59"/>
      <c r="COL286" s="59"/>
      <c r="COM286" s="59"/>
      <c r="CON286" s="59"/>
      <c r="COO286" s="59"/>
      <c r="COP286" s="59"/>
      <c r="COQ286" s="59"/>
      <c r="COR286" s="59"/>
      <c r="COS286" s="59"/>
      <c r="COT286" s="59"/>
      <c r="COU286" s="59"/>
      <c r="COV286" s="59"/>
      <c r="COW286" s="59"/>
      <c r="COX286" s="59"/>
      <c r="COY286" s="59"/>
      <c r="COZ286" s="59"/>
      <c r="CPA286" s="59"/>
      <c r="CPB286" s="59"/>
      <c r="CPC286" s="59"/>
      <c r="CPD286" s="59"/>
      <c r="CPE286" s="59"/>
      <c r="CPF286" s="59"/>
      <c r="CPG286" s="59"/>
      <c r="CPH286" s="59"/>
      <c r="CPI286" s="59"/>
      <c r="CPJ286" s="59"/>
      <c r="CPK286" s="59"/>
      <c r="CPL286" s="59"/>
      <c r="CPM286" s="59"/>
      <c r="CPN286" s="59"/>
      <c r="CPO286" s="59"/>
      <c r="CPP286" s="59"/>
      <c r="CPQ286" s="59"/>
      <c r="CPR286" s="59"/>
      <c r="CPS286" s="59"/>
      <c r="CPT286" s="59"/>
      <c r="CPU286" s="59"/>
      <c r="CPV286" s="59"/>
      <c r="CPW286" s="59"/>
      <c r="CPX286" s="59"/>
      <c r="CPY286" s="59"/>
      <c r="CPZ286" s="59"/>
      <c r="CQA286" s="59"/>
      <c r="CQB286" s="59"/>
      <c r="CQC286" s="59"/>
      <c r="CQD286" s="59"/>
      <c r="CQE286" s="59"/>
      <c r="CQF286" s="59"/>
      <c r="CQG286" s="59"/>
      <c r="CQH286" s="59"/>
      <c r="CQI286" s="59"/>
      <c r="CQJ286" s="59"/>
      <c r="CQK286" s="59"/>
      <c r="CQL286" s="59"/>
      <c r="CQM286" s="59"/>
      <c r="CQN286" s="59"/>
      <c r="CQO286" s="59"/>
      <c r="CQP286" s="59"/>
      <c r="CQQ286" s="59"/>
      <c r="CQR286" s="59"/>
      <c r="CQS286" s="59"/>
      <c r="CQT286" s="59"/>
      <c r="CQU286" s="59"/>
      <c r="CQV286" s="59"/>
      <c r="CQW286" s="59"/>
      <c r="CQX286" s="59"/>
      <c r="CQY286" s="59"/>
      <c r="CQZ286" s="59"/>
      <c r="CRA286" s="59"/>
      <c r="CRB286" s="59"/>
      <c r="CRC286" s="59"/>
      <c r="CRD286" s="59"/>
      <c r="CRE286" s="59"/>
      <c r="CRF286" s="59"/>
      <c r="CRG286" s="59"/>
      <c r="CRH286" s="59"/>
      <c r="CRI286" s="59"/>
      <c r="CRJ286" s="59"/>
      <c r="CRK286" s="59"/>
      <c r="CRL286" s="59"/>
      <c r="CRM286" s="59"/>
      <c r="CRN286" s="59"/>
      <c r="CRO286" s="59"/>
      <c r="CRP286" s="59"/>
      <c r="CRQ286" s="59"/>
      <c r="CRR286" s="59"/>
      <c r="CRS286" s="59"/>
      <c r="CRT286" s="59"/>
      <c r="CRU286" s="59"/>
      <c r="CRV286" s="59"/>
      <c r="CRW286" s="59"/>
      <c r="CRX286" s="59"/>
      <c r="CRY286" s="59"/>
      <c r="CRZ286" s="59"/>
      <c r="CSA286" s="59"/>
      <c r="CSB286" s="59"/>
      <c r="CSC286" s="59"/>
      <c r="CSD286" s="59"/>
      <c r="CSE286" s="59"/>
      <c r="CSF286" s="59"/>
      <c r="CSG286" s="59"/>
      <c r="CSH286" s="59"/>
      <c r="CSI286" s="59"/>
      <c r="CSJ286" s="59"/>
      <c r="CSK286" s="59"/>
      <c r="CSL286" s="59"/>
      <c r="CSM286" s="59"/>
      <c r="CSN286" s="59"/>
      <c r="CSO286" s="59"/>
      <c r="CSP286" s="59"/>
      <c r="CSQ286" s="59"/>
      <c r="CSR286" s="59"/>
      <c r="CSS286" s="59"/>
      <c r="CST286" s="59"/>
      <c r="CSU286" s="59"/>
      <c r="CSV286" s="59"/>
      <c r="CSW286" s="59"/>
      <c r="CSX286" s="59"/>
      <c r="CSY286" s="59"/>
      <c r="CSZ286" s="59"/>
      <c r="CTA286" s="59"/>
      <c r="CTB286" s="59"/>
      <c r="CTC286" s="59"/>
      <c r="CTD286" s="59"/>
      <c r="CTE286" s="59"/>
      <c r="CTF286" s="59"/>
      <c r="CTG286" s="59"/>
      <c r="CTH286" s="59"/>
      <c r="CTI286" s="59"/>
      <c r="CTJ286" s="59"/>
      <c r="CTK286" s="59"/>
      <c r="CTL286" s="59"/>
      <c r="CTM286" s="59"/>
      <c r="CTN286" s="59"/>
      <c r="CTO286" s="59"/>
      <c r="CTP286" s="59"/>
      <c r="CTQ286" s="59"/>
      <c r="CTR286" s="59"/>
      <c r="CTS286" s="59"/>
      <c r="CTT286" s="59"/>
      <c r="CTU286" s="59"/>
      <c r="CTV286" s="59"/>
      <c r="CTW286" s="59"/>
      <c r="CTX286" s="59"/>
      <c r="CTY286" s="59"/>
      <c r="CTZ286" s="59"/>
      <c r="CUA286" s="59"/>
      <c r="CUB286" s="59"/>
      <c r="CUC286" s="59"/>
      <c r="CUD286" s="59"/>
      <c r="CUE286" s="59"/>
      <c r="CUF286" s="59"/>
      <c r="CUG286" s="59"/>
      <c r="CUH286" s="59"/>
      <c r="CUI286" s="59"/>
      <c r="CUJ286" s="59"/>
      <c r="CUK286" s="59"/>
      <c r="CUL286" s="59"/>
      <c r="CUM286" s="59"/>
      <c r="CUN286" s="59"/>
      <c r="CUO286" s="59"/>
      <c r="CUP286" s="59"/>
      <c r="CUQ286" s="59"/>
      <c r="CUR286" s="59"/>
      <c r="CUS286" s="59"/>
      <c r="CUT286" s="59"/>
      <c r="CUU286" s="59"/>
      <c r="CUV286" s="59"/>
      <c r="CUW286" s="59"/>
      <c r="CUX286" s="59"/>
      <c r="CUY286" s="59"/>
      <c r="CUZ286" s="59"/>
      <c r="CVA286" s="59"/>
      <c r="CVB286" s="59"/>
      <c r="CVC286" s="59"/>
      <c r="CVD286" s="59"/>
      <c r="CVE286" s="59"/>
      <c r="CVF286" s="59"/>
      <c r="CVG286" s="59"/>
      <c r="CVH286" s="59"/>
      <c r="CVI286" s="59"/>
      <c r="CVJ286" s="59"/>
      <c r="CVK286" s="59"/>
      <c r="CVL286" s="59"/>
      <c r="CVM286" s="59"/>
      <c r="CVN286" s="59"/>
      <c r="CVO286" s="59"/>
      <c r="CVP286" s="59"/>
      <c r="CVQ286" s="59"/>
      <c r="CVR286" s="59"/>
      <c r="CVS286" s="59"/>
      <c r="CVT286" s="59"/>
      <c r="CVU286" s="59"/>
      <c r="CVV286" s="59"/>
      <c r="CVW286" s="59"/>
      <c r="CVX286" s="59"/>
      <c r="CVY286" s="59"/>
      <c r="CVZ286" s="59"/>
      <c r="CWA286" s="59"/>
      <c r="CWB286" s="59"/>
      <c r="CWC286" s="59"/>
      <c r="CWD286" s="59"/>
      <c r="CWE286" s="59"/>
      <c r="CWF286" s="59"/>
      <c r="CWG286" s="59"/>
      <c r="CWH286" s="59"/>
      <c r="CWI286" s="59"/>
      <c r="CWJ286" s="59"/>
      <c r="CWK286" s="59"/>
      <c r="CWL286" s="59"/>
      <c r="CWM286" s="59"/>
      <c r="CWN286" s="59"/>
      <c r="CWO286" s="59"/>
      <c r="CWP286" s="59"/>
      <c r="CWQ286" s="59"/>
      <c r="CWR286" s="59"/>
      <c r="CWS286" s="59"/>
    </row>
    <row r="287" spans="1:2645" s="60" customFormat="1" ht="5.2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9"/>
      <c r="V287" s="59"/>
      <c r="W287" s="6"/>
      <c r="X287" s="59"/>
      <c r="Y287" s="59"/>
      <c r="Z287" s="59"/>
      <c r="AA287" s="59"/>
      <c r="AB287" s="59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  <c r="IG287" s="59"/>
      <c r="IH287" s="59"/>
      <c r="II287" s="59"/>
      <c r="IJ287" s="59"/>
      <c r="IK287" s="59"/>
      <c r="IL287" s="59"/>
      <c r="IM287" s="59"/>
      <c r="IN287" s="59"/>
      <c r="IO287" s="59"/>
      <c r="IP287" s="59"/>
      <c r="IQ287" s="59"/>
      <c r="IR287" s="59"/>
      <c r="IS287" s="59"/>
      <c r="IT287" s="59"/>
      <c r="IU287" s="59"/>
      <c r="IV287" s="59"/>
      <c r="IW287" s="59"/>
      <c r="IX287" s="59"/>
      <c r="IY287" s="59"/>
      <c r="IZ287" s="59"/>
      <c r="JA287" s="59"/>
      <c r="JB287" s="59"/>
      <c r="JC287" s="59"/>
      <c r="JD287" s="59"/>
      <c r="JE287" s="59"/>
      <c r="JF287" s="59"/>
      <c r="JG287" s="59"/>
      <c r="JH287" s="59"/>
      <c r="JI287" s="59"/>
      <c r="JJ287" s="59"/>
      <c r="JK287" s="59"/>
      <c r="JL287" s="59"/>
      <c r="JM287" s="59"/>
      <c r="JN287" s="59"/>
      <c r="JO287" s="59"/>
      <c r="JP287" s="59"/>
      <c r="JQ287" s="59"/>
      <c r="JR287" s="59"/>
      <c r="JS287" s="59"/>
      <c r="JT287" s="59"/>
      <c r="JU287" s="59"/>
      <c r="JV287" s="59"/>
      <c r="JW287" s="59"/>
      <c r="JX287" s="59"/>
      <c r="JY287" s="59"/>
      <c r="JZ287" s="59"/>
      <c r="KA287" s="59"/>
      <c r="KB287" s="59"/>
      <c r="KC287" s="59"/>
      <c r="KD287" s="59"/>
      <c r="KE287" s="59"/>
      <c r="KF287" s="59"/>
      <c r="KG287" s="59"/>
      <c r="KH287" s="59"/>
      <c r="KI287" s="59"/>
      <c r="KJ287" s="59"/>
      <c r="KK287" s="59"/>
      <c r="KL287" s="59"/>
      <c r="KM287" s="59"/>
      <c r="KN287" s="59"/>
      <c r="KO287" s="59"/>
      <c r="KP287" s="59"/>
      <c r="KQ287" s="59"/>
      <c r="KR287" s="59"/>
      <c r="KS287" s="59"/>
      <c r="KT287" s="59"/>
      <c r="KU287" s="59"/>
      <c r="KV287" s="59"/>
      <c r="KW287" s="59"/>
      <c r="KX287" s="59"/>
      <c r="KY287" s="59"/>
      <c r="KZ287" s="59"/>
      <c r="LA287" s="59"/>
      <c r="LB287" s="59"/>
      <c r="LC287" s="59"/>
      <c r="LD287" s="59"/>
      <c r="LE287" s="59"/>
      <c r="LF287" s="59"/>
      <c r="LG287" s="59"/>
      <c r="LH287" s="59"/>
      <c r="LI287" s="59"/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L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  <c r="PD287" s="59"/>
      <c r="PE287" s="59"/>
      <c r="PF287" s="59"/>
      <c r="PG287" s="59"/>
      <c r="PH287" s="59"/>
      <c r="PI287" s="59"/>
      <c r="PJ287" s="59"/>
      <c r="PK287" s="59"/>
      <c r="PL287" s="59"/>
      <c r="PM287" s="59"/>
      <c r="PN287" s="59"/>
      <c r="PO287" s="59"/>
      <c r="PP287" s="59"/>
      <c r="PQ287" s="59"/>
      <c r="PR287" s="59"/>
      <c r="PS287" s="59"/>
      <c r="PT287" s="59"/>
      <c r="PU287" s="59"/>
      <c r="PV287" s="59"/>
      <c r="PW287" s="59"/>
      <c r="PX287" s="59"/>
      <c r="PY287" s="59"/>
      <c r="PZ287" s="59"/>
      <c r="QA287" s="59"/>
      <c r="QB287" s="59"/>
      <c r="QC287" s="59"/>
      <c r="QD287" s="59"/>
      <c r="QE287" s="59"/>
      <c r="QF287" s="59"/>
      <c r="QG287" s="59"/>
      <c r="QH287" s="59"/>
      <c r="QI287" s="59"/>
      <c r="QJ287" s="59"/>
      <c r="QK287" s="59"/>
      <c r="QL287" s="59"/>
      <c r="QM287" s="59"/>
      <c r="QN287" s="59"/>
      <c r="QO287" s="59"/>
      <c r="QP287" s="59"/>
      <c r="QQ287" s="59"/>
      <c r="QR287" s="59"/>
      <c r="QS287" s="59"/>
      <c r="QT287" s="59"/>
      <c r="QU287" s="59"/>
      <c r="QV287" s="59"/>
      <c r="QW287" s="59"/>
      <c r="QX287" s="59"/>
      <c r="QY287" s="59"/>
      <c r="QZ287" s="59"/>
      <c r="RA287" s="59"/>
      <c r="RB287" s="59"/>
      <c r="RC287" s="59"/>
      <c r="RD287" s="59"/>
      <c r="RE287" s="59"/>
      <c r="RF287" s="59"/>
      <c r="RG287" s="59"/>
      <c r="RH287" s="59"/>
      <c r="RI287" s="59"/>
      <c r="RJ287" s="59"/>
      <c r="RK287" s="59"/>
      <c r="RL287" s="59"/>
      <c r="RM287" s="59"/>
      <c r="RN287" s="59"/>
      <c r="RO287" s="59"/>
      <c r="RP287" s="59"/>
      <c r="RQ287" s="59"/>
      <c r="RR287" s="59"/>
      <c r="RS287" s="59"/>
      <c r="RT287" s="59"/>
      <c r="RU287" s="59"/>
      <c r="RV287" s="59"/>
      <c r="RW287" s="59"/>
      <c r="RX287" s="59"/>
      <c r="RY287" s="59"/>
      <c r="RZ287" s="59"/>
      <c r="SA287" s="59"/>
      <c r="SB287" s="59"/>
      <c r="SC287" s="59"/>
      <c r="SD287" s="59"/>
      <c r="SE287" s="59"/>
      <c r="SF287" s="59"/>
      <c r="SG287" s="59"/>
      <c r="SH287" s="59"/>
      <c r="SI287" s="59"/>
      <c r="SJ287" s="59"/>
      <c r="SK287" s="59"/>
      <c r="SL287" s="59"/>
      <c r="SM287" s="59"/>
      <c r="SN287" s="59"/>
      <c r="SO287" s="59"/>
      <c r="SP287" s="59"/>
      <c r="SQ287" s="59"/>
      <c r="SR287" s="59"/>
      <c r="SS287" s="59"/>
      <c r="ST287" s="59"/>
      <c r="SU287" s="59"/>
      <c r="SV287" s="59"/>
      <c r="SW287" s="59"/>
      <c r="SX287" s="59"/>
      <c r="SY287" s="59"/>
      <c r="SZ287" s="59"/>
      <c r="TA287" s="59"/>
      <c r="TB287" s="59"/>
      <c r="TC287" s="59"/>
      <c r="TD287" s="59"/>
      <c r="TE287" s="59"/>
      <c r="TF287" s="59"/>
      <c r="TG287" s="59"/>
      <c r="TH287" s="59"/>
      <c r="TI287" s="59"/>
      <c r="TJ287" s="59"/>
      <c r="TK287" s="59"/>
      <c r="TL287" s="59"/>
      <c r="TM287" s="59"/>
      <c r="TN287" s="59"/>
      <c r="TO287" s="59"/>
      <c r="TP287" s="59"/>
      <c r="TQ287" s="59"/>
      <c r="TR287" s="59"/>
      <c r="TS287" s="59"/>
      <c r="TT287" s="59"/>
      <c r="TU287" s="59"/>
      <c r="TV287" s="59"/>
      <c r="TW287" s="59"/>
      <c r="TX287" s="59"/>
      <c r="TY287" s="59"/>
      <c r="TZ287" s="59"/>
      <c r="UA287" s="59"/>
      <c r="UB287" s="59"/>
      <c r="UC287" s="59"/>
      <c r="UD287" s="59"/>
      <c r="UE287" s="59"/>
      <c r="UF287" s="59"/>
      <c r="UG287" s="59"/>
      <c r="UH287" s="59"/>
      <c r="UI287" s="59"/>
      <c r="UJ287" s="59"/>
      <c r="UK287" s="59"/>
      <c r="UL287" s="59"/>
      <c r="UM287" s="59"/>
      <c r="UN287" s="59"/>
      <c r="UO287" s="59"/>
      <c r="UP287" s="59"/>
      <c r="UQ287" s="59"/>
      <c r="UR287" s="59"/>
      <c r="US287" s="59"/>
      <c r="UT287" s="59"/>
      <c r="UU287" s="59"/>
      <c r="UV287" s="59"/>
      <c r="UW287" s="59"/>
      <c r="UX287" s="59"/>
      <c r="UY287" s="59"/>
      <c r="UZ287" s="59"/>
      <c r="VA287" s="59"/>
      <c r="VB287" s="59"/>
      <c r="VC287" s="59"/>
      <c r="VD287" s="59"/>
      <c r="VE287" s="59"/>
      <c r="VF287" s="59"/>
      <c r="VG287" s="59"/>
      <c r="VH287" s="59"/>
      <c r="VI287" s="59"/>
      <c r="VJ287" s="59"/>
      <c r="VK287" s="59"/>
      <c r="VL287" s="59"/>
      <c r="VM287" s="59"/>
      <c r="VN287" s="59"/>
      <c r="VO287" s="59"/>
      <c r="VP287" s="59"/>
      <c r="VQ287" s="59"/>
      <c r="VR287" s="59"/>
      <c r="VS287" s="59"/>
      <c r="VT287" s="59"/>
      <c r="VU287" s="59"/>
      <c r="VV287" s="59"/>
      <c r="VW287" s="59"/>
      <c r="VX287" s="59"/>
      <c r="VY287" s="59"/>
      <c r="VZ287" s="59"/>
      <c r="WA287" s="59"/>
      <c r="WB287" s="59"/>
      <c r="WC287" s="59"/>
      <c r="WD287" s="59"/>
      <c r="WE287" s="59"/>
      <c r="WF287" s="59"/>
      <c r="WG287" s="59"/>
      <c r="WH287" s="59"/>
      <c r="WI287" s="59"/>
      <c r="WJ287" s="59"/>
      <c r="WK287" s="59"/>
      <c r="WL287" s="59"/>
      <c r="WM287" s="59"/>
      <c r="WN287" s="59"/>
      <c r="WO287" s="59"/>
      <c r="WP287" s="59"/>
      <c r="WQ287" s="59"/>
      <c r="WR287" s="59"/>
      <c r="WS287" s="59"/>
      <c r="WT287" s="59"/>
      <c r="WU287" s="59"/>
      <c r="WV287" s="59"/>
      <c r="WW287" s="59"/>
      <c r="WX287" s="59"/>
      <c r="WY287" s="59"/>
      <c r="WZ287" s="59"/>
      <c r="XA287" s="59"/>
      <c r="XB287" s="59"/>
      <c r="XC287" s="59"/>
      <c r="XD287" s="59"/>
      <c r="XE287" s="59"/>
      <c r="XF287" s="59"/>
      <c r="XG287" s="59"/>
      <c r="XH287" s="59"/>
      <c r="XI287" s="59"/>
      <c r="XJ287" s="59"/>
      <c r="XK287" s="59"/>
      <c r="XL287" s="59"/>
      <c r="XM287" s="59"/>
      <c r="XN287" s="59"/>
      <c r="XO287" s="59"/>
      <c r="XP287" s="59"/>
      <c r="XQ287" s="59"/>
      <c r="XR287" s="59"/>
      <c r="XS287" s="59"/>
      <c r="XT287" s="59"/>
      <c r="XU287" s="59"/>
      <c r="XV287" s="59"/>
      <c r="XW287" s="59"/>
      <c r="XX287" s="59"/>
      <c r="XY287" s="59"/>
      <c r="XZ287" s="59"/>
      <c r="YA287" s="59"/>
      <c r="YB287" s="59"/>
      <c r="YC287" s="59"/>
      <c r="YD287" s="59"/>
      <c r="YE287" s="59"/>
      <c r="YF287" s="59"/>
      <c r="YG287" s="59"/>
      <c r="YH287" s="59"/>
      <c r="YI287" s="59"/>
      <c r="YJ287" s="59"/>
      <c r="YK287" s="59"/>
      <c r="YL287" s="59"/>
      <c r="YM287" s="59"/>
      <c r="YN287" s="59"/>
      <c r="YO287" s="59"/>
      <c r="YP287" s="59"/>
      <c r="YQ287" s="59"/>
      <c r="YR287" s="59"/>
      <c r="YS287" s="59"/>
      <c r="YT287" s="59"/>
      <c r="YU287" s="59"/>
      <c r="YV287" s="59"/>
      <c r="YW287" s="59"/>
      <c r="YX287" s="59"/>
      <c r="YY287" s="59"/>
      <c r="YZ287" s="59"/>
      <c r="ZA287" s="59"/>
      <c r="ZB287" s="59"/>
      <c r="ZC287" s="59"/>
      <c r="ZD287" s="59"/>
      <c r="ZE287" s="59"/>
      <c r="ZF287" s="59"/>
      <c r="ZG287" s="59"/>
      <c r="ZH287" s="59"/>
      <c r="ZI287" s="59"/>
      <c r="ZJ287" s="59"/>
      <c r="ZK287" s="59"/>
      <c r="ZL287" s="59"/>
      <c r="ZM287" s="59"/>
      <c r="ZN287" s="59"/>
      <c r="ZO287" s="59"/>
      <c r="ZP287" s="59"/>
      <c r="ZQ287" s="59"/>
      <c r="ZR287" s="59"/>
      <c r="ZS287" s="59"/>
      <c r="ZT287" s="59"/>
      <c r="ZU287" s="59"/>
      <c r="ZV287" s="59"/>
      <c r="ZW287" s="59"/>
      <c r="ZX287" s="59"/>
      <c r="ZY287" s="59"/>
      <c r="ZZ287" s="59"/>
      <c r="AAA287" s="59"/>
      <c r="AAB287" s="59"/>
      <c r="AAC287" s="59"/>
      <c r="AAD287" s="59"/>
      <c r="AAE287" s="59"/>
      <c r="AAF287" s="59"/>
      <c r="AAG287" s="59"/>
      <c r="AAH287" s="59"/>
      <c r="AAI287" s="59"/>
      <c r="AAJ287" s="59"/>
      <c r="AAK287" s="59"/>
      <c r="AAL287" s="59"/>
      <c r="AAM287" s="59"/>
      <c r="AAN287" s="59"/>
      <c r="AAO287" s="59"/>
      <c r="AAP287" s="59"/>
      <c r="AAQ287" s="59"/>
      <c r="AAR287" s="59"/>
      <c r="AAS287" s="59"/>
      <c r="AAT287" s="59"/>
      <c r="AAU287" s="59"/>
      <c r="AAV287" s="59"/>
      <c r="AAW287" s="59"/>
      <c r="AAX287" s="59"/>
      <c r="AAY287" s="59"/>
      <c r="AAZ287" s="59"/>
      <c r="ABA287" s="59"/>
      <c r="ABB287" s="59"/>
      <c r="ABC287" s="59"/>
      <c r="ABD287" s="59"/>
      <c r="ABE287" s="59"/>
      <c r="ABF287" s="59"/>
      <c r="ABG287" s="59"/>
      <c r="ABH287" s="59"/>
      <c r="ABI287" s="59"/>
      <c r="ABJ287" s="59"/>
      <c r="ABK287" s="59"/>
      <c r="ABL287" s="59"/>
      <c r="ABM287" s="59"/>
      <c r="ABN287" s="59"/>
      <c r="ABO287" s="59"/>
      <c r="ABP287" s="59"/>
      <c r="ABQ287" s="59"/>
      <c r="ABR287" s="59"/>
      <c r="ABS287" s="59"/>
      <c r="ABT287" s="59"/>
      <c r="ABU287" s="59"/>
      <c r="ABV287" s="59"/>
      <c r="ABW287" s="59"/>
      <c r="ABX287" s="59"/>
      <c r="ABY287" s="59"/>
      <c r="ABZ287" s="59"/>
      <c r="ACA287" s="59"/>
      <c r="ACB287" s="59"/>
      <c r="ACC287" s="59"/>
      <c r="ACD287" s="59"/>
      <c r="ACE287" s="59"/>
      <c r="ACF287" s="59"/>
      <c r="ACG287" s="59"/>
      <c r="ACH287" s="59"/>
      <c r="ACI287" s="59"/>
      <c r="ACJ287" s="59"/>
      <c r="ACK287" s="59"/>
      <c r="ACL287" s="59"/>
      <c r="ACM287" s="59"/>
      <c r="ACN287" s="59"/>
      <c r="ACO287" s="59"/>
      <c r="ACP287" s="59"/>
      <c r="ACQ287" s="59"/>
      <c r="ACR287" s="59"/>
      <c r="ACS287" s="59"/>
      <c r="ACT287" s="59"/>
      <c r="ACU287" s="59"/>
      <c r="ACV287" s="59"/>
      <c r="ACW287" s="59"/>
      <c r="ACX287" s="59"/>
      <c r="ACY287" s="59"/>
      <c r="ACZ287" s="59"/>
      <c r="ADA287" s="59"/>
      <c r="ADB287" s="59"/>
      <c r="ADC287" s="59"/>
      <c r="ADD287" s="59"/>
      <c r="ADE287" s="59"/>
      <c r="ADF287" s="59"/>
      <c r="ADG287" s="59"/>
      <c r="ADH287" s="59"/>
      <c r="ADI287" s="59"/>
      <c r="ADJ287" s="59"/>
      <c r="ADK287" s="59"/>
      <c r="ADL287" s="59"/>
      <c r="ADM287" s="59"/>
      <c r="ADN287" s="59"/>
      <c r="ADO287" s="59"/>
      <c r="ADP287" s="59"/>
      <c r="ADQ287" s="59"/>
      <c r="ADR287" s="59"/>
      <c r="ADS287" s="59"/>
      <c r="ADT287" s="59"/>
      <c r="ADU287" s="59"/>
      <c r="ADV287" s="59"/>
      <c r="ADW287" s="59"/>
      <c r="ADX287" s="59"/>
      <c r="ADY287" s="59"/>
      <c r="ADZ287" s="59"/>
      <c r="AEA287" s="59"/>
      <c r="AEB287" s="59"/>
      <c r="AEC287" s="59"/>
      <c r="AED287" s="59"/>
      <c r="AEE287" s="59"/>
      <c r="AEF287" s="59"/>
      <c r="AEG287" s="59"/>
      <c r="AEH287" s="59"/>
      <c r="AEI287" s="59"/>
      <c r="AEJ287" s="59"/>
      <c r="AEK287" s="59"/>
      <c r="AEL287" s="59"/>
      <c r="AEM287" s="59"/>
      <c r="AEN287" s="59"/>
      <c r="AEO287" s="59"/>
      <c r="AEP287" s="59"/>
      <c r="AEQ287" s="59"/>
      <c r="AER287" s="59"/>
      <c r="AES287" s="59"/>
      <c r="AET287" s="59"/>
      <c r="AEU287" s="59"/>
      <c r="AEV287" s="59"/>
      <c r="AEW287" s="59"/>
      <c r="AEX287" s="59"/>
      <c r="AEY287" s="59"/>
      <c r="AEZ287" s="59"/>
      <c r="AFA287" s="59"/>
      <c r="AFB287" s="59"/>
      <c r="AFC287" s="59"/>
      <c r="AFD287" s="59"/>
      <c r="AFE287" s="59"/>
      <c r="AFF287" s="59"/>
      <c r="AFG287" s="59"/>
      <c r="AFH287" s="59"/>
      <c r="AFI287" s="59"/>
      <c r="AFJ287" s="59"/>
      <c r="AFK287" s="59"/>
      <c r="AFL287" s="59"/>
      <c r="AFM287" s="59"/>
      <c r="AFN287" s="59"/>
      <c r="AFO287" s="59"/>
      <c r="AFP287" s="59"/>
      <c r="AFQ287" s="59"/>
      <c r="AFR287" s="59"/>
      <c r="AFS287" s="59"/>
      <c r="AFT287" s="59"/>
      <c r="AFU287" s="59"/>
      <c r="AFV287" s="59"/>
      <c r="AFW287" s="59"/>
      <c r="AFX287" s="59"/>
      <c r="AFY287" s="59"/>
      <c r="AFZ287" s="59"/>
      <c r="AGA287" s="59"/>
      <c r="AGB287" s="59"/>
      <c r="AGC287" s="59"/>
      <c r="AGD287" s="59"/>
      <c r="AGE287" s="59"/>
      <c r="AGF287" s="59"/>
      <c r="AGG287" s="59"/>
      <c r="AGH287" s="59"/>
      <c r="AGI287" s="59"/>
      <c r="AGJ287" s="59"/>
      <c r="AGK287" s="59"/>
      <c r="AGL287" s="59"/>
      <c r="AGM287" s="59"/>
      <c r="AGN287" s="59"/>
      <c r="AGO287" s="59"/>
      <c r="AGP287" s="59"/>
      <c r="AGQ287" s="59"/>
      <c r="AGR287" s="59"/>
      <c r="AGS287" s="59"/>
      <c r="AGT287" s="59"/>
      <c r="AGU287" s="59"/>
      <c r="AGV287" s="59"/>
      <c r="AGW287" s="59"/>
      <c r="AGX287" s="59"/>
      <c r="AGY287" s="59"/>
      <c r="AGZ287" s="59"/>
      <c r="AHA287" s="59"/>
      <c r="AHB287" s="59"/>
      <c r="AHC287" s="59"/>
      <c r="AHD287" s="59"/>
      <c r="AHE287" s="59"/>
      <c r="AHF287" s="59"/>
      <c r="AHG287" s="59"/>
      <c r="AHH287" s="59"/>
      <c r="AHI287" s="59"/>
      <c r="AHJ287" s="59"/>
      <c r="AHK287" s="59"/>
      <c r="AHL287" s="59"/>
      <c r="AHM287" s="59"/>
      <c r="AHN287" s="59"/>
      <c r="AHO287" s="59"/>
      <c r="AHP287" s="59"/>
      <c r="AHQ287" s="59"/>
      <c r="AHR287" s="59"/>
      <c r="AHS287" s="59"/>
      <c r="AHT287" s="59"/>
      <c r="AHU287" s="59"/>
      <c r="AHV287" s="59"/>
      <c r="AHW287" s="59"/>
      <c r="AHX287" s="59"/>
      <c r="AHY287" s="59"/>
      <c r="AHZ287" s="59"/>
      <c r="AIA287" s="59"/>
      <c r="AIB287" s="59"/>
      <c r="AIC287" s="59"/>
      <c r="AID287" s="59"/>
      <c r="AIE287" s="59"/>
      <c r="AIF287" s="59"/>
      <c r="AIG287" s="59"/>
      <c r="AIH287" s="59"/>
      <c r="AII287" s="59"/>
      <c r="AIJ287" s="59"/>
      <c r="AIK287" s="59"/>
      <c r="AIL287" s="59"/>
      <c r="AIM287" s="59"/>
      <c r="AIN287" s="59"/>
      <c r="AIO287" s="59"/>
      <c r="AIP287" s="59"/>
      <c r="AIQ287" s="59"/>
      <c r="AIR287" s="59"/>
      <c r="AIS287" s="59"/>
      <c r="AIT287" s="59"/>
      <c r="AIU287" s="59"/>
      <c r="AIV287" s="59"/>
      <c r="AIW287" s="59"/>
      <c r="AIX287" s="59"/>
      <c r="AIY287" s="59"/>
      <c r="AIZ287" s="59"/>
      <c r="AJA287" s="59"/>
      <c r="AJB287" s="59"/>
      <c r="AJC287" s="59"/>
      <c r="AJD287" s="59"/>
      <c r="AJE287" s="59"/>
      <c r="AJF287" s="59"/>
      <c r="AJG287" s="59"/>
      <c r="AJH287" s="59"/>
      <c r="AJI287" s="59"/>
      <c r="AJJ287" s="59"/>
      <c r="AJK287" s="59"/>
      <c r="AJL287" s="59"/>
      <c r="AJM287" s="59"/>
      <c r="AJN287" s="59"/>
      <c r="AJO287" s="59"/>
      <c r="AJP287" s="59"/>
      <c r="AJQ287" s="59"/>
      <c r="AJR287" s="59"/>
      <c r="AJS287" s="59"/>
      <c r="AJT287" s="59"/>
      <c r="AJU287" s="59"/>
      <c r="AJV287" s="59"/>
      <c r="AJW287" s="59"/>
      <c r="AJX287" s="59"/>
      <c r="AJY287" s="59"/>
      <c r="AJZ287" s="59"/>
      <c r="AKA287" s="59"/>
      <c r="AKB287" s="59"/>
      <c r="AKC287" s="59"/>
      <c r="AKD287" s="59"/>
      <c r="AKE287" s="59"/>
      <c r="AKF287" s="59"/>
      <c r="AKG287" s="59"/>
      <c r="AKH287" s="59"/>
      <c r="AKI287" s="59"/>
      <c r="AKJ287" s="59"/>
      <c r="AKK287" s="59"/>
      <c r="AKL287" s="59"/>
      <c r="AKM287" s="59"/>
      <c r="AKN287" s="59"/>
      <c r="AKO287" s="59"/>
      <c r="AKP287" s="59"/>
      <c r="AKQ287" s="59"/>
      <c r="AKR287" s="59"/>
      <c r="AKS287" s="59"/>
      <c r="AKT287" s="59"/>
      <c r="AKU287" s="59"/>
      <c r="AKV287" s="59"/>
      <c r="AKW287" s="59"/>
      <c r="AKX287" s="59"/>
      <c r="AKY287" s="59"/>
      <c r="AKZ287" s="59"/>
      <c r="ALA287" s="59"/>
      <c r="ALB287" s="59"/>
      <c r="ALC287" s="59"/>
      <c r="ALD287" s="59"/>
      <c r="ALE287" s="59"/>
      <c r="ALF287" s="59"/>
      <c r="ALG287" s="59"/>
      <c r="ALH287" s="59"/>
      <c r="ALI287" s="59"/>
      <c r="ALJ287" s="59"/>
      <c r="ALK287" s="59"/>
      <c r="ALL287" s="59"/>
      <c r="ALM287" s="59"/>
      <c r="ALN287" s="59"/>
      <c r="ALO287" s="59"/>
      <c r="ALP287" s="59"/>
      <c r="ALQ287" s="59"/>
      <c r="ALR287" s="59"/>
      <c r="ALS287" s="59"/>
      <c r="ALT287" s="59"/>
      <c r="ALU287" s="59"/>
      <c r="ALV287" s="59"/>
      <c r="ALW287" s="59"/>
      <c r="ALX287" s="59"/>
      <c r="ALY287" s="59"/>
      <c r="ALZ287" s="59"/>
      <c r="AMA287" s="59"/>
      <c r="AMB287" s="59"/>
      <c r="AMC287" s="59"/>
      <c r="AMD287" s="59"/>
      <c r="AME287" s="59"/>
      <c r="AMF287" s="59"/>
      <c r="AMG287" s="59"/>
      <c r="AMH287" s="59"/>
      <c r="AMI287" s="59"/>
      <c r="AMJ287" s="59"/>
      <c r="AMK287" s="59"/>
      <c r="AML287" s="59"/>
      <c r="AMM287" s="59"/>
      <c r="AMN287" s="59"/>
      <c r="AMO287" s="59"/>
      <c r="AMP287" s="59"/>
      <c r="AMQ287" s="59"/>
      <c r="AMR287" s="59"/>
      <c r="AMS287" s="59"/>
      <c r="AMT287" s="59"/>
      <c r="AMU287" s="59"/>
      <c r="AMV287" s="59"/>
      <c r="AMW287" s="59"/>
      <c r="AMX287" s="59"/>
      <c r="AMY287" s="59"/>
      <c r="AMZ287" s="59"/>
      <c r="ANA287" s="59"/>
      <c r="ANB287" s="59"/>
      <c r="ANC287" s="59"/>
      <c r="AND287" s="59"/>
      <c r="ANE287" s="59"/>
      <c r="ANF287" s="59"/>
      <c r="ANG287" s="59"/>
      <c r="ANH287" s="59"/>
      <c r="ANI287" s="59"/>
      <c r="ANJ287" s="59"/>
      <c r="ANK287" s="59"/>
      <c r="ANL287" s="59"/>
      <c r="ANM287" s="59"/>
      <c r="ANN287" s="59"/>
      <c r="ANO287" s="59"/>
      <c r="ANP287" s="59"/>
      <c r="ANQ287" s="59"/>
      <c r="ANR287" s="59"/>
      <c r="ANS287" s="59"/>
      <c r="ANT287" s="59"/>
      <c r="ANU287" s="59"/>
      <c r="ANV287" s="59"/>
      <c r="ANW287" s="59"/>
      <c r="ANX287" s="59"/>
      <c r="ANY287" s="59"/>
      <c r="ANZ287" s="59"/>
      <c r="AOA287" s="59"/>
      <c r="AOB287" s="59"/>
      <c r="AOC287" s="59"/>
      <c r="AOD287" s="59"/>
      <c r="AOE287" s="59"/>
      <c r="AOF287" s="59"/>
      <c r="AOG287" s="59"/>
      <c r="AOH287" s="59"/>
      <c r="AOI287" s="59"/>
      <c r="AOJ287" s="59"/>
      <c r="AOK287" s="59"/>
      <c r="AOL287" s="59"/>
      <c r="AOM287" s="59"/>
      <c r="AON287" s="59"/>
      <c r="AOO287" s="59"/>
      <c r="AOP287" s="59"/>
      <c r="AOQ287" s="59"/>
      <c r="AOR287" s="59"/>
      <c r="AOS287" s="59"/>
      <c r="AOT287" s="59"/>
      <c r="AOU287" s="59"/>
      <c r="AOV287" s="59"/>
      <c r="AOW287" s="59"/>
      <c r="AOX287" s="59"/>
      <c r="AOY287" s="59"/>
      <c r="AOZ287" s="59"/>
      <c r="APA287" s="59"/>
      <c r="APB287" s="59"/>
      <c r="APC287" s="59"/>
      <c r="APD287" s="59"/>
      <c r="APE287" s="59"/>
      <c r="APF287" s="59"/>
      <c r="APG287" s="59"/>
      <c r="APH287" s="59"/>
      <c r="API287" s="59"/>
      <c r="APJ287" s="59"/>
      <c r="APK287" s="59"/>
      <c r="APL287" s="59"/>
      <c r="APM287" s="59"/>
      <c r="APN287" s="59"/>
      <c r="APO287" s="59"/>
      <c r="APP287" s="59"/>
      <c r="APQ287" s="59"/>
      <c r="APR287" s="59"/>
      <c r="APS287" s="59"/>
      <c r="APT287" s="59"/>
      <c r="APU287" s="59"/>
      <c r="APV287" s="59"/>
      <c r="APW287" s="59"/>
      <c r="APX287" s="59"/>
      <c r="APY287" s="59"/>
      <c r="APZ287" s="59"/>
      <c r="AQA287" s="59"/>
      <c r="AQB287" s="59"/>
      <c r="AQC287" s="59"/>
      <c r="AQD287" s="59"/>
      <c r="AQE287" s="59"/>
      <c r="AQF287" s="59"/>
      <c r="AQG287" s="59"/>
      <c r="AQH287" s="59"/>
      <c r="AQI287" s="59"/>
      <c r="AQJ287" s="59"/>
      <c r="AQK287" s="59"/>
      <c r="AQL287" s="59"/>
      <c r="AQM287" s="59"/>
      <c r="AQN287" s="59"/>
      <c r="AQO287" s="59"/>
      <c r="AQP287" s="59"/>
      <c r="AQQ287" s="59"/>
      <c r="AQR287" s="59"/>
      <c r="AQS287" s="59"/>
      <c r="AQT287" s="59"/>
      <c r="AQU287" s="59"/>
      <c r="AQV287" s="59"/>
      <c r="AQW287" s="59"/>
      <c r="AQX287" s="59"/>
      <c r="AQY287" s="59"/>
      <c r="AQZ287" s="59"/>
      <c r="ARA287" s="59"/>
      <c r="ARB287" s="59"/>
      <c r="ARC287" s="59"/>
      <c r="ARD287" s="59"/>
      <c r="ARE287" s="59"/>
      <c r="ARF287" s="59"/>
      <c r="ARG287" s="59"/>
      <c r="ARH287" s="59"/>
      <c r="ARI287" s="59"/>
      <c r="ARJ287" s="59"/>
      <c r="ARK287" s="59"/>
      <c r="ARL287" s="59"/>
      <c r="ARM287" s="59"/>
      <c r="ARN287" s="59"/>
      <c r="ARO287" s="59"/>
      <c r="ARP287" s="59"/>
      <c r="ARQ287" s="59"/>
      <c r="ARR287" s="59"/>
      <c r="ARS287" s="59"/>
      <c r="ART287" s="59"/>
      <c r="ARU287" s="59"/>
      <c r="ARV287" s="59"/>
      <c r="ARW287" s="59"/>
      <c r="ARX287" s="59"/>
      <c r="ARY287" s="59"/>
      <c r="ARZ287" s="59"/>
      <c r="ASA287" s="59"/>
      <c r="ASB287" s="59"/>
      <c r="ASC287" s="59"/>
      <c r="ASD287" s="59"/>
      <c r="ASE287" s="59"/>
      <c r="ASF287" s="59"/>
      <c r="ASG287" s="59"/>
      <c r="ASH287" s="59"/>
      <c r="ASI287" s="59"/>
      <c r="ASJ287" s="59"/>
      <c r="ASK287" s="59"/>
      <c r="ASL287" s="59"/>
      <c r="ASM287" s="59"/>
      <c r="ASN287" s="59"/>
      <c r="ASO287" s="59"/>
      <c r="ASP287" s="59"/>
      <c r="ASQ287" s="59"/>
      <c r="ASR287" s="59"/>
      <c r="ASS287" s="59"/>
      <c r="AST287" s="59"/>
      <c r="ASU287" s="59"/>
      <c r="ASV287" s="59"/>
      <c r="ASW287" s="59"/>
      <c r="ASX287" s="59"/>
      <c r="ASY287" s="59"/>
      <c r="ASZ287" s="59"/>
      <c r="ATA287" s="59"/>
      <c r="ATB287" s="59"/>
      <c r="ATC287" s="59"/>
      <c r="ATD287" s="59"/>
      <c r="ATE287" s="59"/>
      <c r="ATF287" s="59"/>
      <c r="ATG287" s="59"/>
      <c r="ATH287" s="59"/>
      <c r="ATI287" s="59"/>
      <c r="ATJ287" s="59"/>
      <c r="ATK287" s="59"/>
      <c r="ATL287" s="59"/>
      <c r="ATM287" s="59"/>
      <c r="ATN287" s="59"/>
      <c r="ATO287" s="59"/>
      <c r="ATP287" s="59"/>
      <c r="ATQ287" s="59"/>
      <c r="ATR287" s="59"/>
      <c r="ATS287" s="59"/>
      <c r="ATT287" s="59"/>
      <c r="ATU287" s="59"/>
      <c r="ATV287" s="59"/>
      <c r="ATW287" s="59"/>
      <c r="ATX287" s="59"/>
      <c r="ATY287" s="59"/>
      <c r="ATZ287" s="59"/>
      <c r="AUA287" s="59"/>
      <c r="AUB287" s="59"/>
      <c r="AUC287" s="59"/>
      <c r="AUD287" s="59"/>
      <c r="AUE287" s="59"/>
      <c r="AUF287" s="59"/>
      <c r="AUG287" s="59"/>
      <c r="AUH287" s="59"/>
      <c r="AUI287" s="59"/>
      <c r="AUJ287" s="59"/>
      <c r="AUK287" s="59"/>
      <c r="AUL287" s="59"/>
      <c r="AUM287" s="59"/>
      <c r="AUN287" s="59"/>
      <c r="AUO287" s="59"/>
      <c r="AUP287" s="59"/>
      <c r="AUQ287" s="59"/>
      <c r="AUR287" s="59"/>
      <c r="AUS287" s="59"/>
      <c r="AUT287" s="59"/>
      <c r="AUU287" s="59"/>
      <c r="AUV287" s="59"/>
      <c r="AUW287" s="59"/>
      <c r="AUX287" s="59"/>
      <c r="AUY287" s="59"/>
      <c r="AUZ287" s="59"/>
      <c r="AVA287" s="59"/>
      <c r="AVB287" s="59"/>
      <c r="AVC287" s="59"/>
      <c r="AVD287" s="59"/>
      <c r="AVE287" s="59"/>
      <c r="AVF287" s="59"/>
      <c r="AVG287" s="59"/>
      <c r="AVH287" s="59"/>
      <c r="AVI287" s="59"/>
      <c r="AVJ287" s="59"/>
      <c r="AVK287" s="59"/>
      <c r="AVL287" s="59"/>
      <c r="AVM287" s="59"/>
      <c r="AVN287" s="59"/>
      <c r="AVO287" s="59"/>
      <c r="AVP287" s="59"/>
      <c r="AVQ287" s="59"/>
      <c r="AVR287" s="59"/>
      <c r="AVS287" s="59"/>
      <c r="AVT287" s="59"/>
      <c r="AVU287" s="59"/>
      <c r="AVV287" s="59"/>
      <c r="AVW287" s="59"/>
      <c r="AVX287" s="59"/>
      <c r="AVY287" s="59"/>
      <c r="AVZ287" s="59"/>
      <c r="AWA287" s="59"/>
      <c r="AWB287" s="59"/>
      <c r="AWC287" s="59"/>
      <c r="AWD287" s="59"/>
      <c r="AWE287" s="59"/>
      <c r="AWF287" s="59"/>
      <c r="AWG287" s="59"/>
      <c r="AWH287" s="59"/>
      <c r="AWI287" s="59"/>
      <c r="AWJ287" s="59"/>
      <c r="AWK287" s="59"/>
      <c r="AWL287" s="59"/>
      <c r="AWM287" s="59"/>
      <c r="AWN287" s="59"/>
      <c r="AWO287" s="59"/>
      <c r="AWP287" s="59"/>
      <c r="AWQ287" s="59"/>
      <c r="AWR287" s="59"/>
      <c r="AWS287" s="59"/>
      <c r="AWT287" s="59"/>
      <c r="AWU287" s="59"/>
      <c r="AWV287" s="59"/>
      <c r="AWW287" s="59"/>
      <c r="AWX287" s="59"/>
      <c r="AWY287" s="59"/>
      <c r="AWZ287" s="59"/>
      <c r="AXA287" s="59"/>
      <c r="AXB287" s="59"/>
      <c r="AXC287" s="59"/>
      <c r="AXD287" s="59"/>
      <c r="AXE287" s="59"/>
      <c r="AXF287" s="59"/>
      <c r="AXG287" s="59"/>
      <c r="AXH287" s="59"/>
      <c r="AXI287" s="59"/>
      <c r="AXJ287" s="59"/>
      <c r="AXK287" s="59"/>
      <c r="AXL287" s="59"/>
      <c r="AXM287" s="59"/>
      <c r="AXN287" s="59"/>
      <c r="AXO287" s="59"/>
      <c r="AXP287" s="59"/>
      <c r="AXQ287" s="59"/>
      <c r="AXR287" s="59"/>
      <c r="AXS287" s="59"/>
      <c r="AXT287" s="59"/>
      <c r="AXU287" s="59"/>
      <c r="AXV287" s="59"/>
      <c r="AXW287" s="59"/>
      <c r="AXX287" s="59"/>
      <c r="AXY287" s="59"/>
      <c r="AXZ287" s="59"/>
      <c r="AYA287" s="59"/>
      <c r="AYB287" s="59"/>
      <c r="AYC287" s="59"/>
      <c r="AYD287" s="59"/>
      <c r="AYE287" s="59"/>
      <c r="AYF287" s="59"/>
      <c r="AYG287" s="59"/>
      <c r="AYH287" s="59"/>
      <c r="AYI287" s="59"/>
      <c r="AYJ287" s="59"/>
      <c r="AYK287" s="59"/>
      <c r="AYL287" s="59"/>
      <c r="AYM287" s="59"/>
      <c r="AYN287" s="59"/>
      <c r="AYO287" s="59"/>
      <c r="AYP287" s="59"/>
      <c r="AYQ287" s="59"/>
      <c r="AYR287" s="59"/>
      <c r="AYS287" s="59"/>
      <c r="AYT287" s="59"/>
      <c r="AYU287" s="59"/>
      <c r="AYV287" s="59"/>
      <c r="AYW287" s="59"/>
      <c r="AYX287" s="59"/>
      <c r="AYY287" s="59"/>
      <c r="AYZ287" s="59"/>
      <c r="AZA287" s="59"/>
      <c r="AZB287" s="59"/>
      <c r="AZC287" s="59"/>
      <c r="AZD287" s="59"/>
      <c r="AZE287" s="59"/>
      <c r="AZF287" s="59"/>
      <c r="AZG287" s="59"/>
      <c r="AZH287" s="59"/>
      <c r="AZI287" s="59"/>
      <c r="AZJ287" s="59"/>
      <c r="AZK287" s="59"/>
      <c r="AZL287" s="59"/>
      <c r="AZM287" s="59"/>
      <c r="AZN287" s="59"/>
      <c r="AZO287" s="59"/>
      <c r="AZP287" s="59"/>
      <c r="AZQ287" s="59"/>
      <c r="AZR287" s="59"/>
      <c r="AZS287" s="59"/>
      <c r="AZT287" s="59"/>
      <c r="AZU287" s="59"/>
      <c r="AZV287" s="59"/>
      <c r="AZW287" s="59"/>
      <c r="AZX287" s="59"/>
      <c r="AZY287" s="59"/>
      <c r="AZZ287" s="59"/>
      <c r="BAA287" s="59"/>
      <c r="BAB287" s="59"/>
      <c r="BAC287" s="59"/>
      <c r="BAD287" s="59"/>
      <c r="BAE287" s="59"/>
      <c r="BAF287" s="59"/>
      <c r="BAG287" s="59"/>
      <c r="BAH287" s="59"/>
      <c r="BAI287" s="59"/>
      <c r="BAJ287" s="59"/>
      <c r="BAK287" s="59"/>
      <c r="BAL287" s="59"/>
      <c r="BAM287" s="59"/>
      <c r="BAN287" s="59"/>
      <c r="BAO287" s="59"/>
      <c r="BAP287" s="59"/>
      <c r="BAQ287" s="59"/>
      <c r="BAR287" s="59"/>
      <c r="BAS287" s="59"/>
      <c r="BAT287" s="59"/>
      <c r="BAU287" s="59"/>
      <c r="BAV287" s="59"/>
      <c r="BAW287" s="59"/>
      <c r="BAX287" s="59"/>
      <c r="BAY287" s="59"/>
      <c r="BAZ287" s="59"/>
      <c r="BBA287" s="59"/>
      <c r="BBB287" s="59"/>
      <c r="BBC287" s="59"/>
      <c r="BBD287" s="59"/>
      <c r="BBE287" s="59"/>
      <c r="BBF287" s="59"/>
      <c r="BBG287" s="59"/>
      <c r="BBH287" s="59"/>
      <c r="BBI287" s="59"/>
      <c r="BBJ287" s="59"/>
      <c r="BBK287" s="59"/>
      <c r="BBL287" s="59"/>
      <c r="BBM287" s="59"/>
      <c r="BBN287" s="59"/>
      <c r="BBO287" s="59"/>
      <c r="BBP287" s="59"/>
      <c r="BBQ287" s="59"/>
      <c r="BBR287" s="59"/>
      <c r="BBS287" s="59"/>
      <c r="BBT287" s="59"/>
      <c r="BBU287" s="59"/>
      <c r="BBV287" s="59"/>
      <c r="BBW287" s="59"/>
      <c r="BBX287" s="59"/>
      <c r="BBY287" s="59"/>
      <c r="BBZ287" s="59"/>
      <c r="BCA287" s="59"/>
      <c r="BCB287" s="59"/>
      <c r="BCC287" s="59"/>
      <c r="BCD287" s="59"/>
      <c r="BCE287" s="59"/>
      <c r="BCF287" s="59"/>
      <c r="BCG287" s="59"/>
      <c r="BCH287" s="59"/>
      <c r="BCI287" s="59"/>
      <c r="BCJ287" s="59"/>
      <c r="BCK287" s="59"/>
      <c r="BCL287" s="59"/>
      <c r="BCM287" s="59"/>
      <c r="BCN287" s="59"/>
      <c r="BCO287" s="59"/>
      <c r="BCP287" s="59"/>
      <c r="BCQ287" s="59"/>
      <c r="BCR287" s="59"/>
      <c r="BCS287" s="59"/>
      <c r="BCT287" s="59"/>
      <c r="BCU287" s="59"/>
      <c r="BCV287" s="59"/>
      <c r="BCW287" s="59"/>
      <c r="BCX287" s="59"/>
      <c r="BCY287" s="59"/>
      <c r="BCZ287" s="59"/>
      <c r="BDA287" s="59"/>
      <c r="BDB287" s="59"/>
      <c r="BDC287" s="59"/>
      <c r="BDD287" s="59"/>
      <c r="BDE287" s="59"/>
      <c r="BDF287" s="59"/>
      <c r="BDG287" s="59"/>
      <c r="BDH287" s="59"/>
      <c r="BDI287" s="59"/>
      <c r="BDJ287" s="59"/>
      <c r="BDK287" s="59"/>
      <c r="BDL287" s="59"/>
      <c r="BDM287" s="59"/>
      <c r="BDN287" s="59"/>
      <c r="BDO287" s="59"/>
      <c r="BDP287" s="59"/>
      <c r="BDQ287" s="59"/>
      <c r="BDR287" s="59"/>
      <c r="BDS287" s="59"/>
      <c r="BDT287" s="59"/>
      <c r="BDU287" s="59"/>
      <c r="BDV287" s="59"/>
      <c r="BDW287" s="59"/>
      <c r="BDX287" s="59"/>
      <c r="BDY287" s="59"/>
      <c r="BDZ287" s="59"/>
      <c r="BEA287" s="59"/>
      <c r="BEB287" s="59"/>
      <c r="BEC287" s="59"/>
      <c r="BED287" s="59"/>
      <c r="BEE287" s="59"/>
      <c r="BEF287" s="59"/>
      <c r="BEG287" s="59"/>
      <c r="BEH287" s="59"/>
      <c r="BEI287" s="59"/>
      <c r="BEJ287" s="59"/>
      <c r="BEK287" s="59"/>
      <c r="BEL287" s="59"/>
      <c r="BEM287" s="59"/>
      <c r="BEN287" s="59"/>
      <c r="BEO287" s="59"/>
      <c r="BEP287" s="59"/>
      <c r="BEQ287" s="59"/>
      <c r="BER287" s="59"/>
      <c r="BES287" s="59"/>
      <c r="BET287" s="59"/>
      <c r="BEU287" s="59"/>
      <c r="BEV287" s="59"/>
      <c r="BEW287" s="59"/>
      <c r="BEX287" s="59"/>
      <c r="BEY287" s="59"/>
      <c r="BEZ287" s="59"/>
      <c r="BFA287" s="59"/>
      <c r="BFB287" s="59"/>
      <c r="BFC287" s="59"/>
      <c r="BFD287" s="59"/>
      <c r="BFE287" s="59"/>
      <c r="BFF287" s="59"/>
      <c r="BFG287" s="59"/>
      <c r="BFH287" s="59"/>
      <c r="BFI287" s="59"/>
      <c r="BFJ287" s="59"/>
      <c r="BFK287" s="59"/>
      <c r="BFL287" s="59"/>
      <c r="BFM287" s="59"/>
      <c r="BFN287" s="59"/>
      <c r="BFO287" s="59"/>
      <c r="BFP287" s="59"/>
      <c r="BFQ287" s="59"/>
      <c r="BFR287" s="59"/>
      <c r="BFS287" s="59"/>
      <c r="BFT287" s="59"/>
      <c r="BFU287" s="59"/>
      <c r="BFV287" s="59"/>
      <c r="BFW287" s="59"/>
      <c r="BFX287" s="59"/>
      <c r="BFY287" s="59"/>
      <c r="BFZ287" s="59"/>
      <c r="BGA287" s="59"/>
      <c r="BGB287" s="59"/>
      <c r="BGC287" s="59"/>
      <c r="BGD287" s="59"/>
      <c r="BGE287" s="59"/>
      <c r="BGF287" s="59"/>
      <c r="BGG287" s="59"/>
      <c r="BGH287" s="59"/>
      <c r="BGI287" s="59"/>
      <c r="BGJ287" s="59"/>
      <c r="BGK287" s="59"/>
      <c r="BGL287" s="59"/>
      <c r="BGM287" s="59"/>
      <c r="BGN287" s="59"/>
      <c r="BGO287" s="59"/>
      <c r="BGP287" s="59"/>
      <c r="BGQ287" s="59"/>
      <c r="BGR287" s="59"/>
      <c r="BGS287" s="59"/>
      <c r="BGT287" s="59"/>
      <c r="BGU287" s="59"/>
      <c r="BGV287" s="59"/>
      <c r="BGW287" s="59"/>
      <c r="BGX287" s="59"/>
      <c r="BGY287" s="59"/>
      <c r="BGZ287" s="59"/>
      <c r="BHA287" s="59"/>
      <c r="BHB287" s="59"/>
      <c r="BHC287" s="59"/>
      <c r="BHD287" s="59"/>
      <c r="BHE287" s="59"/>
      <c r="BHF287" s="59"/>
      <c r="BHG287" s="59"/>
      <c r="BHH287" s="59"/>
      <c r="BHI287" s="59"/>
      <c r="BHJ287" s="59"/>
      <c r="BHK287" s="59"/>
      <c r="BHL287" s="59"/>
      <c r="BHM287" s="59"/>
      <c r="BHN287" s="59"/>
      <c r="BHO287" s="59"/>
      <c r="BHP287" s="59"/>
      <c r="BHQ287" s="59"/>
      <c r="BHR287" s="59"/>
      <c r="BHS287" s="59"/>
      <c r="BHT287" s="59"/>
      <c r="BHU287" s="59"/>
      <c r="BHV287" s="59"/>
      <c r="BHW287" s="59"/>
      <c r="BHX287" s="59"/>
      <c r="BHY287" s="59"/>
      <c r="BHZ287" s="59"/>
      <c r="BIA287" s="59"/>
      <c r="BIB287" s="59"/>
      <c r="BIC287" s="59"/>
      <c r="BID287" s="59"/>
      <c r="BIE287" s="59"/>
      <c r="BIF287" s="59"/>
      <c r="BIG287" s="59"/>
      <c r="BIH287" s="59"/>
      <c r="BII287" s="59"/>
      <c r="BIJ287" s="59"/>
      <c r="BIK287" s="59"/>
      <c r="BIL287" s="59"/>
      <c r="BIM287" s="59"/>
      <c r="BIN287" s="59"/>
      <c r="BIO287" s="59"/>
      <c r="BIP287" s="59"/>
      <c r="BIQ287" s="59"/>
      <c r="BIR287" s="59"/>
      <c r="BIS287" s="59"/>
      <c r="BIT287" s="59"/>
      <c r="BIU287" s="59"/>
      <c r="BIV287" s="59"/>
      <c r="BIW287" s="59"/>
      <c r="BIX287" s="59"/>
      <c r="BIY287" s="59"/>
      <c r="BIZ287" s="59"/>
      <c r="BJA287" s="59"/>
      <c r="BJB287" s="59"/>
      <c r="BJC287" s="59"/>
      <c r="BJD287" s="59"/>
      <c r="BJE287" s="59"/>
      <c r="BJF287" s="59"/>
      <c r="BJG287" s="59"/>
      <c r="BJH287" s="59"/>
      <c r="BJI287" s="59"/>
      <c r="BJJ287" s="59"/>
      <c r="BJK287" s="59"/>
      <c r="BJL287" s="59"/>
      <c r="BJM287" s="59"/>
      <c r="BJN287" s="59"/>
      <c r="BJO287" s="59"/>
      <c r="BJP287" s="59"/>
      <c r="BJQ287" s="59"/>
      <c r="BJR287" s="59"/>
      <c r="BJS287" s="59"/>
      <c r="BJT287" s="59"/>
      <c r="BJU287" s="59"/>
      <c r="BJV287" s="59"/>
      <c r="BJW287" s="59"/>
      <c r="BJX287" s="59"/>
      <c r="BJY287" s="59"/>
      <c r="BJZ287" s="59"/>
      <c r="BKA287" s="59"/>
      <c r="BKB287" s="59"/>
      <c r="BKC287" s="59"/>
      <c r="BKD287" s="59"/>
      <c r="BKE287" s="59"/>
      <c r="BKF287" s="59"/>
      <c r="BKG287" s="59"/>
      <c r="BKH287" s="59"/>
      <c r="BKI287" s="59"/>
      <c r="BKJ287" s="59"/>
      <c r="BKK287" s="59"/>
      <c r="BKL287" s="59"/>
      <c r="BKM287" s="59"/>
      <c r="BKN287" s="59"/>
      <c r="BKO287" s="59"/>
      <c r="BKP287" s="59"/>
      <c r="BKQ287" s="59"/>
      <c r="BKR287" s="59"/>
      <c r="BKS287" s="59"/>
      <c r="BKT287" s="59"/>
      <c r="BKU287" s="59"/>
      <c r="BKV287" s="59"/>
      <c r="BKW287" s="59"/>
      <c r="BKX287" s="59"/>
      <c r="BKY287" s="59"/>
      <c r="BKZ287" s="59"/>
      <c r="BLA287" s="59"/>
      <c r="BLB287" s="59"/>
      <c r="BLC287" s="59"/>
      <c r="BLD287" s="59"/>
      <c r="BLE287" s="59"/>
      <c r="BLF287" s="59"/>
      <c r="BLG287" s="59"/>
      <c r="BLH287" s="59"/>
      <c r="BLI287" s="59"/>
      <c r="BLJ287" s="59"/>
      <c r="BLK287" s="59"/>
      <c r="BLL287" s="59"/>
      <c r="BLM287" s="59"/>
      <c r="BLN287" s="59"/>
      <c r="BLO287" s="59"/>
      <c r="BLP287" s="59"/>
      <c r="BLQ287" s="59"/>
      <c r="BLR287" s="59"/>
      <c r="BLS287" s="59"/>
      <c r="BLT287" s="59"/>
      <c r="BLU287" s="59"/>
      <c r="BLV287" s="59"/>
      <c r="BLW287" s="59"/>
      <c r="BLX287" s="59"/>
      <c r="BLY287" s="59"/>
      <c r="BLZ287" s="59"/>
      <c r="BMA287" s="59"/>
      <c r="BMB287" s="59"/>
      <c r="BMC287" s="59"/>
      <c r="BMD287" s="59"/>
      <c r="BME287" s="59"/>
      <c r="BMF287" s="59"/>
      <c r="BMG287" s="59"/>
      <c r="BMH287" s="59"/>
      <c r="BMI287" s="59"/>
      <c r="BMJ287" s="59"/>
      <c r="BMK287" s="59"/>
      <c r="BML287" s="59"/>
      <c r="BMM287" s="59"/>
      <c r="BMN287" s="59"/>
      <c r="BMO287" s="59"/>
      <c r="BMP287" s="59"/>
      <c r="BMQ287" s="59"/>
      <c r="BMR287" s="59"/>
      <c r="BMS287" s="59"/>
      <c r="BMT287" s="59"/>
      <c r="BMU287" s="59"/>
      <c r="BMV287" s="59"/>
      <c r="BMW287" s="59"/>
      <c r="BMX287" s="59"/>
      <c r="BMY287" s="59"/>
      <c r="BMZ287" s="59"/>
      <c r="BNA287" s="59"/>
      <c r="BNB287" s="59"/>
      <c r="BNC287" s="59"/>
      <c r="BND287" s="59"/>
      <c r="BNE287" s="59"/>
      <c r="BNF287" s="59"/>
      <c r="BNG287" s="59"/>
      <c r="BNH287" s="59"/>
      <c r="BNI287" s="59"/>
      <c r="BNJ287" s="59"/>
      <c r="BNK287" s="59"/>
      <c r="BNL287" s="59"/>
      <c r="BNM287" s="59"/>
      <c r="BNN287" s="59"/>
      <c r="BNO287" s="59"/>
      <c r="BNP287" s="59"/>
      <c r="BNQ287" s="59"/>
      <c r="BNR287" s="59"/>
      <c r="BNS287" s="59"/>
      <c r="BNT287" s="59"/>
      <c r="BNU287" s="59"/>
      <c r="BNV287" s="59"/>
      <c r="BNW287" s="59"/>
      <c r="BNX287" s="59"/>
      <c r="BNY287" s="59"/>
      <c r="BNZ287" s="59"/>
      <c r="BOA287" s="59"/>
      <c r="BOB287" s="59"/>
      <c r="BOC287" s="59"/>
      <c r="BOD287" s="59"/>
      <c r="BOE287" s="59"/>
      <c r="BOF287" s="59"/>
      <c r="BOG287" s="59"/>
      <c r="BOH287" s="59"/>
      <c r="BOI287" s="59"/>
      <c r="BOJ287" s="59"/>
      <c r="BOK287" s="59"/>
      <c r="BOL287" s="59"/>
      <c r="BOM287" s="59"/>
      <c r="BON287" s="59"/>
      <c r="BOO287" s="59"/>
      <c r="BOP287" s="59"/>
      <c r="BOQ287" s="59"/>
      <c r="BOR287" s="59"/>
      <c r="BOS287" s="59"/>
      <c r="BOT287" s="59"/>
      <c r="BOU287" s="59"/>
      <c r="BOV287" s="59"/>
      <c r="BOW287" s="59"/>
      <c r="BOX287" s="59"/>
      <c r="BOY287" s="59"/>
      <c r="BOZ287" s="59"/>
      <c r="BPA287" s="59"/>
      <c r="BPB287" s="59"/>
      <c r="BPC287" s="59"/>
      <c r="BPD287" s="59"/>
      <c r="BPE287" s="59"/>
      <c r="BPF287" s="59"/>
      <c r="BPG287" s="59"/>
      <c r="BPH287" s="59"/>
      <c r="BPI287" s="59"/>
      <c r="BPJ287" s="59"/>
      <c r="BPK287" s="59"/>
      <c r="BPL287" s="59"/>
      <c r="BPM287" s="59"/>
      <c r="BPN287" s="59"/>
      <c r="BPO287" s="59"/>
      <c r="BPP287" s="59"/>
      <c r="BPQ287" s="59"/>
      <c r="BPR287" s="59"/>
      <c r="BPS287" s="59"/>
      <c r="BPT287" s="59"/>
      <c r="BPU287" s="59"/>
      <c r="BPV287" s="59"/>
      <c r="BPW287" s="59"/>
      <c r="BPX287" s="59"/>
      <c r="BPY287" s="59"/>
      <c r="BPZ287" s="59"/>
      <c r="BQA287" s="59"/>
      <c r="BQB287" s="59"/>
      <c r="BQC287" s="59"/>
      <c r="BQD287" s="59"/>
      <c r="BQE287" s="59"/>
      <c r="BQF287" s="59"/>
      <c r="BQG287" s="59"/>
      <c r="BQH287" s="59"/>
      <c r="BQI287" s="59"/>
      <c r="BQJ287" s="59"/>
      <c r="BQK287" s="59"/>
      <c r="BQL287" s="59"/>
      <c r="BQM287" s="59"/>
      <c r="BQN287" s="59"/>
      <c r="BQO287" s="59"/>
      <c r="BQP287" s="59"/>
      <c r="BQQ287" s="59"/>
      <c r="BQR287" s="59"/>
      <c r="BQS287" s="59"/>
      <c r="BQT287" s="59"/>
      <c r="BQU287" s="59"/>
      <c r="BQV287" s="59"/>
      <c r="BQW287" s="59"/>
      <c r="BQX287" s="59"/>
      <c r="BQY287" s="59"/>
      <c r="BQZ287" s="59"/>
      <c r="BRA287" s="59"/>
      <c r="BRB287" s="59"/>
      <c r="BRC287" s="59"/>
      <c r="BRD287" s="59"/>
      <c r="BRE287" s="59"/>
      <c r="BRF287" s="59"/>
      <c r="BRG287" s="59"/>
      <c r="BRH287" s="59"/>
      <c r="BRI287" s="59"/>
      <c r="BRJ287" s="59"/>
      <c r="BRK287" s="59"/>
      <c r="BRL287" s="59"/>
      <c r="BRM287" s="59"/>
      <c r="BRN287" s="59"/>
      <c r="BRO287" s="59"/>
      <c r="BRP287" s="59"/>
      <c r="BRQ287" s="59"/>
      <c r="BRR287" s="59"/>
      <c r="BRS287" s="59"/>
      <c r="BRT287" s="59"/>
      <c r="BRU287" s="59"/>
      <c r="BRV287" s="59"/>
      <c r="BRW287" s="59"/>
      <c r="BRX287" s="59"/>
      <c r="BRY287" s="59"/>
      <c r="BRZ287" s="59"/>
      <c r="BSA287" s="59"/>
      <c r="BSB287" s="59"/>
      <c r="BSC287" s="59"/>
      <c r="BSD287" s="59"/>
      <c r="BSE287" s="59"/>
      <c r="BSF287" s="59"/>
      <c r="BSG287" s="59"/>
      <c r="BSH287" s="59"/>
      <c r="BSI287" s="59"/>
      <c r="BSJ287" s="59"/>
      <c r="BSK287" s="59"/>
      <c r="BSL287" s="59"/>
      <c r="BSM287" s="59"/>
      <c r="BSN287" s="59"/>
      <c r="BSO287" s="59"/>
      <c r="BSP287" s="59"/>
      <c r="BSQ287" s="59"/>
      <c r="BSR287" s="59"/>
      <c r="BSS287" s="59"/>
      <c r="BST287" s="59"/>
      <c r="BSU287" s="59"/>
      <c r="BSV287" s="59"/>
      <c r="BSW287" s="59"/>
      <c r="BSX287" s="59"/>
      <c r="BSY287" s="59"/>
      <c r="BSZ287" s="59"/>
      <c r="BTA287" s="59"/>
      <c r="BTB287" s="59"/>
      <c r="BTC287" s="59"/>
      <c r="BTD287" s="59"/>
      <c r="BTE287" s="59"/>
      <c r="BTF287" s="59"/>
      <c r="BTG287" s="59"/>
      <c r="BTH287" s="59"/>
      <c r="BTI287" s="59"/>
      <c r="BTJ287" s="59"/>
      <c r="BTK287" s="59"/>
      <c r="BTL287" s="59"/>
      <c r="BTM287" s="59"/>
      <c r="BTN287" s="59"/>
      <c r="BTO287" s="59"/>
      <c r="BTP287" s="59"/>
      <c r="BTQ287" s="59"/>
      <c r="BTR287" s="59"/>
      <c r="BTS287" s="59"/>
      <c r="BTT287" s="59"/>
      <c r="BTU287" s="59"/>
      <c r="BTV287" s="59"/>
      <c r="BTW287" s="59"/>
      <c r="BTX287" s="59"/>
      <c r="BTY287" s="59"/>
      <c r="BTZ287" s="59"/>
      <c r="BUA287" s="59"/>
      <c r="BUB287" s="59"/>
      <c r="BUC287" s="59"/>
      <c r="BUD287" s="59"/>
      <c r="BUE287" s="59"/>
      <c r="BUF287" s="59"/>
      <c r="BUG287" s="59"/>
      <c r="BUH287" s="59"/>
      <c r="BUI287" s="59"/>
      <c r="BUJ287" s="59"/>
      <c r="BUK287" s="59"/>
      <c r="BUL287" s="59"/>
      <c r="BUM287" s="59"/>
      <c r="BUN287" s="59"/>
      <c r="BUO287" s="59"/>
      <c r="BUP287" s="59"/>
      <c r="BUQ287" s="59"/>
      <c r="BUR287" s="59"/>
      <c r="BUS287" s="59"/>
      <c r="BUT287" s="59"/>
      <c r="BUU287" s="59"/>
      <c r="BUV287" s="59"/>
      <c r="BUW287" s="59"/>
      <c r="BUX287" s="59"/>
      <c r="BUY287" s="59"/>
      <c r="BUZ287" s="59"/>
      <c r="BVA287" s="59"/>
      <c r="BVB287" s="59"/>
      <c r="BVC287" s="59"/>
      <c r="BVD287" s="59"/>
      <c r="BVE287" s="59"/>
      <c r="BVF287" s="59"/>
      <c r="BVG287" s="59"/>
      <c r="BVH287" s="59"/>
      <c r="BVI287" s="59"/>
      <c r="BVJ287" s="59"/>
      <c r="BVK287" s="59"/>
      <c r="BVL287" s="59"/>
      <c r="BVM287" s="59"/>
      <c r="BVN287" s="59"/>
      <c r="BVO287" s="59"/>
      <c r="BVP287" s="59"/>
      <c r="BVQ287" s="59"/>
      <c r="BVR287" s="59"/>
      <c r="BVS287" s="59"/>
      <c r="BVT287" s="59"/>
      <c r="BVU287" s="59"/>
      <c r="BVV287" s="59"/>
      <c r="BVW287" s="59"/>
      <c r="BVX287" s="59"/>
      <c r="BVY287" s="59"/>
      <c r="BVZ287" s="59"/>
      <c r="BWA287" s="59"/>
      <c r="BWB287" s="59"/>
      <c r="BWC287" s="59"/>
      <c r="BWD287" s="59"/>
      <c r="BWE287" s="59"/>
      <c r="BWF287" s="59"/>
      <c r="BWG287" s="59"/>
      <c r="BWH287" s="59"/>
      <c r="BWI287" s="59"/>
      <c r="BWJ287" s="59"/>
      <c r="BWK287" s="59"/>
      <c r="BWL287" s="59"/>
      <c r="BWM287" s="59"/>
      <c r="BWN287" s="59"/>
      <c r="BWO287" s="59"/>
      <c r="BWP287" s="59"/>
      <c r="BWQ287" s="59"/>
      <c r="BWR287" s="59"/>
      <c r="BWS287" s="59"/>
      <c r="BWT287" s="59"/>
      <c r="BWU287" s="59"/>
      <c r="BWV287" s="59"/>
      <c r="BWW287" s="59"/>
      <c r="BWX287" s="59"/>
      <c r="BWY287" s="59"/>
      <c r="BWZ287" s="59"/>
      <c r="BXA287" s="59"/>
      <c r="BXB287" s="59"/>
      <c r="BXC287" s="59"/>
      <c r="BXD287" s="59"/>
      <c r="BXE287" s="59"/>
      <c r="BXF287" s="59"/>
      <c r="BXG287" s="59"/>
      <c r="BXH287" s="59"/>
      <c r="BXI287" s="59"/>
      <c r="BXJ287" s="59"/>
      <c r="BXK287" s="59"/>
      <c r="BXL287" s="59"/>
      <c r="BXM287" s="59"/>
      <c r="BXN287" s="59"/>
      <c r="BXO287" s="59"/>
      <c r="BXP287" s="59"/>
      <c r="BXQ287" s="59"/>
      <c r="BXR287" s="59"/>
      <c r="BXS287" s="59"/>
      <c r="BXT287" s="59"/>
      <c r="BXU287" s="59"/>
      <c r="BXV287" s="59"/>
      <c r="BXW287" s="59"/>
      <c r="BXX287" s="59"/>
      <c r="BXY287" s="59"/>
      <c r="BXZ287" s="59"/>
      <c r="BYA287" s="59"/>
      <c r="BYB287" s="59"/>
      <c r="BYC287" s="59"/>
      <c r="BYD287" s="59"/>
      <c r="BYE287" s="59"/>
      <c r="BYF287" s="59"/>
      <c r="BYG287" s="59"/>
      <c r="BYH287" s="59"/>
      <c r="BYI287" s="59"/>
      <c r="BYJ287" s="59"/>
      <c r="BYK287" s="59"/>
      <c r="BYL287" s="59"/>
      <c r="BYM287" s="59"/>
      <c r="BYN287" s="59"/>
      <c r="BYO287" s="59"/>
      <c r="BYP287" s="59"/>
      <c r="BYQ287" s="59"/>
      <c r="BYR287" s="59"/>
      <c r="BYS287" s="59"/>
      <c r="BYT287" s="59"/>
      <c r="BYU287" s="59"/>
      <c r="BYV287" s="59"/>
      <c r="BYW287" s="59"/>
      <c r="BYX287" s="59"/>
      <c r="BYY287" s="59"/>
      <c r="BYZ287" s="59"/>
      <c r="BZA287" s="59"/>
      <c r="BZB287" s="59"/>
      <c r="BZC287" s="59"/>
      <c r="BZD287" s="59"/>
      <c r="BZE287" s="59"/>
      <c r="BZF287" s="59"/>
      <c r="BZG287" s="59"/>
      <c r="BZH287" s="59"/>
      <c r="BZI287" s="59"/>
      <c r="BZJ287" s="59"/>
      <c r="BZK287" s="59"/>
      <c r="BZL287" s="59"/>
      <c r="BZM287" s="59"/>
      <c r="BZN287" s="59"/>
      <c r="BZO287" s="59"/>
      <c r="BZP287" s="59"/>
      <c r="BZQ287" s="59"/>
      <c r="BZR287" s="59"/>
      <c r="BZS287" s="59"/>
      <c r="BZT287" s="59"/>
      <c r="BZU287" s="59"/>
      <c r="BZV287" s="59"/>
      <c r="BZW287" s="59"/>
      <c r="BZX287" s="59"/>
      <c r="BZY287" s="59"/>
      <c r="BZZ287" s="59"/>
      <c r="CAA287" s="59"/>
      <c r="CAB287" s="59"/>
      <c r="CAC287" s="59"/>
      <c r="CAD287" s="59"/>
      <c r="CAE287" s="59"/>
      <c r="CAF287" s="59"/>
      <c r="CAG287" s="59"/>
      <c r="CAH287" s="59"/>
      <c r="CAI287" s="59"/>
      <c r="CAJ287" s="59"/>
      <c r="CAK287" s="59"/>
      <c r="CAL287" s="59"/>
      <c r="CAM287" s="59"/>
      <c r="CAN287" s="59"/>
      <c r="CAO287" s="59"/>
      <c r="CAP287" s="59"/>
      <c r="CAQ287" s="59"/>
      <c r="CAR287" s="59"/>
      <c r="CAS287" s="59"/>
      <c r="CAT287" s="59"/>
      <c r="CAU287" s="59"/>
      <c r="CAV287" s="59"/>
      <c r="CAW287" s="59"/>
      <c r="CAX287" s="59"/>
      <c r="CAY287" s="59"/>
      <c r="CAZ287" s="59"/>
      <c r="CBA287" s="59"/>
      <c r="CBB287" s="59"/>
      <c r="CBC287" s="59"/>
      <c r="CBD287" s="59"/>
      <c r="CBE287" s="59"/>
      <c r="CBF287" s="59"/>
      <c r="CBG287" s="59"/>
      <c r="CBH287" s="59"/>
      <c r="CBI287" s="59"/>
      <c r="CBJ287" s="59"/>
      <c r="CBK287" s="59"/>
      <c r="CBL287" s="59"/>
      <c r="CBM287" s="59"/>
      <c r="CBN287" s="59"/>
      <c r="CBO287" s="59"/>
      <c r="CBP287" s="59"/>
      <c r="CBQ287" s="59"/>
      <c r="CBR287" s="59"/>
      <c r="CBS287" s="59"/>
      <c r="CBT287" s="59"/>
      <c r="CBU287" s="59"/>
      <c r="CBV287" s="59"/>
      <c r="CBW287" s="59"/>
      <c r="CBX287" s="59"/>
      <c r="CBY287" s="59"/>
      <c r="CBZ287" s="59"/>
      <c r="CCA287" s="59"/>
      <c r="CCB287" s="59"/>
      <c r="CCC287" s="59"/>
      <c r="CCD287" s="59"/>
      <c r="CCE287" s="59"/>
      <c r="CCF287" s="59"/>
      <c r="CCG287" s="59"/>
      <c r="CCH287" s="59"/>
      <c r="CCI287" s="59"/>
      <c r="CCJ287" s="59"/>
      <c r="CCK287" s="59"/>
      <c r="CCL287" s="59"/>
      <c r="CCM287" s="59"/>
      <c r="CCN287" s="59"/>
      <c r="CCO287" s="59"/>
      <c r="CCP287" s="59"/>
      <c r="CCQ287" s="59"/>
      <c r="CCR287" s="59"/>
      <c r="CCS287" s="59"/>
      <c r="CCT287" s="59"/>
      <c r="CCU287" s="59"/>
      <c r="CCV287" s="59"/>
      <c r="CCW287" s="59"/>
      <c r="CCX287" s="59"/>
      <c r="CCY287" s="59"/>
      <c r="CCZ287" s="59"/>
      <c r="CDA287" s="59"/>
      <c r="CDB287" s="59"/>
      <c r="CDC287" s="59"/>
      <c r="CDD287" s="59"/>
      <c r="CDE287" s="59"/>
      <c r="CDF287" s="59"/>
      <c r="CDG287" s="59"/>
      <c r="CDH287" s="59"/>
      <c r="CDI287" s="59"/>
      <c r="CDJ287" s="59"/>
      <c r="CDK287" s="59"/>
      <c r="CDL287" s="59"/>
      <c r="CDM287" s="59"/>
      <c r="CDN287" s="59"/>
      <c r="CDO287" s="59"/>
      <c r="CDP287" s="59"/>
      <c r="CDQ287" s="59"/>
      <c r="CDR287" s="59"/>
      <c r="CDS287" s="59"/>
      <c r="CDT287" s="59"/>
      <c r="CDU287" s="59"/>
      <c r="CDV287" s="59"/>
      <c r="CDW287" s="59"/>
      <c r="CDX287" s="59"/>
      <c r="CDY287" s="59"/>
      <c r="CDZ287" s="59"/>
      <c r="CEA287" s="59"/>
      <c r="CEB287" s="59"/>
      <c r="CEC287" s="59"/>
      <c r="CED287" s="59"/>
      <c r="CEE287" s="59"/>
      <c r="CEF287" s="59"/>
      <c r="CEG287" s="59"/>
      <c r="CEH287" s="59"/>
      <c r="CEI287" s="59"/>
      <c r="CEJ287" s="59"/>
      <c r="CEK287" s="59"/>
      <c r="CEL287" s="59"/>
      <c r="CEM287" s="59"/>
      <c r="CEN287" s="59"/>
      <c r="CEO287" s="59"/>
      <c r="CEP287" s="59"/>
      <c r="CEQ287" s="59"/>
      <c r="CER287" s="59"/>
      <c r="CES287" s="59"/>
      <c r="CET287" s="59"/>
      <c r="CEU287" s="59"/>
      <c r="CEV287" s="59"/>
      <c r="CEW287" s="59"/>
      <c r="CEX287" s="59"/>
      <c r="CEY287" s="59"/>
      <c r="CEZ287" s="59"/>
      <c r="CFA287" s="59"/>
      <c r="CFB287" s="59"/>
      <c r="CFC287" s="59"/>
      <c r="CFD287" s="59"/>
      <c r="CFE287" s="59"/>
      <c r="CFF287" s="59"/>
      <c r="CFG287" s="59"/>
      <c r="CFH287" s="59"/>
      <c r="CFI287" s="59"/>
      <c r="CFJ287" s="59"/>
      <c r="CFK287" s="59"/>
      <c r="CFL287" s="59"/>
      <c r="CFM287" s="59"/>
      <c r="CFN287" s="59"/>
      <c r="CFO287" s="59"/>
      <c r="CFP287" s="59"/>
      <c r="CFQ287" s="59"/>
      <c r="CFR287" s="59"/>
      <c r="CFS287" s="59"/>
      <c r="CFT287" s="59"/>
      <c r="CFU287" s="59"/>
      <c r="CFV287" s="59"/>
      <c r="CFW287" s="59"/>
      <c r="CFX287" s="59"/>
      <c r="CFY287" s="59"/>
      <c r="CFZ287" s="59"/>
      <c r="CGA287" s="59"/>
      <c r="CGB287" s="59"/>
      <c r="CGC287" s="59"/>
      <c r="CGD287" s="59"/>
      <c r="CGE287" s="59"/>
      <c r="CGF287" s="59"/>
      <c r="CGG287" s="59"/>
      <c r="CGH287" s="59"/>
      <c r="CGI287" s="59"/>
      <c r="CGJ287" s="59"/>
      <c r="CGK287" s="59"/>
      <c r="CGL287" s="59"/>
      <c r="CGM287" s="59"/>
      <c r="CGN287" s="59"/>
      <c r="CGO287" s="59"/>
      <c r="CGP287" s="59"/>
      <c r="CGQ287" s="59"/>
      <c r="CGR287" s="59"/>
      <c r="CGS287" s="59"/>
      <c r="CGT287" s="59"/>
      <c r="CGU287" s="59"/>
      <c r="CGV287" s="59"/>
      <c r="CGW287" s="59"/>
      <c r="CGX287" s="59"/>
      <c r="CGY287" s="59"/>
      <c r="CGZ287" s="59"/>
      <c r="CHA287" s="59"/>
      <c r="CHB287" s="59"/>
      <c r="CHC287" s="59"/>
      <c r="CHD287" s="59"/>
      <c r="CHE287" s="59"/>
      <c r="CHF287" s="59"/>
      <c r="CHG287" s="59"/>
      <c r="CHH287" s="59"/>
      <c r="CHI287" s="59"/>
      <c r="CHJ287" s="59"/>
      <c r="CHK287" s="59"/>
      <c r="CHL287" s="59"/>
      <c r="CHM287" s="59"/>
      <c r="CHN287" s="59"/>
      <c r="CHO287" s="59"/>
      <c r="CHP287" s="59"/>
      <c r="CHQ287" s="59"/>
      <c r="CHR287" s="59"/>
      <c r="CHS287" s="59"/>
      <c r="CHT287" s="59"/>
      <c r="CHU287" s="59"/>
      <c r="CHV287" s="59"/>
      <c r="CHW287" s="59"/>
      <c r="CHX287" s="59"/>
      <c r="CHY287" s="59"/>
      <c r="CHZ287" s="59"/>
      <c r="CIA287" s="59"/>
      <c r="CIB287" s="59"/>
      <c r="CIC287" s="59"/>
      <c r="CID287" s="59"/>
      <c r="CIE287" s="59"/>
      <c r="CIF287" s="59"/>
      <c r="CIG287" s="59"/>
      <c r="CIH287" s="59"/>
      <c r="CII287" s="59"/>
      <c r="CIJ287" s="59"/>
      <c r="CIK287" s="59"/>
      <c r="CIL287" s="59"/>
      <c r="CIM287" s="59"/>
      <c r="CIN287" s="59"/>
      <c r="CIO287" s="59"/>
      <c r="CIP287" s="59"/>
      <c r="CIQ287" s="59"/>
      <c r="CIR287" s="59"/>
      <c r="CIS287" s="59"/>
      <c r="CIT287" s="59"/>
      <c r="CIU287" s="59"/>
      <c r="CIV287" s="59"/>
      <c r="CIW287" s="59"/>
      <c r="CIX287" s="59"/>
      <c r="CIY287" s="59"/>
      <c r="CIZ287" s="59"/>
      <c r="CJA287" s="59"/>
      <c r="CJB287" s="59"/>
      <c r="CJC287" s="59"/>
      <c r="CJD287" s="59"/>
      <c r="CJE287" s="59"/>
      <c r="CJF287" s="59"/>
      <c r="CJG287" s="59"/>
      <c r="CJH287" s="59"/>
      <c r="CJI287" s="59"/>
      <c r="CJJ287" s="59"/>
      <c r="CJK287" s="59"/>
      <c r="CJL287" s="59"/>
      <c r="CJM287" s="59"/>
      <c r="CJN287" s="59"/>
      <c r="CJO287" s="59"/>
      <c r="CJP287" s="59"/>
      <c r="CJQ287" s="59"/>
      <c r="CJR287" s="59"/>
      <c r="CJS287" s="59"/>
      <c r="CJT287" s="59"/>
      <c r="CJU287" s="59"/>
      <c r="CJV287" s="59"/>
      <c r="CJW287" s="59"/>
      <c r="CJX287" s="59"/>
      <c r="CJY287" s="59"/>
      <c r="CJZ287" s="59"/>
      <c r="CKA287" s="59"/>
      <c r="CKB287" s="59"/>
      <c r="CKC287" s="59"/>
      <c r="CKD287" s="59"/>
      <c r="CKE287" s="59"/>
      <c r="CKF287" s="59"/>
      <c r="CKG287" s="59"/>
      <c r="CKH287" s="59"/>
      <c r="CKI287" s="59"/>
      <c r="CKJ287" s="59"/>
      <c r="CKK287" s="59"/>
      <c r="CKL287" s="59"/>
      <c r="CKM287" s="59"/>
      <c r="CKN287" s="59"/>
      <c r="CKO287" s="59"/>
      <c r="CKP287" s="59"/>
      <c r="CKQ287" s="59"/>
      <c r="CKR287" s="59"/>
      <c r="CKS287" s="59"/>
      <c r="CKT287" s="59"/>
      <c r="CKU287" s="59"/>
      <c r="CKV287" s="59"/>
      <c r="CKW287" s="59"/>
      <c r="CKX287" s="59"/>
      <c r="CKY287" s="59"/>
      <c r="CKZ287" s="59"/>
      <c r="CLA287" s="59"/>
      <c r="CLB287" s="59"/>
      <c r="CLC287" s="59"/>
      <c r="CLD287" s="59"/>
      <c r="CLE287" s="59"/>
      <c r="CLF287" s="59"/>
      <c r="CLG287" s="59"/>
      <c r="CLH287" s="59"/>
      <c r="CLI287" s="59"/>
      <c r="CLJ287" s="59"/>
      <c r="CLK287" s="59"/>
      <c r="CLL287" s="59"/>
      <c r="CLM287" s="59"/>
      <c r="CLN287" s="59"/>
      <c r="CLO287" s="59"/>
      <c r="CLP287" s="59"/>
      <c r="CLQ287" s="59"/>
      <c r="CLR287" s="59"/>
      <c r="CLS287" s="59"/>
      <c r="CLT287" s="59"/>
      <c r="CLU287" s="59"/>
      <c r="CLV287" s="59"/>
      <c r="CLW287" s="59"/>
      <c r="CLX287" s="59"/>
      <c r="CLY287" s="59"/>
      <c r="CLZ287" s="59"/>
      <c r="CMA287" s="59"/>
      <c r="CMB287" s="59"/>
      <c r="CMC287" s="59"/>
      <c r="CMD287" s="59"/>
      <c r="CME287" s="59"/>
      <c r="CMF287" s="59"/>
      <c r="CMG287" s="59"/>
      <c r="CMH287" s="59"/>
      <c r="CMI287" s="59"/>
      <c r="CMJ287" s="59"/>
      <c r="CMK287" s="59"/>
      <c r="CML287" s="59"/>
      <c r="CMM287" s="59"/>
      <c r="CMN287" s="59"/>
      <c r="CMO287" s="59"/>
      <c r="CMP287" s="59"/>
      <c r="CMQ287" s="59"/>
      <c r="CMR287" s="59"/>
      <c r="CMS287" s="59"/>
      <c r="CMT287" s="59"/>
      <c r="CMU287" s="59"/>
      <c r="CMV287" s="59"/>
      <c r="CMW287" s="59"/>
      <c r="CMX287" s="59"/>
      <c r="CMY287" s="59"/>
      <c r="CMZ287" s="59"/>
      <c r="CNA287" s="59"/>
      <c r="CNB287" s="59"/>
      <c r="CNC287" s="59"/>
      <c r="CND287" s="59"/>
      <c r="CNE287" s="59"/>
      <c r="CNF287" s="59"/>
      <c r="CNG287" s="59"/>
      <c r="CNH287" s="59"/>
      <c r="CNI287" s="59"/>
      <c r="CNJ287" s="59"/>
      <c r="CNK287" s="59"/>
      <c r="CNL287" s="59"/>
      <c r="CNM287" s="59"/>
      <c r="CNN287" s="59"/>
      <c r="CNO287" s="59"/>
      <c r="CNP287" s="59"/>
      <c r="CNQ287" s="59"/>
      <c r="CNR287" s="59"/>
      <c r="CNS287" s="59"/>
      <c r="CNT287" s="59"/>
      <c r="CNU287" s="59"/>
      <c r="CNV287" s="59"/>
      <c r="CNW287" s="59"/>
      <c r="CNX287" s="59"/>
      <c r="CNY287" s="59"/>
      <c r="CNZ287" s="59"/>
      <c r="COA287" s="59"/>
      <c r="COB287" s="59"/>
      <c r="COC287" s="59"/>
      <c r="COD287" s="59"/>
      <c r="COE287" s="59"/>
      <c r="COF287" s="59"/>
      <c r="COG287" s="59"/>
      <c r="COH287" s="59"/>
      <c r="COI287" s="59"/>
      <c r="COJ287" s="59"/>
      <c r="COK287" s="59"/>
      <c r="COL287" s="59"/>
      <c r="COM287" s="59"/>
      <c r="CON287" s="59"/>
      <c r="COO287" s="59"/>
      <c r="COP287" s="59"/>
      <c r="COQ287" s="59"/>
      <c r="COR287" s="59"/>
      <c r="COS287" s="59"/>
      <c r="COT287" s="59"/>
      <c r="COU287" s="59"/>
      <c r="COV287" s="59"/>
      <c r="COW287" s="59"/>
      <c r="COX287" s="59"/>
      <c r="COY287" s="59"/>
      <c r="COZ287" s="59"/>
      <c r="CPA287" s="59"/>
      <c r="CPB287" s="59"/>
      <c r="CPC287" s="59"/>
      <c r="CPD287" s="59"/>
      <c r="CPE287" s="59"/>
      <c r="CPF287" s="59"/>
      <c r="CPG287" s="59"/>
      <c r="CPH287" s="59"/>
      <c r="CPI287" s="59"/>
      <c r="CPJ287" s="59"/>
      <c r="CPK287" s="59"/>
      <c r="CPL287" s="59"/>
      <c r="CPM287" s="59"/>
      <c r="CPN287" s="59"/>
      <c r="CPO287" s="59"/>
      <c r="CPP287" s="59"/>
      <c r="CPQ287" s="59"/>
      <c r="CPR287" s="59"/>
      <c r="CPS287" s="59"/>
      <c r="CPT287" s="59"/>
      <c r="CPU287" s="59"/>
      <c r="CPV287" s="59"/>
      <c r="CPW287" s="59"/>
      <c r="CPX287" s="59"/>
      <c r="CPY287" s="59"/>
      <c r="CPZ287" s="59"/>
      <c r="CQA287" s="59"/>
      <c r="CQB287" s="59"/>
      <c r="CQC287" s="59"/>
      <c r="CQD287" s="59"/>
      <c r="CQE287" s="59"/>
      <c r="CQF287" s="59"/>
      <c r="CQG287" s="59"/>
      <c r="CQH287" s="59"/>
      <c r="CQI287" s="59"/>
      <c r="CQJ287" s="59"/>
      <c r="CQK287" s="59"/>
      <c r="CQL287" s="59"/>
      <c r="CQM287" s="59"/>
      <c r="CQN287" s="59"/>
      <c r="CQO287" s="59"/>
      <c r="CQP287" s="59"/>
      <c r="CQQ287" s="59"/>
      <c r="CQR287" s="59"/>
      <c r="CQS287" s="59"/>
      <c r="CQT287" s="59"/>
      <c r="CQU287" s="59"/>
      <c r="CQV287" s="59"/>
      <c r="CQW287" s="59"/>
      <c r="CQX287" s="59"/>
      <c r="CQY287" s="59"/>
      <c r="CQZ287" s="59"/>
      <c r="CRA287" s="59"/>
      <c r="CRB287" s="59"/>
      <c r="CRC287" s="59"/>
      <c r="CRD287" s="59"/>
      <c r="CRE287" s="59"/>
      <c r="CRF287" s="59"/>
      <c r="CRG287" s="59"/>
      <c r="CRH287" s="59"/>
      <c r="CRI287" s="59"/>
      <c r="CRJ287" s="59"/>
      <c r="CRK287" s="59"/>
      <c r="CRL287" s="59"/>
      <c r="CRM287" s="59"/>
      <c r="CRN287" s="59"/>
      <c r="CRO287" s="59"/>
      <c r="CRP287" s="59"/>
      <c r="CRQ287" s="59"/>
      <c r="CRR287" s="59"/>
      <c r="CRS287" s="59"/>
      <c r="CRT287" s="59"/>
      <c r="CRU287" s="59"/>
      <c r="CRV287" s="59"/>
      <c r="CRW287" s="59"/>
      <c r="CRX287" s="59"/>
      <c r="CRY287" s="59"/>
      <c r="CRZ287" s="59"/>
      <c r="CSA287" s="59"/>
      <c r="CSB287" s="59"/>
      <c r="CSC287" s="59"/>
      <c r="CSD287" s="59"/>
      <c r="CSE287" s="59"/>
      <c r="CSF287" s="59"/>
      <c r="CSG287" s="59"/>
      <c r="CSH287" s="59"/>
      <c r="CSI287" s="59"/>
      <c r="CSJ287" s="59"/>
      <c r="CSK287" s="59"/>
      <c r="CSL287" s="59"/>
      <c r="CSM287" s="59"/>
      <c r="CSN287" s="59"/>
      <c r="CSO287" s="59"/>
      <c r="CSP287" s="59"/>
      <c r="CSQ287" s="59"/>
      <c r="CSR287" s="59"/>
      <c r="CSS287" s="59"/>
      <c r="CST287" s="59"/>
      <c r="CSU287" s="59"/>
      <c r="CSV287" s="59"/>
      <c r="CSW287" s="59"/>
      <c r="CSX287" s="59"/>
      <c r="CSY287" s="59"/>
      <c r="CSZ287" s="59"/>
      <c r="CTA287" s="59"/>
      <c r="CTB287" s="59"/>
      <c r="CTC287" s="59"/>
      <c r="CTD287" s="59"/>
      <c r="CTE287" s="59"/>
      <c r="CTF287" s="59"/>
      <c r="CTG287" s="59"/>
      <c r="CTH287" s="59"/>
      <c r="CTI287" s="59"/>
      <c r="CTJ287" s="59"/>
      <c r="CTK287" s="59"/>
      <c r="CTL287" s="59"/>
      <c r="CTM287" s="59"/>
      <c r="CTN287" s="59"/>
      <c r="CTO287" s="59"/>
      <c r="CTP287" s="59"/>
      <c r="CTQ287" s="59"/>
      <c r="CTR287" s="59"/>
      <c r="CTS287" s="59"/>
      <c r="CTT287" s="59"/>
      <c r="CTU287" s="59"/>
      <c r="CTV287" s="59"/>
      <c r="CTW287" s="59"/>
      <c r="CTX287" s="59"/>
      <c r="CTY287" s="59"/>
      <c r="CTZ287" s="59"/>
      <c r="CUA287" s="59"/>
      <c r="CUB287" s="59"/>
      <c r="CUC287" s="59"/>
      <c r="CUD287" s="59"/>
      <c r="CUE287" s="59"/>
      <c r="CUF287" s="59"/>
      <c r="CUG287" s="59"/>
      <c r="CUH287" s="59"/>
      <c r="CUI287" s="59"/>
      <c r="CUJ287" s="59"/>
      <c r="CUK287" s="59"/>
      <c r="CUL287" s="59"/>
      <c r="CUM287" s="59"/>
      <c r="CUN287" s="59"/>
      <c r="CUO287" s="59"/>
      <c r="CUP287" s="59"/>
      <c r="CUQ287" s="59"/>
      <c r="CUR287" s="59"/>
      <c r="CUS287" s="59"/>
      <c r="CUT287" s="59"/>
      <c r="CUU287" s="59"/>
      <c r="CUV287" s="59"/>
      <c r="CUW287" s="59"/>
      <c r="CUX287" s="59"/>
      <c r="CUY287" s="59"/>
      <c r="CUZ287" s="59"/>
      <c r="CVA287" s="59"/>
      <c r="CVB287" s="59"/>
      <c r="CVC287" s="59"/>
      <c r="CVD287" s="59"/>
      <c r="CVE287" s="59"/>
      <c r="CVF287" s="59"/>
      <c r="CVG287" s="59"/>
      <c r="CVH287" s="59"/>
      <c r="CVI287" s="59"/>
      <c r="CVJ287" s="59"/>
      <c r="CVK287" s="59"/>
      <c r="CVL287" s="59"/>
      <c r="CVM287" s="59"/>
      <c r="CVN287" s="59"/>
      <c r="CVO287" s="59"/>
      <c r="CVP287" s="59"/>
      <c r="CVQ287" s="59"/>
      <c r="CVR287" s="59"/>
      <c r="CVS287" s="59"/>
      <c r="CVT287" s="59"/>
      <c r="CVU287" s="59"/>
      <c r="CVV287" s="59"/>
      <c r="CVW287" s="59"/>
      <c r="CVX287" s="59"/>
      <c r="CVY287" s="59"/>
      <c r="CVZ287" s="59"/>
      <c r="CWA287" s="59"/>
      <c r="CWB287" s="59"/>
      <c r="CWC287" s="59"/>
      <c r="CWD287" s="59"/>
      <c r="CWE287" s="59"/>
      <c r="CWF287" s="59"/>
      <c r="CWG287" s="59"/>
      <c r="CWH287" s="59"/>
      <c r="CWI287" s="59"/>
      <c r="CWJ287" s="59"/>
      <c r="CWK287" s="59"/>
      <c r="CWL287" s="59"/>
      <c r="CWM287" s="59"/>
      <c r="CWN287" s="59"/>
      <c r="CWO287" s="59"/>
      <c r="CWP287" s="59"/>
      <c r="CWQ287" s="59"/>
      <c r="CWR287" s="59"/>
      <c r="CWS287" s="59"/>
    </row>
    <row r="288" spans="1:2645" s="60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59"/>
      <c r="V288" s="59"/>
      <c r="W288" s="6"/>
      <c r="X288" s="59"/>
      <c r="Y288" s="59"/>
      <c r="Z288" s="59"/>
      <c r="AA288" s="59"/>
      <c r="AB288" s="59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  <c r="IG288" s="59"/>
      <c r="IH288" s="59"/>
      <c r="II288" s="59"/>
      <c r="IJ288" s="59"/>
      <c r="IK288" s="59"/>
      <c r="IL288" s="59"/>
      <c r="IM288" s="59"/>
      <c r="IN288" s="59"/>
      <c r="IO288" s="59"/>
      <c r="IP288" s="59"/>
      <c r="IQ288" s="59"/>
      <c r="IR288" s="59"/>
      <c r="IS288" s="59"/>
      <c r="IT288" s="59"/>
      <c r="IU288" s="59"/>
      <c r="IV288" s="59"/>
      <c r="IW288" s="59"/>
      <c r="IX288" s="59"/>
      <c r="IY288" s="59"/>
      <c r="IZ288" s="59"/>
      <c r="JA288" s="59"/>
      <c r="JB288" s="59"/>
      <c r="JC288" s="59"/>
      <c r="JD288" s="59"/>
      <c r="JE288" s="59"/>
      <c r="JF288" s="59"/>
      <c r="JG288" s="59"/>
      <c r="JH288" s="59"/>
      <c r="JI288" s="59"/>
      <c r="JJ288" s="59"/>
      <c r="JK288" s="59"/>
      <c r="JL288" s="59"/>
      <c r="JM288" s="59"/>
      <c r="JN288" s="59"/>
      <c r="JO288" s="59"/>
      <c r="JP288" s="59"/>
      <c r="JQ288" s="59"/>
      <c r="JR288" s="59"/>
      <c r="JS288" s="59"/>
      <c r="JT288" s="59"/>
      <c r="JU288" s="59"/>
      <c r="JV288" s="59"/>
      <c r="JW288" s="59"/>
      <c r="JX288" s="59"/>
      <c r="JY288" s="59"/>
      <c r="JZ288" s="59"/>
      <c r="KA288" s="59"/>
      <c r="KB288" s="59"/>
      <c r="KC288" s="59"/>
      <c r="KD288" s="59"/>
      <c r="KE288" s="59"/>
      <c r="KF288" s="59"/>
      <c r="KG288" s="59"/>
      <c r="KH288" s="59"/>
      <c r="KI288" s="59"/>
      <c r="KJ288" s="59"/>
      <c r="KK288" s="59"/>
      <c r="KL288" s="59"/>
      <c r="KM288" s="59"/>
      <c r="KN288" s="59"/>
      <c r="KO288" s="59"/>
      <c r="KP288" s="59"/>
      <c r="KQ288" s="59"/>
      <c r="KR288" s="59"/>
      <c r="KS288" s="59"/>
      <c r="KT288" s="59"/>
      <c r="KU288" s="59"/>
      <c r="KV288" s="59"/>
      <c r="KW288" s="59"/>
      <c r="KX288" s="59"/>
      <c r="KY288" s="59"/>
      <c r="KZ288" s="59"/>
      <c r="LA288" s="59"/>
      <c r="LB288" s="59"/>
      <c r="LC288" s="59"/>
      <c r="LD288" s="59"/>
      <c r="LE288" s="59"/>
      <c r="LF288" s="59"/>
      <c r="LG288" s="59"/>
      <c r="LH288" s="59"/>
      <c r="LI288" s="59"/>
      <c r="LJ288" s="59"/>
      <c r="LK288" s="59"/>
      <c r="LL288" s="59"/>
      <c r="LM288" s="59"/>
      <c r="LN288" s="59"/>
      <c r="LO288" s="59"/>
      <c r="LP288" s="59"/>
      <c r="LQ288" s="59"/>
      <c r="LR288" s="59"/>
      <c r="LS288" s="59"/>
      <c r="LT288" s="59"/>
      <c r="LU288" s="59"/>
      <c r="LV288" s="59"/>
      <c r="LW288" s="59"/>
      <c r="LX288" s="59"/>
      <c r="LY288" s="59"/>
      <c r="LZ288" s="59"/>
      <c r="MA288" s="59"/>
      <c r="MB288" s="59"/>
      <c r="MC288" s="59"/>
      <c r="MD288" s="59"/>
      <c r="ME288" s="59"/>
      <c r="MF288" s="59"/>
      <c r="MG288" s="59"/>
      <c r="MH288" s="59"/>
      <c r="MI288" s="59"/>
      <c r="MJ288" s="59"/>
      <c r="MK288" s="59"/>
      <c r="ML288" s="59"/>
      <c r="MM288" s="59"/>
      <c r="MN288" s="59"/>
      <c r="MO288" s="59"/>
      <c r="MP288" s="59"/>
      <c r="MQ288" s="59"/>
      <c r="MR288" s="59"/>
      <c r="MS288" s="59"/>
      <c r="MT288" s="59"/>
      <c r="MU288" s="59"/>
      <c r="MV288" s="59"/>
      <c r="MW288" s="59"/>
      <c r="MX288" s="59"/>
      <c r="MY288" s="59"/>
      <c r="MZ288" s="59"/>
      <c r="NA288" s="59"/>
      <c r="NB288" s="59"/>
      <c r="NC288" s="59"/>
      <c r="ND288" s="59"/>
      <c r="NE288" s="59"/>
      <c r="NF288" s="59"/>
      <c r="NG288" s="59"/>
      <c r="NH288" s="59"/>
      <c r="NI288" s="59"/>
      <c r="NJ288" s="59"/>
      <c r="NK288" s="59"/>
      <c r="NL288" s="59"/>
      <c r="NM288" s="59"/>
      <c r="NN288" s="59"/>
      <c r="NO288" s="59"/>
      <c r="NP288" s="59"/>
      <c r="NQ288" s="59"/>
      <c r="NR288" s="59"/>
      <c r="NS288" s="59"/>
      <c r="NT288" s="59"/>
      <c r="NU288" s="59"/>
      <c r="NV288" s="59"/>
      <c r="NW288" s="59"/>
      <c r="NX288" s="59"/>
      <c r="NY288" s="59"/>
      <c r="NZ288" s="59"/>
      <c r="OA288" s="59"/>
      <c r="OB288" s="59"/>
      <c r="OC288" s="59"/>
      <c r="OD288" s="59"/>
      <c r="OE288" s="59"/>
      <c r="OF288" s="59"/>
      <c r="OG288" s="59"/>
      <c r="OH288" s="59"/>
      <c r="OI288" s="59"/>
      <c r="OJ288" s="59"/>
      <c r="OK288" s="59"/>
      <c r="OL288" s="59"/>
      <c r="OM288" s="59"/>
      <c r="ON288" s="59"/>
      <c r="OO288" s="59"/>
      <c r="OP288" s="59"/>
      <c r="OQ288" s="59"/>
      <c r="OR288" s="59"/>
      <c r="OS288" s="59"/>
      <c r="OT288" s="59"/>
      <c r="OU288" s="59"/>
      <c r="OV288" s="59"/>
      <c r="OW288" s="59"/>
      <c r="OX288" s="59"/>
      <c r="OY288" s="59"/>
      <c r="OZ288" s="59"/>
      <c r="PA288" s="59"/>
      <c r="PB288" s="59"/>
      <c r="PC288" s="59"/>
      <c r="PD288" s="59"/>
      <c r="PE288" s="59"/>
      <c r="PF288" s="59"/>
      <c r="PG288" s="59"/>
      <c r="PH288" s="59"/>
      <c r="PI288" s="59"/>
      <c r="PJ288" s="59"/>
      <c r="PK288" s="59"/>
      <c r="PL288" s="59"/>
      <c r="PM288" s="59"/>
      <c r="PN288" s="59"/>
      <c r="PO288" s="59"/>
      <c r="PP288" s="59"/>
      <c r="PQ288" s="59"/>
      <c r="PR288" s="59"/>
      <c r="PS288" s="59"/>
      <c r="PT288" s="59"/>
      <c r="PU288" s="59"/>
      <c r="PV288" s="59"/>
      <c r="PW288" s="59"/>
      <c r="PX288" s="59"/>
      <c r="PY288" s="59"/>
      <c r="PZ288" s="59"/>
      <c r="QA288" s="59"/>
      <c r="QB288" s="59"/>
      <c r="QC288" s="59"/>
      <c r="QD288" s="59"/>
      <c r="QE288" s="59"/>
      <c r="QF288" s="59"/>
      <c r="QG288" s="59"/>
      <c r="QH288" s="59"/>
      <c r="QI288" s="59"/>
      <c r="QJ288" s="59"/>
      <c r="QK288" s="59"/>
      <c r="QL288" s="59"/>
      <c r="QM288" s="59"/>
      <c r="QN288" s="59"/>
      <c r="QO288" s="59"/>
      <c r="QP288" s="59"/>
      <c r="QQ288" s="59"/>
      <c r="QR288" s="59"/>
      <c r="QS288" s="59"/>
      <c r="QT288" s="59"/>
      <c r="QU288" s="59"/>
      <c r="QV288" s="59"/>
      <c r="QW288" s="59"/>
      <c r="QX288" s="59"/>
      <c r="QY288" s="59"/>
      <c r="QZ288" s="59"/>
      <c r="RA288" s="59"/>
      <c r="RB288" s="59"/>
      <c r="RC288" s="59"/>
      <c r="RD288" s="59"/>
      <c r="RE288" s="59"/>
      <c r="RF288" s="59"/>
      <c r="RG288" s="59"/>
      <c r="RH288" s="59"/>
      <c r="RI288" s="59"/>
      <c r="RJ288" s="59"/>
      <c r="RK288" s="59"/>
      <c r="RL288" s="59"/>
      <c r="RM288" s="59"/>
      <c r="RN288" s="59"/>
      <c r="RO288" s="59"/>
      <c r="RP288" s="59"/>
      <c r="RQ288" s="59"/>
      <c r="RR288" s="59"/>
      <c r="RS288" s="59"/>
      <c r="RT288" s="59"/>
      <c r="RU288" s="59"/>
      <c r="RV288" s="59"/>
      <c r="RW288" s="59"/>
      <c r="RX288" s="59"/>
      <c r="RY288" s="59"/>
      <c r="RZ288" s="59"/>
      <c r="SA288" s="59"/>
      <c r="SB288" s="59"/>
      <c r="SC288" s="59"/>
      <c r="SD288" s="59"/>
      <c r="SE288" s="59"/>
      <c r="SF288" s="59"/>
      <c r="SG288" s="59"/>
      <c r="SH288" s="59"/>
      <c r="SI288" s="59"/>
      <c r="SJ288" s="59"/>
      <c r="SK288" s="59"/>
      <c r="SL288" s="59"/>
      <c r="SM288" s="59"/>
      <c r="SN288" s="59"/>
      <c r="SO288" s="59"/>
      <c r="SP288" s="59"/>
      <c r="SQ288" s="59"/>
      <c r="SR288" s="59"/>
      <c r="SS288" s="59"/>
      <c r="ST288" s="59"/>
      <c r="SU288" s="59"/>
      <c r="SV288" s="59"/>
      <c r="SW288" s="59"/>
      <c r="SX288" s="59"/>
      <c r="SY288" s="59"/>
      <c r="SZ288" s="59"/>
      <c r="TA288" s="59"/>
      <c r="TB288" s="59"/>
      <c r="TC288" s="59"/>
      <c r="TD288" s="59"/>
      <c r="TE288" s="59"/>
      <c r="TF288" s="59"/>
      <c r="TG288" s="59"/>
      <c r="TH288" s="59"/>
      <c r="TI288" s="59"/>
      <c r="TJ288" s="59"/>
      <c r="TK288" s="59"/>
      <c r="TL288" s="59"/>
      <c r="TM288" s="59"/>
      <c r="TN288" s="59"/>
      <c r="TO288" s="59"/>
      <c r="TP288" s="59"/>
      <c r="TQ288" s="59"/>
      <c r="TR288" s="59"/>
      <c r="TS288" s="59"/>
      <c r="TT288" s="59"/>
      <c r="TU288" s="59"/>
      <c r="TV288" s="59"/>
      <c r="TW288" s="59"/>
      <c r="TX288" s="59"/>
      <c r="TY288" s="59"/>
      <c r="TZ288" s="59"/>
      <c r="UA288" s="59"/>
      <c r="UB288" s="59"/>
      <c r="UC288" s="59"/>
      <c r="UD288" s="59"/>
      <c r="UE288" s="59"/>
      <c r="UF288" s="59"/>
      <c r="UG288" s="59"/>
      <c r="UH288" s="59"/>
      <c r="UI288" s="59"/>
      <c r="UJ288" s="59"/>
      <c r="UK288" s="59"/>
      <c r="UL288" s="59"/>
      <c r="UM288" s="59"/>
      <c r="UN288" s="59"/>
      <c r="UO288" s="59"/>
      <c r="UP288" s="59"/>
      <c r="UQ288" s="59"/>
      <c r="UR288" s="59"/>
      <c r="US288" s="59"/>
      <c r="UT288" s="59"/>
      <c r="UU288" s="59"/>
      <c r="UV288" s="59"/>
      <c r="UW288" s="59"/>
      <c r="UX288" s="59"/>
      <c r="UY288" s="59"/>
      <c r="UZ288" s="59"/>
      <c r="VA288" s="59"/>
      <c r="VB288" s="59"/>
      <c r="VC288" s="59"/>
      <c r="VD288" s="59"/>
      <c r="VE288" s="59"/>
      <c r="VF288" s="59"/>
      <c r="VG288" s="59"/>
      <c r="VH288" s="59"/>
      <c r="VI288" s="59"/>
      <c r="VJ288" s="59"/>
      <c r="VK288" s="59"/>
      <c r="VL288" s="59"/>
      <c r="VM288" s="59"/>
      <c r="VN288" s="59"/>
      <c r="VO288" s="59"/>
      <c r="VP288" s="59"/>
      <c r="VQ288" s="59"/>
      <c r="VR288" s="59"/>
      <c r="VS288" s="59"/>
      <c r="VT288" s="59"/>
      <c r="VU288" s="59"/>
      <c r="VV288" s="59"/>
      <c r="VW288" s="59"/>
      <c r="VX288" s="59"/>
      <c r="VY288" s="59"/>
      <c r="VZ288" s="59"/>
      <c r="WA288" s="59"/>
      <c r="WB288" s="59"/>
      <c r="WC288" s="59"/>
      <c r="WD288" s="59"/>
      <c r="WE288" s="59"/>
      <c r="WF288" s="59"/>
      <c r="WG288" s="59"/>
      <c r="WH288" s="59"/>
      <c r="WI288" s="59"/>
      <c r="WJ288" s="59"/>
      <c r="WK288" s="59"/>
      <c r="WL288" s="59"/>
      <c r="WM288" s="59"/>
      <c r="WN288" s="59"/>
      <c r="WO288" s="59"/>
      <c r="WP288" s="59"/>
      <c r="WQ288" s="59"/>
      <c r="WR288" s="59"/>
      <c r="WS288" s="59"/>
      <c r="WT288" s="59"/>
      <c r="WU288" s="59"/>
      <c r="WV288" s="59"/>
      <c r="WW288" s="59"/>
      <c r="WX288" s="59"/>
      <c r="WY288" s="59"/>
      <c r="WZ288" s="59"/>
      <c r="XA288" s="59"/>
      <c r="XB288" s="59"/>
      <c r="XC288" s="59"/>
      <c r="XD288" s="59"/>
      <c r="XE288" s="59"/>
      <c r="XF288" s="59"/>
      <c r="XG288" s="59"/>
      <c r="XH288" s="59"/>
      <c r="XI288" s="59"/>
      <c r="XJ288" s="59"/>
      <c r="XK288" s="59"/>
      <c r="XL288" s="59"/>
      <c r="XM288" s="59"/>
      <c r="XN288" s="59"/>
      <c r="XO288" s="59"/>
      <c r="XP288" s="59"/>
      <c r="XQ288" s="59"/>
      <c r="XR288" s="59"/>
      <c r="XS288" s="59"/>
      <c r="XT288" s="59"/>
      <c r="XU288" s="59"/>
      <c r="XV288" s="59"/>
      <c r="XW288" s="59"/>
      <c r="XX288" s="59"/>
      <c r="XY288" s="59"/>
      <c r="XZ288" s="59"/>
      <c r="YA288" s="59"/>
      <c r="YB288" s="59"/>
      <c r="YC288" s="59"/>
      <c r="YD288" s="59"/>
      <c r="YE288" s="59"/>
      <c r="YF288" s="59"/>
      <c r="YG288" s="59"/>
      <c r="YH288" s="59"/>
      <c r="YI288" s="59"/>
      <c r="YJ288" s="59"/>
      <c r="YK288" s="59"/>
      <c r="YL288" s="59"/>
      <c r="YM288" s="59"/>
      <c r="YN288" s="59"/>
      <c r="YO288" s="59"/>
      <c r="YP288" s="59"/>
      <c r="YQ288" s="59"/>
      <c r="YR288" s="59"/>
      <c r="YS288" s="59"/>
      <c r="YT288" s="59"/>
      <c r="YU288" s="59"/>
      <c r="YV288" s="59"/>
      <c r="YW288" s="59"/>
      <c r="YX288" s="59"/>
      <c r="YY288" s="59"/>
      <c r="YZ288" s="59"/>
      <c r="ZA288" s="59"/>
      <c r="ZB288" s="59"/>
      <c r="ZC288" s="59"/>
      <c r="ZD288" s="59"/>
      <c r="ZE288" s="59"/>
      <c r="ZF288" s="59"/>
      <c r="ZG288" s="59"/>
      <c r="ZH288" s="59"/>
      <c r="ZI288" s="59"/>
      <c r="ZJ288" s="59"/>
      <c r="ZK288" s="59"/>
      <c r="ZL288" s="59"/>
      <c r="ZM288" s="59"/>
      <c r="ZN288" s="59"/>
      <c r="ZO288" s="59"/>
      <c r="ZP288" s="59"/>
      <c r="ZQ288" s="59"/>
      <c r="ZR288" s="59"/>
      <c r="ZS288" s="59"/>
      <c r="ZT288" s="59"/>
      <c r="ZU288" s="59"/>
      <c r="ZV288" s="59"/>
      <c r="ZW288" s="59"/>
      <c r="ZX288" s="59"/>
      <c r="ZY288" s="59"/>
      <c r="ZZ288" s="59"/>
      <c r="AAA288" s="59"/>
      <c r="AAB288" s="59"/>
      <c r="AAC288" s="59"/>
      <c r="AAD288" s="59"/>
      <c r="AAE288" s="59"/>
      <c r="AAF288" s="59"/>
      <c r="AAG288" s="59"/>
      <c r="AAH288" s="59"/>
      <c r="AAI288" s="59"/>
      <c r="AAJ288" s="59"/>
      <c r="AAK288" s="59"/>
      <c r="AAL288" s="59"/>
      <c r="AAM288" s="59"/>
      <c r="AAN288" s="59"/>
      <c r="AAO288" s="59"/>
      <c r="AAP288" s="59"/>
      <c r="AAQ288" s="59"/>
      <c r="AAR288" s="59"/>
      <c r="AAS288" s="59"/>
      <c r="AAT288" s="59"/>
      <c r="AAU288" s="59"/>
      <c r="AAV288" s="59"/>
      <c r="AAW288" s="59"/>
      <c r="AAX288" s="59"/>
      <c r="AAY288" s="59"/>
      <c r="AAZ288" s="59"/>
      <c r="ABA288" s="59"/>
      <c r="ABB288" s="59"/>
      <c r="ABC288" s="59"/>
      <c r="ABD288" s="59"/>
      <c r="ABE288" s="59"/>
      <c r="ABF288" s="59"/>
      <c r="ABG288" s="59"/>
      <c r="ABH288" s="59"/>
      <c r="ABI288" s="59"/>
      <c r="ABJ288" s="59"/>
      <c r="ABK288" s="59"/>
      <c r="ABL288" s="59"/>
      <c r="ABM288" s="59"/>
      <c r="ABN288" s="59"/>
      <c r="ABO288" s="59"/>
      <c r="ABP288" s="59"/>
      <c r="ABQ288" s="59"/>
      <c r="ABR288" s="59"/>
      <c r="ABS288" s="59"/>
      <c r="ABT288" s="59"/>
      <c r="ABU288" s="59"/>
      <c r="ABV288" s="59"/>
      <c r="ABW288" s="59"/>
      <c r="ABX288" s="59"/>
      <c r="ABY288" s="59"/>
      <c r="ABZ288" s="59"/>
      <c r="ACA288" s="59"/>
      <c r="ACB288" s="59"/>
      <c r="ACC288" s="59"/>
      <c r="ACD288" s="59"/>
      <c r="ACE288" s="59"/>
      <c r="ACF288" s="59"/>
      <c r="ACG288" s="59"/>
      <c r="ACH288" s="59"/>
      <c r="ACI288" s="59"/>
      <c r="ACJ288" s="59"/>
      <c r="ACK288" s="59"/>
      <c r="ACL288" s="59"/>
      <c r="ACM288" s="59"/>
      <c r="ACN288" s="59"/>
      <c r="ACO288" s="59"/>
      <c r="ACP288" s="59"/>
      <c r="ACQ288" s="59"/>
      <c r="ACR288" s="59"/>
      <c r="ACS288" s="59"/>
      <c r="ACT288" s="59"/>
      <c r="ACU288" s="59"/>
      <c r="ACV288" s="59"/>
      <c r="ACW288" s="59"/>
      <c r="ACX288" s="59"/>
      <c r="ACY288" s="59"/>
      <c r="ACZ288" s="59"/>
      <c r="ADA288" s="59"/>
      <c r="ADB288" s="59"/>
      <c r="ADC288" s="59"/>
      <c r="ADD288" s="59"/>
      <c r="ADE288" s="59"/>
      <c r="ADF288" s="59"/>
      <c r="ADG288" s="59"/>
      <c r="ADH288" s="59"/>
      <c r="ADI288" s="59"/>
      <c r="ADJ288" s="59"/>
      <c r="ADK288" s="59"/>
      <c r="ADL288" s="59"/>
      <c r="ADM288" s="59"/>
      <c r="ADN288" s="59"/>
      <c r="ADO288" s="59"/>
      <c r="ADP288" s="59"/>
      <c r="ADQ288" s="59"/>
      <c r="ADR288" s="59"/>
      <c r="ADS288" s="59"/>
      <c r="ADT288" s="59"/>
      <c r="ADU288" s="59"/>
      <c r="ADV288" s="59"/>
      <c r="ADW288" s="59"/>
      <c r="ADX288" s="59"/>
      <c r="ADY288" s="59"/>
      <c r="ADZ288" s="59"/>
      <c r="AEA288" s="59"/>
      <c r="AEB288" s="59"/>
      <c r="AEC288" s="59"/>
      <c r="AED288" s="59"/>
      <c r="AEE288" s="59"/>
      <c r="AEF288" s="59"/>
      <c r="AEG288" s="59"/>
      <c r="AEH288" s="59"/>
      <c r="AEI288" s="59"/>
      <c r="AEJ288" s="59"/>
      <c r="AEK288" s="59"/>
      <c r="AEL288" s="59"/>
      <c r="AEM288" s="59"/>
      <c r="AEN288" s="59"/>
      <c r="AEO288" s="59"/>
      <c r="AEP288" s="59"/>
      <c r="AEQ288" s="59"/>
      <c r="AER288" s="59"/>
      <c r="AES288" s="59"/>
      <c r="AET288" s="59"/>
      <c r="AEU288" s="59"/>
      <c r="AEV288" s="59"/>
      <c r="AEW288" s="59"/>
      <c r="AEX288" s="59"/>
      <c r="AEY288" s="59"/>
      <c r="AEZ288" s="59"/>
      <c r="AFA288" s="59"/>
      <c r="AFB288" s="59"/>
      <c r="AFC288" s="59"/>
      <c r="AFD288" s="59"/>
      <c r="AFE288" s="59"/>
      <c r="AFF288" s="59"/>
      <c r="AFG288" s="59"/>
      <c r="AFH288" s="59"/>
      <c r="AFI288" s="59"/>
      <c r="AFJ288" s="59"/>
      <c r="AFK288" s="59"/>
      <c r="AFL288" s="59"/>
      <c r="AFM288" s="59"/>
      <c r="AFN288" s="59"/>
      <c r="AFO288" s="59"/>
      <c r="AFP288" s="59"/>
      <c r="AFQ288" s="59"/>
      <c r="AFR288" s="59"/>
      <c r="AFS288" s="59"/>
      <c r="AFT288" s="59"/>
      <c r="AFU288" s="59"/>
      <c r="AFV288" s="59"/>
      <c r="AFW288" s="59"/>
      <c r="AFX288" s="59"/>
      <c r="AFY288" s="59"/>
      <c r="AFZ288" s="59"/>
      <c r="AGA288" s="59"/>
      <c r="AGB288" s="59"/>
      <c r="AGC288" s="59"/>
      <c r="AGD288" s="59"/>
      <c r="AGE288" s="59"/>
      <c r="AGF288" s="59"/>
      <c r="AGG288" s="59"/>
      <c r="AGH288" s="59"/>
      <c r="AGI288" s="59"/>
      <c r="AGJ288" s="59"/>
      <c r="AGK288" s="59"/>
      <c r="AGL288" s="59"/>
      <c r="AGM288" s="59"/>
      <c r="AGN288" s="59"/>
      <c r="AGO288" s="59"/>
      <c r="AGP288" s="59"/>
      <c r="AGQ288" s="59"/>
      <c r="AGR288" s="59"/>
      <c r="AGS288" s="59"/>
      <c r="AGT288" s="59"/>
      <c r="AGU288" s="59"/>
      <c r="AGV288" s="59"/>
      <c r="AGW288" s="59"/>
      <c r="AGX288" s="59"/>
      <c r="AGY288" s="59"/>
      <c r="AGZ288" s="59"/>
      <c r="AHA288" s="59"/>
      <c r="AHB288" s="59"/>
      <c r="AHC288" s="59"/>
      <c r="AHD288" s="59"/>
      <c r="AHE288" s="59"/>
      <c r="AHF288" s="59"/>
      <c r="AHG288" s="59"/>
      <c r="AHH288" s="59"/>
      <c r="AHI288" s="59"/>
      <c r="AHJ288" s="59"/>
      <c r="AHK288" s="59"/>
      <c r="AHL288" s="59"/>
      <c r="AHM288" s="59"/>
      <c r="AHN288" s="59"/>
      <c r="AHO288" s="59"/>
      <c r="AHP288" s="59"/>
      <c r="AHQ288" s="59"/>
      <c r="AHR288" s="59"/>
      <c r="AHS288" s="59"/>
      <c r="AHT288" s="59"/>
      <c r="AHU288" s="59"/>
      <c r="AHV288" s="59"/>
      <c r="AHW288" s="59"/>
      <c r="AHX288" s="59"/>
      <c r="AHY288" s="59"/>
      <c r="AHZ288" s="59"/>
      <c r="AIA288" s="59"/>
      <c r="AIB288" s="59"/>
      <c r="AIC288" s="59"/>
      <c r="AID288" s="59"/>
      <c r="AIE288" s="59"/>
      <c r="AIF288" s="59"/>
      <c r="AIG288" s="59"/>
      <c r="AIH288" s="59"/>
      <c r="AII288" s="59"/>
      <c r="AIJ288" s="59"/>
      <c r="AIK288" s="59"/>
      <c r="AIL288" s="59"/>
      <c r="AIM288" s="59"/>
      <c r="AIN288" s="59"/>
      <c r="AIO288" s="59"/>
      <c r="AIP288" s="59"/>
      <c r="AIQ288" s="59"/>
      <c r="AIR288" s="59"/>
      <c r="AIS288" s="59"/>
      <c r="AIT288" s="59"/>
      <c r="AIU288" s="59"/>
      <c r="AIV288" s="59"/>
      <c r="AIW288" s="59"/>
      <c r="AIX288" s="59"/>
      <c r="AIY288" s="59"/>
      <c r="AIZ288" s="59"/>
      <c r="AJA288" s="59"/>
      <c r="AJB288" s="59"/>
      <c r="AJC288" s="59"/>
      <c r="AJD288" s="59"/>
      <c r="AJE288" s="59"/>
      <c r="AJF288" s="59"/>
      <c r="AJG288" s="59"/>
      <c r="AJH288" s="59"/>
      <c r="AJI288" s="59"/>
      <c r="AJJ288" s="59"/>
      <c r="AJK288" s="59"/>
      <c r="AJL288" s="59"/>
      <c r="AJM288" s="59"/>
      <c r="AJN288" s="59"/>
      <c r="AJO288" s="59"/>
      <c r="AJP288" s="59"/>
      <c r="AJQ288" s="59"/>
      <c r="AJR288" s="59"/>
      <c r="AJS288" s="59"/>
      <c r="AJT288" s="59"/>
      <c r="AJU288" s="59"/>
      <c r="AJV288" s="59"/>
      <c r="AJW288" s="59"/>
      <c r="AJX288" s="59"/>
      <c r="AJY288" s="59"/>
      <c r="AJZ288" s="59"/>
      <c r="AKA288" s="59"/>
      <c r="AKB288" s="59"/>
      <c r="AKC288" s="59"/>
      <c r="AKD288" s="59"/>
      <c r="AKE288" s="59"/>
      <c r="AKF288" s="59"/>
      <c r="AKG288" s="59"/>
      <c r="AKH288" s="59"/>
      <c r="AKI288" s="59"/>
      <c r="AKJ288" s="59"/>
      <c r="AKK288" s="59"/>
      <c r="AKL288" s="59"/>
      <c r="AKM288" s="59"/>
      <c r="AKN288" s="59"/>
      <c r="AKO288" s="59"/>
      <c r="AKP288" s="59"/>
      <c r="AKQ288" s="59"/>
      <c r="AKR288" s="59"/>
      <c r="AKS288" s="59"/>
      <c r="AKT288" s="59"/>
      <c r="AKU288" s="59"/>
      <c r="AKV288" s="59"/>
      <c r="AKW288" s="59"/>
      <c r="AKX288" s="59"/>
      <c r="AKY288" s="59"/>
      <c r="AKZ288" s="59"/>
      <c r="ALA288" s="59"/>
      <c r="ALB288" s="59"/>
      <c r="ALC288" s="59"/>
      <c r="ALD288" s="59"/>
      <c r="ALE288" s="59"/>
      <c r="ALF288" s="59"/>
      <c r="ALG288" s="59"/>
      <c r="ALH288" s="59"/>
      <c r="ALI288" s="59"/>
      <c r="ALJ288" s="59"/>
      <c r="ALK288" s="59"/>
      <c r="ALL288" s="59"/>
      <c r="ALM288" s="59"/>
      <c r="ALN288" s="59"/>
      <c r="ALO288" s="59"/>
      <c r="ALP288" s="59"/>
      <c r="ALQ288" s="59"/>
      <c r="ALR288" s="59"/>
      <c r="ALS288" s="59"/>
      <c r="ALT288" s="59"/>
      <c r="ALU288" s="59"/>
      <c r="ALV288" s="59"/>
      <c r="ALW288" s="59"/>
      <c r="ALX288" s="59"/>
      <c r="ALY288" s="59"/>
      <c r="ALZ288" s="59"/>
      <c r="AMA288" s="59"/>
      <c r="AMB288" s="59"/>
      <c r="AMC288" s="59"/>
      <c r="AMD288" s="59"/>
      <c r="AME288" s="59"/>
      <c r="AMF288" s="59"/>
      <c r="AMG288" s="59"/>
      <c r="AMH288" s="59"/>
      <c r="AMI288" s="59"/>
      <c r="AMJ288" s="59"/>
      <c r="AMK288" s="59"/>
      <c r="AML288" s="59"/>
      <c r="AMM288" s="59"/>
      <c r="AMN288" s="59"/>
      <c r="AMO288" s="59"/>
      <c r="AMP288" s="59"/>
      <c r="AMQ288" s="59"/>
      <c r="AMR288" s="59"/>
      <c r="AMS288" s="59"/>
      <c r="AMT288" s="59"/>
      <c r="AMU288" s="59"/>
      <c r="AMV288" s="59"/>
      <c r="AMW288" s="59"/>
      <c r="AMX288" s="59"/>
      <c r="AMY288" s="59"/>
      <c r="AMZ288" s="59"/>
      <c r="ANA288" s="59"/>
      <c r="ANB288" s="59"/>
      <c r="ANC288" s="59"/>
      <c r="AND288" s="59"/>
      <c r="ANE288" s="59"/>
      <c r="ANF288" s="59"/>
      <c r="ANG288" s="59"/>
      <c r="ANH288" s="59"/>
      <c r="ANI288" s="59"/>
      <c r="ANJ288" s="59"/>
      <c r="ANK288" s="59"/>
      <c r="ANL288" s="59"/>
      <c r="ANM288" s="59"/>
      <c r="ANN288" s="59"/>
      <c r="ANO288" s="59"/>
      <c r="ANP288" s="59"/>
      <c r="ANQ288" s="59"/>
      <c r="ANR288" s="59"/>
      <c r="ANS288" s="59"/>
      <c r="ANT288" s="59"/>
      <c r="ANU288" s="59"/>
      <c r="ANV288" s="59"/>
      <c r="ANW288" s="59"/>
      <c r="ANX288" s="59"/>
      <c r="ANY288" s="59"/>
      <c r="ANZ288" s="59"/>
      <c r="AOA288" s="59"/>
      <c r="AOB288" s="59"/>
      <c r="AOC288" s="59"/>
      <c r="AOD288" s="59"/>
      <c r="AOE288" s="59"/>
      <c r="AOF288" s="59"/>
      <c r="AOG288" s="59"/>
      <c r="AOH288" s="59"/>
      <c r="AOI288" s="59"/>
      <c r="AOJ288" s="59"/>
      <c r="AOK288" s="59"/>
      <c r="AOL288" s="59"/>
      <c r="AOM288" s="59"/>
      <c r="AON288" s="59"/>
      <c r="AOO288" s="59"/>
      <c r="AOP288" s="59"/>
      <c r="AOQ288" s="59"/>
      <c r="AOR288" s="59"/>
      <c r="AOS288" s="59"/>
      <c r="AOT288" s="59"/>
      <c r="AOU288" s="59"/>
      <c r="AOV288" s="59"/>
      <c r="AOW288" s="59"/>
      <c r="AOX288" s="59"/>
      <c r="AOY288" s="59"/>
      <c r="AOZ288" s="59"/>
      <c r="APA288" s="59"/>
      <c r="APB288" s="59"/>
      <c r="APC288" s="59"/>
      <c r="APD288" s="59"/>
      <c r="APE288" s="59"/>
      <c r="APF288" s="59"/>
      <c r="APG288" s="59"/>
      <c r="APH288" s="59"/>
      <c r="API288" s="59"/>
      <c r="APJ288" s="59"/>
      <c r="APK288" s="59"/>
      <c r="APL288" s="59"/>
      <c r="APM288" s="59"/>
      <c r="APN288" s="59"/>
      <c r="APO288" s="59"/>
      <c r="APP288" s="59"/>
      <c r="APQ288" s="59"/>
      <c r="APR288" s="59"/>
      <c r="APS288" s="59"/>
      <c r="APT288" s="59"/>
      <c r="APU288" s="59"/>
      <c r="APV288" s="59"/>
      <c r="APW288" s="59"/>
      <c r="APX288" s="59"/>
      <c r="APY288" s="59"/>
      <c r="APZ288" s="59"/>
      <c r="AQA288" s="59"/>
      <c r="AQB288" s="59"/>
      <c r="AQC288" s="59"/>
      <c r="AQD288" s="59"/>
      <c r="AQE288" s="59"/>
      <c r="AQF288" s="59"/>
      <c r="AQG288" s="59"/>
      <c r="AQH288" s="59"/>
      <c r="AQI288" s="59"/>
      <c r="AQJ288" s="59"/>
      <c r="AQK288" s="59"/>
      <c r="AQL288" s="59"/>
      <c r="AQM288" s="59"/>
      <c r="AQN288" s="59"/>
      <c r="AQO288" s="59"/>
      <c r="AQP288" s="59"/>
      <c r="AQQ288" s="59"/>
      <c r="AQR288" s="59"/>
      <c r="AQS288" s="59"/>
      <c r="AQT288" s="59"/>
      <c r="AQU288" s="59"/>
      <c r="AQV288" s="59"/>
      <c r="AQW288" s="59"/>
      <c r="AQX288" s="59"/>
      <c r="AQY288" s="59"/>
      <c r="AQZ288" s="59"/>
      <c r="ARA288" s="59"/>
      <c r="ARB288" s="59"/>
      <c r="ARC288" s="59"/>
      <c r="ARD288" s="59"/>
      <c r="ARE288" s="59"/>
      <c r="ARF288" s="59"/>
      <c r="ARG288" s="59"/>
      <c r="ARH288" s="59"/>
      <c r="ARI288" s="59"/>
      <c r="ARJ288" s="59"/>
      <c r="ARK288" s="59"/>
      <c r="ARL288" s="59"/>
      <c r="ARM288" s="59"/>
      <c r="ARN288" s="59"/>
      <c r="ARO288" s="59"/>
      <c r="ARP288" s="59"/>
      <c r="ARQ288" s="59"/>
      <c r="ARR288" s="59"/>
      <c r="ARS288" s="59"/>
      <c r="ART288" s="59"/>
      <c r="ARU288" s="59"/>
      <c r="ARV288" s="59"/>
      <c r="ARW288" s="59"/>
      <c r="ARX288" s="59"/>
      <c r="ARY288" s="59"/>
      <c r="ARZ288" s="59"/>
      <c r="ASA288" s="59"/>
      <c r="ASB288" s="59"/>
      <c r="ASC288" s="59"/>
      <c r="ASD288" s="59"/>
      <c r="ASE288" s="59"/>
      <c r="ASF288" s="59"/>
      <c r="ASG288" s="59"/>
      <c r="ASH288" s="59"/>
      <c r="ASI288" s="59"/>
      <c r="ASJ288" s="59"/>
      <c r="ASK288" s="59"/>
      <c r="ASL288" s="59"/>
      <c r="ASM288" s="59"/>
      <c r="ASN288" s="59"/>
      <c r="ASO288" s="59"/>
      <c r="ASP288" s="59"/>
      <c r="ASQ288" s="59"/>
      <c r="ASR288" s="59"/>
      <c r="ASS288" s="59"/>
      <c r="AST288" s="59"/>
      <c r="ASU288" s="59"/>
      <c r="ASV288" s="59"/>
      <c r="ASW288" s="59"/>
      <c r="ASX288" s="59"/>
      <c r="ASY288" s="59"/>
      <c r="ASZ288" s="59"/>
      <c r="ATA288" s="59"/>
      <c r="ATB288" s="59"/>
      <c r="ATC288" s="59"/>
      <c r="ATD288" s="59"/>
      <c r="ATE288" s="59"/>
      <c r="ATF288" s="59"/>
      <c r="ATG288" s="59"/>
      <c r="ATH288" s="59"/>
      <c r="ATI288" s="59"/>
      <c r="ATJ288" s="59"/>
      <c r="ATK288" s="59"/>
      <c r="ATL288" s="59"/>
      <c r="ATM288" s="59"/>
      <c r="ATN288" s="59"/>
      <c r="ATO288" s="59"/>
      <c r="ATP288" s="59"/>
      <c r="ATQ288" s="59"/>
      <c r="ATR288" s="59"/>
      <c r="ATS288" s="59"/>
      <c r="ATT288" s="59"/>
      <c r="ATU288" s="59"/>
      <c r="ATV288" s="59"/>
      <c r="ATW288" s="59"/>
      <c r="ATX288" s="59"/>
      <c r="ATY288" s="59"/>
      <c r="ATZ288" s="59"/>
      <c r="AUA288" s="59"/>
      <c r="AUB288" s="59"/>
      <c r="AUC288" s="59"/>
      <c r="AUD288" s="59"/>
      <c r="AUE288" s="59"/>
      <c r="AUF288" s="59"/>
      <c r="AUG288" s="59"/>
      <c r="AUH288" s="59"/>
      <c r="AUI288" s="59"/>
      <c r="AUJ288" s="59"/>
      <c r="AUK288" s="59"/>
      <c r="AUL288" s="59"/>
      <c r="AUM288" s="59"/>
      <c r="AUN288" s="59"/>
      <c r="AUO288" s="59"/>
      <c r="AUP288" s="59"/>
      <c r="AUQ288" s="59"/>
      <c r="AUR288" s="59"/>
      <c r="AUS288" s="59"/>
      <c r="AUT288" s="59"/>
      <c r="AUU288" s="59"/>
      <c r="AUV288" s="59"/>
      <c r="AUW288" s="59"/>
      <c r="AUX288" s="59"/>
      <c r="AUY288" s="59"/>
      <c r="AUZ288" s="59"/>
      <c r="AVA288" s="59"/>
      <c r="AVB288" s="59"/>
      <c r="AVC288" s="59"/>
      <c r="AVD288" s="59"/>
      <c r="AVE288" s="59"/>
      <c r="AVF288" s="59"/>
      <c r="AVG288" s="59"/>
      <c r="AVH288" s="59"/>
      <c r="AVI288" s="59"/>
      <c r="AVJ288" s="59"/>
      <c r="AVK288" s="59"/>
      <c r="AVL288" s="59"/>
      <c r="AVM288" s="59"/>
      <c r="AVN288" s="59"/>
      <c r="AVO288" s="59"/>
      <c r="AVP288" s="59"/>
      <c r="AVQ288" s="59"/>
      <c r="AVR288" s="59"/>
      <c r="AVS288" s="59"/>
      <c r="AVT288" s="59"/>
      <c r="AVU288" s="59"/>
      <c r="AVV288" s="59"/>
      <c r="AVW288" s="59"/>
      <c r="AVX288" s="59"/>
      <c r="AVY288" s="59"/>
      <c r="AVZ288" s="59"/>
      <c r="AWA288" s="59"/>
      <c r="AWB288" s="59"/>
      <c r="AWC288" s="59"/>
      <c r="AWD288" s="59"/>
      <c r="AWE288" s="59"/>
      <c r="AWF288" s="59"/>
      <c r="AWG288" s="59"/>
      <c r="AWH288" s="59"/>
      <c r="AWI288" s="59"/>
      <c r="AWJ288" s="59"/>
      <c r="AWK288" s="59"/>
      <c r="AWL288" s="59"/>
      <c r="AWM288" s="59"/>
      <c r="AWN288" s="59"/>
      <c r="AWO288" s="59"/>
      <c r="AWP288" s="59"/>
      <c r="AWQ288" s="59"/>
      <c r="AWR288" s="59"/>
      <c r="AWS288" s="59"/>
      <c r="AWT288" s="59"/>
      <c r="AWU288" s="59"/>
      <c r="AWV288" s="59"/>
      <c r="AWW288" s="59"/>
      <c r="AWX288" s="59"/>
      <c r="AWY288" s="59"/>
      <c r="AWZ288" s="59"/>
      <c r="AXA288" s="59"/>
      <c r="AXB288" s="59"/>
      <c r="AXC288" s="59"/>
      <c r="AXD288" s="59"/>
      <c r="AXE288" s="59"/>
      <c r="AXF288" s="59"/>
      <c r="AXG288" s="59"/>
      <c r="AXH288" s="59"/>
      <c r="AXI288" s="59"/>
      <c r="AXJ288" s="59"/>
      <c r="AXK288" s="59"/>
      <c r="AXL288" s="59"/>
      <c r="AXM288" s="59"/>
      <c r="AXN288" s="59"/>
      <c r="AXO288" s="59"/>
      <c r="AXP288" s="59"/>
      <c r="AXQ288" s="59"/>
      <c r="AXR288" s="59"/>
      <c r="AXS288" s="59"/>
      <c r="AXT288" s="59"/>
      <c r="AXU288" s="59"/>
      <c r="AXV288" s="59"/>
      <c r="AXW288" s="59"/>
      <c r="AXX288" s="59"/>
      <c r="AXY288" s="59"/>
      <c r="AXZ288" s="59"/>
      <c r="AYA288" s="59"/>
      <c r="AYB288" s="59"/>
      <c r="AYC288" s="59"/>
      <c r="AYD288" s="59"/>
      <c r="AYE288" s="59"/>
      <c r="AYF288" s="59"/>
      <c r="AYG288" s="59"/>
      <c r="AYH288" s="59"/>
      <c r="AYI288" s="59"/>
      <c r="AYJ288" s="59"/>
      <c r="AYK288" s="59"/>
      <c r="AYL288" s="59"/>
      <c r="AYM288" s="59"/>
      <c r="AYN288" s="59"/>
      <c r="AYO288" s="59"/>
      <c r="AYP288" s="59"/>
      <c r="AYQ288" s="59"/>
      <c r="AYR288" s="59"/>
      <c r="AYS288" s="59"/>
      <c r="AYT288" s="59"/>
      <c r="AYU288" s="59"/>
      <c r="AYV288" s="59"/>
      <c r="AYW288" s="59"/>
      <c r="AYX288" s="59"/>
      <c r="AYY288" s="59"/>
      <c r="AYZ288" s="59"/>
      <c r="AZA288" s="59"/>
      <c r="AZB288" s="59"/>
      <c r="AZC288" s="59"/>
      <c r="AZD288" s="59"/>
      <c r="AZE288" s="59"/>
      <c r="AZF288" s="59"/>
      <c r="AZG288" s="59"/>
      <c r="AZH288" s="59"/>
      <c r="AZI288" s="59"/>
      <c r="AZJ288" s="59"/>
      <c r="AZK288" s="59"/>
      <c r="AZL288" s="59"/>
      <c r="AZM288" s="59"/>
      <c r="AZN288" s="59"/>
      <c r="AZO288" s="59"/>
      <c r="AZP288" s="59"/>
      <c r="AZQ288" s="59"/>
      <c r="AZR288" s="59"/>
      <c r="AZS288" s="59"/>
      <c r="AZT288" s="59"/>
      <c r="AZU288" s="59"/>
      <c r="AZV288" s="59"/>
      <c r="AZW288" s="59"/>
      <c r="AZX288" s="59"/>
      <c r="AZY288" s="59"/>
      <c r="AZZ288" s="59"/>
      <c r="BAA288" s="59"/>
      <c r="BAB288" s="59"/>
      <c r="BAC288" s="59"/>
      <c r="BAD288" s="59"/>
      <c r="BAE288" s="59"/>
      <c r="BAF288" s="59"/>
      <c r="BAG288" s="59"/>
      <c r="BAH288" s="59"/>
      <c r="BAI288" s="59"/>
      <c r="BAJ288" s="59"/>
      <c r="BAK288" s="59"/>
      <c r="BAL288" s="59"/>
      <c r="BAM288" s="59"/>
      <c r="BAN288" s="59"/>
      <c r="BAO288" s="59"/>
      <c r="BAP288" s="59"/>
      <c r="BAQ288" s="59"/>
      <c r="BAR288" s="59"/>
      <c r="BAS288" s="59"/>
      <c r="BAT288" s="59"/>
      <c r="BAU288" s="59"/>
      <c r="BAV288" s="59"/>
      <c r="BAW288" s="59"/>
      <c r="BAX288" s="59"/>
      <c r="BAY288" s="59"/>
      <c r="BAZ288" s="59"/>
      <c r="BBA288" s="59"/>
      <c r="BBB288" s="59"/>
      <c r="BBC288" s="59"/>
      <c r="BBD288" s="59"/>
      <c r="BBE288" s="59"/>
      <c r="BBF288" s="59"/>
      <c r="BBG288" s="59"/>
      <c r="BBH288" s="59"/>
      <c r="BBI288" s="59"/>
      <c r="BBJ288" s="59"/>
      <c r="BBK288" s="59"/>
      <c r="BBL288" s="59"/>
      <c r="BBM288" s="59"/>
      <c r="BBN288" s="59"/>
      <c r="BBO288" s="59"/>
      <c r="BBP288" s="59"/>
      <c r="BBQ288" s="59"/>
      <c r="BBR288" s="59"/>
      <c r="BBS288" s="59"/>
      <c r="BBT288" s="59"/>
      <c r="BBU288" s="59"/>
      <c r="BBV288" s="59"/>
      <c r="BBW288" s="59"/>
      <c r="BBX288" s="59"/>
      <c r="BBY288" s="59"/>
      <c r="BBZ288" s="59"/>
      <c r="BCA288" s="59"/>
      <c r="BCB288" s="59"/>
      <c r="BCC288" s="59"/>
      <c r="BCD288" s="59"/>
      <c r="BCE288" s="59"/>
      <c r="BCF288" s="59"/>
      <c r="BCG288" s="59"/>
      <c r="BCH288" s="59"/>
      <c r="BCI288" s="59"/>
      <c r="BCJ288" s="59"/>
      <c r="BCK288" s="59"/>
      <c r="BCL288" s="59"/>
      <c r="BCM288" s="59"/>
      <c r="BCN288" s="59"/>
      <c r="BCO288" s="59"/>
      <c r="BCP288" s="59"/>
      <c r="BCQ288" s="59"/>
      <c r="BCR288" s="59"/>
      <c r="BCS288" s="59"/>
      <c r="BCT288" s="59"/>
      <c r="BCU288" s="59"/>
      <c r="BCV288" s="59"/>
      <c r="BCW288" s="59"/>
      <c r="BCX288" s="59"/>
      <c r="BCY288" s="59"/>
      <c r="BCZ288" s="59"/>
      <c r="BDA288" s="59"/>
      <c r="BDB288" s="59"/>
      <c r="BDC288" s="59"/>
      <c r="BDD288" s="59"/>
      <c r="BDE288" s="59"/>
      <c r="BDF288" s="59"/>
      <c r="BDG288" s="59"/>
      <c r="BDH288" s="59"/>
      <c r="BDI288" s="59"/>
      <c r="BDJ288" s="59"/>
      <c r="BDK288" s="59"/>
      <c r="BDL288" s="59"/>
      <c r="BDM288" s="59"/>
      <c r="BDN288" s="59"/>
      <c r="BDO288" s="59"/>
      <c r="BDP288" s="59"/>
      <c r="BDQ288" s="59"/>
      <c r="BDR288" s="59"/>
      <c r="BDS288" s="59"/>
      <c r="BDT288" s="59"/>
      <c r="BDU288" s="59"/>
      <c r="BDV288" s="59"/>
      <c r="BDW288" s="59"/>
      <c r="BDX288" s="59"/>
      <c r="BDY288" s="59"/>
      <c r="BDZ288" s="59"/>
      <c r="BEA288" s="59"/>
      <c r="BEB288" s="59"/>
      <c r="BEC288" s="59"/>
      <c r="BED288" s="59"/>
      <c r="BEE288" s="59"/>
      <c r="BEF288" s="59"/>
      <c r="BEG288" s="59"/>
      <c r="BEH288" s="59"/>
      <c r="BEI288" s="59"/>
      <c r="BEJ288" s="59"/>
      <c r="BEK288" s="59"/>
      <c r="BEL288" s="59"/>
      <c r="BEM288" s="59"/>
      <c r="BEN288" s="59"/>
      <c r="BEO288" s="59"/>
      <c r="BEP288" s="59"/>
      <c r="BEQ288" s="59"/>
      <c r="BER288" s="59"/>
      <c r="BES288" s="59"/>
      <c r="BET288" s="59"/>
      <c r="BEU288" s="59"/>
      <c r="BEV288" s="59"/>
      <c r="BEW288" s="59"/>
      <c r="BEX288" s="59"/>
      <c r="BEY288" s="59"/>
      <c r="BEZ288" s="59"/>
      <c r="BFA288" s="59"/>
      <c r="BFB288" s="59"/>
      <c r="BFC288" s="59"/>
      <c r="BFD288" s="59"/>
      <c r="BFE288" s="59"/>
      <c r="BFF288" s="59"/>
      <c r="BFG288" s="59"/>
      <c r="BFH288" s="59"/>
      <c r="BFI288" s="59"/>
      <c r="BFJ288" s="59"/>
      <c r="BFK288" s="59"/>
      <c r="BFL288" s="59"/>
      <c r="BFM288" s="59"/>
      <c r="BFN288" s="59"/>
      <c r="BFO288" s="59"/>
      <c r="BFP288" s="59"/>
      <c r="BFQ288" s="59"/>
      <c r="BFR288" s="59"/>
      <c r="BFS288" s="59"/>
      <c r="BFT288" s="59"/>
      <c r="BFU288" s="59"/>
      <c r="BFV288" s="59"/>
      <c r="BFW288" s="59"/>
      <c r="BFX288" s="59"/>
      <c r="BFY288" s="59"/>
      <c r="BFZ288" s="59"/>
      <c r="BGA288" s="59"/>
      <c r="BGB288" s="59"/>
      <c r="BGC288" s="59"/>
      <c r="BGD288" s="59"/>
      <c r="BGE288" s="59"/>
      <c r="BGF288" s="59"/>
      <c r="BGG288" s="59"/>
      <c r="BGH288" s="59"/>
      <c r="BGI288" s="59"/>
      <c r="BGJ288" s="59"/>
      <c r="BGK288" s="59"/>
      <c r="BGL288" s="59"/>
      <c r="BGM288" s="59"/>
      <c r="BGN288" s="59"/>
      <c r="BGO288" s="59"/>
      <c r="BGP288" s="59"/>
      <c r="BGQ288" s="59"/>
      <c r="BGR288" s="59"/>
      <c r="BGS288" s="59"/>
      <c r="BGT288" s="59"/>
      <c r="BGU288" s="59"/>
      <c r="BGV288" s="59"/>
      <c r="BGW288" s="59"/>
      <c r="BGX288" s="59"/>
      <c r="BGY288" s="59"/>
      <c r="BGZ288" s="59"/>
      <c r="BHA288" s="59"/>
      <c r="BHB288" s="59"/>
      <c r="BHC288" s="59"/>
      <c r="BHD288" s="59"/>
      <c r="BHE288" s="59"/>
      <c r="BHF288" s="59"/>
      <c r="BHG288" s="59"/>
      <c r="BHH288" s="59"/>
      <c r="BHI288" s="59"/>
      <c r="BHJ288" s="59"/>
      <c r="BHK288" s="59"/>
      <c r="BHL288" s="59"/>
      <c r="BHM288" s="59"/>
      <c r="BHN288" s="59"/>
      <c r="BHO288" s="59"/>
      <c r="BHP288" s="59"/>
      <c r="BHQ288" s="59"/>
      <c r="BHR288" s="59"/>
      <c r="BHS288" s="59"/>
      <c r="BHT288" s="59"/>
      <c r="BHU288" s="59"/>
      <c r="BHV288" s="59"/>
      <c r="BHW288" s="59"/>
      <c r="BHX288" s="59"/>
      <c r="BHY288" s="59"/>
      <c r="BHZ288" s="59"/>
      <c r="BIA288" s="59"/>
      <c r="BIB288" s="59"/>
      <c r="BIC288" s="59"/>
      <c r="BID288" s="59"/>
      <c r="BIE288" s="59"/>
      <c r="BIF288" s="59"/>
      <c r="BIG288" s="59"/>
      <c r="BIH288" s="59"/>
      <c r="BII288" s="59"/>
      <c r="BIJ288" s="59"/>
      <c r="BIK288" s="59"/>
      <c r="BIL288" s="59"/>
      <c r="BIM288" s="59"/>
      <c r="BIN288" s="59"/>
      <c r="BIO288" s="59"/>
      <c r="BIP288" s="59"/>
      <c r="BIQ288" s="59"/>
      <c r="BIR288" s="59"/>
      <c r="BIS288" s="59"/>
      <c r="BIT288" s="59"/>
      <c r="BIU288" s="59"/>
      <c r="BIV288" s="59"/>
      <c r="BIW288" s="59"/>
      <c r="BIX288" s="59"/>
      <c r="BIY288" s="59"/>
      <c r="BIZ288" s="59"/>
      <c r="BJA288" s="59"/>
      <c r="BJB288" s="59"/>
      <c r="BJC288" s="59"/>
      <c r="BJD288" s="59"/>
      <c r="BJE288" s="59"/>
      <c r="BJF288" s="59"/>
      <c r="BJG288" s="59"/>
      <c r="BJH288" s="59"/>
      <c r="BJI288" s="59"/>
      <c r="BJJ288" s="59"/>
      <c r="BJK288" s="59"/>
      <c r="BJL288" s="59"/>
      <c r="BJM288" s="59"/>
      <c r="BJN288" s="59"/>
      <c r="BJO288" s="59"/>
      <c r="BJP288" s="59"/>
      <c r="BJQ288" s="59"/>
      <c r="BJR288" s="59"/>
      <c r="BJS288" s="59"/>
      <c r="BJT288" s="59"/>
      <c r="BJU288" s="59"/>
      <c r="BJV288" s="59"/>
      <c r="BJW288" s="59"/>
      <c r="BJX288" s="59"/>
      <c r="BJY288" s="59"/>
      <c r="BJZ288" s="59"/>
      <c r="BKA288" s="59"/>
      <c r="BKB288" s="59"/>
      <c r="BKC288" s="59"/>
      <c r="BKD288" s="59"/>
      <c r="BKE288" s="59"/>
      <c r="BKF288" s="59"/>
      <c r="BKG288" s="59"/>
      <c r="BKH288" s="59"/>
      <c r="BKI288" s="59"/>
      <c r="BKJ288" s="59"/>
      <c r="BKK288" s="59"/>
      <c r="BKL288" s="59"/>
      <c r="BKM288" s="59"/>
      <c r="BKN288" s="59"/>
      <c r="BKO288" s="59"/>
      <c r="BKP288" s="59"/>
      <c r="BKQ288" s="59"/>
      <c r="BKR288" s="59"/>
      <c r="BKS288" s="59"/>
      <c r="BKT288" s="59"/>
      <c r="BKU288" s="59"/>
      <c r="BKV288" s="59"/>
      <c r="BKW288" s="59"/>
      <c r="BKX288" s="59"/>
      <c r="BKY288" s="59"/>
      <c r="BKZ288" s="59"/>
      <c r="BLA288" s="59"/>
      <c r="BLB288" s="59"/>
      <c r="BLC288" s="59"/>
      <c r="BLD288" s="59"/>
      <c r="BLE288" s="59"/>
      <c r="BLF288" s="59"/>
      <c r="BLG288" s="59"/>
      <c r="BLH288" s="59"/>
      <c r="BLI288" s="59"/>
      <c r="BLJ288" s="59"/>
      <c r="BLK288" s="59"/>
      <c r="BLL288" s="59"/>
      <c r="BLM288" s="59"/>
      <c r="BLN288" s="59"/>
      <c r="BLO288" s="59"/>
      <c r="BLP288" s="59"/>
      <c r="BLQ288" s="59"/>
      <c r="BLR288" s="59"/>
      <c r="BLS288" s="59"/>
      <c r="BLT288" s="59"/>
      <c r="BLU288" s="59"/>
      <c r="BLV288" s="59"/>
      <c r="BLW288" s="59"/>
      <c r="BLX288" s="59"/>
      <c r="BLY288" s="59"/>
      <c r="BLZ288" s="59"/>
      <c r="BMA288" s="59"/>
      <c r="BMB288" s="59"/>
      <c r="BMC288" s="59"/>
      <c r="BMD288" s="59"/>
      <c r="BME288" s="59"/>
      <c r="BMF288" s="59"/>
      <c r="BMG288" s="59"/>
      <c r="BMH288" s="59"/>
      <c r="BMI288" s="59"/>
      <c r="BMJ288" s="59"/>
      <c r="BMK288" s="59"/>
      <c r="BML288" s="59"/>
      <c r="BMM288" s="59"/>
      <c r="BMN288" s="59"/>
      <c r="BMO288" s="59"/>
      <c r="BMP288" s="59"/>
      <c r="BMQ288" s="59"/>
      <c r="BMR288" s="59"/>
      <c r="BMS288" s="59"/>
      <c r="BMT288" s="59"/>
      <c r="BMU288" s="59"/>
      <c r="BMV288" s="59"/>
      <c r="BMW288" s="59"/>
      <c r="BMX288" s="59"/>
      <c r="BMY288" s="59"/>
      <c r="BMZ288" s="59"/>
      <c r="BNA288" s="59"/>
      <c r="BNB288" s="59"/>
      <c r="BNC288" s="59"/>
      <c r="BND288" s="59"/>
      <c r="BNE288" s="59"/>
      <c r="BNF288" s="59"/>
      <c r="BNG288" s="59"/>
      <c r="BNH288" s="59"/>
      <c r="BNI288" s="59"/>
      <c r="BNJ288" s="59"/>
      <c r="BNK288" s="59"/>
      <c r="BNL288" s="59"/>
      <c r="BNM288" s="59"/>
      <c r="BNN288" s="59"/>
      <c r="BNO288" s="59"/>
      <c r="BNP288" s="59"/>
      <c r="BNQ288" s="59"/>
      <c r="BNR288" s="59"/>
      <c r="BNS288" s="59"/>
      <c r="BNT288" s="59"/>
      <c r="BNU288" s="59"/>
      <c r="BNV288" s="59"/>
      <c r="BNW288" s="59"/>
      <c r="BNX288" s="59"/>
      <c r="BNY288" s="59"/>
      <c r="BNZ288" s="59"/>
      <c r="BOA288" s="59"/>
      <c r="BOB288" s="59"/>
      <c r="BOC288" s="59"/>
      <c r="BOD288" s="59"/>
      <c r="BOE288" s="59"/>
      <c r="BOF288" s="59"/>
      <c r="BOG288" s="59"/>
      <c r="BOH288" s="59"/>
      <c r="BOI288" s="59"/>
      <c r="BOJ288" s="59"/>
      <c r="BOK288" s="59"/>
      <c r="BOL288" s="59"/>
      <c r="BOM288" s="59"/>
      <c r="BON288" s="59"/>
      <c r="BOO288" s="59"/>
      <c r="BOP288" s="59"/>
      <c r="BOQ288" s="59"/>
      <c r="BOR288" s="59"/>
      <c r="BOS288" s="59"/>
      <c r="BOT288" s="59"/>
      <c r="BOU288" s="59"/>
      <c r="BOV288" s="59"/>
      <c r="BOW288" s="59"/>
      <c r="BOX288" s="59"/>
      <c r="BOY288" s="59"/>
      <c r="BOZ288" s="59"/>
      <c r="BPA288" s="59"/>
      <c r="BPB288" s="59"/>
      <c r="BPC288" s="59"/>
      <c r="BPD288" s="59"/>
      <c r="BPE288" s="59"/>
      <c r="BPF288" s="59"/>
      <c r="BPG288" s="59"/>
      <c r="BPH288" s="59"/>
      <c r="BPI288" s="59"/>
      <c r="BPJ288" s="59"/>
      <c r="BPK288" s="59"/>
      <c r="BPL288" s="59"/>
      <c r="BPM288" s="59"/>
      <c r="BPN288" s="59"/>
      <c r="BPO288" s="59"/>
      <c r="BPP288" s="59"/>
      <c r="BPQ288" s="59"/>
      <c r="BPR288" s="59"/>
      <c r="BPS288" s="59"/>
      <c r="BPT288" s="59"/>
      <c r="BPU288" s="59"/>
      <c r="BPV288" s="59"/>
      <c r="BPW288" s="59"/>
      <c r="BPX288" s="59"/>
      <c r="BPY288" s="59"/>
      <c r="BPZ288" s="59"/>
      <c r="BQA288" s="59"/>
      <c r="BQB288" s="59"/>
      <c r="BQC288" s="59"/>
      <c r="BQD288" s="59"/>
      <c r="BQE288" s="59"/>
      <c r="BQF288" s="59"/>
      <c r="BQG288" s="59"/>
      <c r="BQH288" s="59"/>
      <c r="BQI288" s="59"/>
      <c r="BQJ288" s="59"/>
      <c r="BQK288" s="59"/>
      <c r="BQL288" s="59"/>
      <c r="BQM288" s="59"/>
      <c r="BQN288" s="59"/>
      <c r="BQO288" s="59"/>
      <c r="BQP288" s="59"/>
      <c r="BQQ288" s="59"/>
      <c r="BQR288" s="59"/>
      <c r="BQS288" s="59"/>
      <c r="BQT288" s="59"/>
      <c r="BQU288" s="59"/>
      <c r="BQV288" s="59"/>
      <c r="BQW288" s="59"/>
      <c r="BQX288" s="59"/>
      <c r="BQY288" s="59"/>
      <c r="BQZ288" s="59"/>
      <c r="BRA288" s="59"/>
      <c r="BRB288" s="59"/>
      <c r="BRC288" s="59"/>
      <c r="BRD288" s="59"/>
      <c r="BRE288" s="59"/>
      <c r="BRF288" s="59"/>
      <c r="BRG288" s="59"/>
      <c r="BRH288" s="59"/>
      <c r="BRI288" s="59"/>
      <c r="BRJ288" s="59"/>
      <c r="BRK288" s="59"/>
      <c r="BRL288" s="59"/>
      <c r="BRM288" s="59"/>
      <c r="BRN288" s="59"/>
      <c r="BRO288" s="59"/>
      <c r="BRP288" s="59"/>
      <c r="BRQ288" s="59"/>
      <c r="BRR288" s="59"/>
      <c r="BRS288" s="59"/>
      <c r="BRT288" s="59"/>
      <c r="BRU288" s="59"/>
      <c r="BRV288" s="59"/>
      <c r="BRW288" s="59"/>
      <c r="BRX288" s="59"/>
      <c r="BRY288" s="59"/>
      <c r="BRZ288" s="59"/>
      <c r="BSA288" s="59"/>
      <c r="BSB288" s="59"/>
      <c r="BSC288" s="59"/>
      <c r="BSD288" s="59"/>
      <c r="BSE288" s="59"/>
      <c r="BSF288" s="59"/>
      <c r="BSG288" s="59"/>
      <c r="BSH288" s="59"/>
      <c r="BSI288" s="59"/>
      <c r="BSJ288" s="59"/>
      <c r="BSK288" s="59"/>
      <c r="BSL288" s="59"/>
      <c r="BSM288" s="59"/>
      <c r="BSN288" s="59"/>
      <c r="BSO288" s="59"/>
      <c r="BSP288" s="59"/>
      <c r="BSQ288" s="59"/>
      <c r="BSR288" s="59"/>
      <c r="BSS288" s="59"/>
      <c r="BST288" s="59"/>
      <c r="BSU288" s="59"/>
      <c r="BSV288" s="59"/>
      <c r="BSW288" s="59"/>
      <c r="BSX288" s="59"/>
      <c r="BSY288" s="59"/>
      <c r="BSZ288" s="59"/>
      <c r="BTA288" s="59"/>
      <c r="BTB288" s="59"/>
      <c r="BTC288" s="59"/>
      <c r="BTD288" s="59"/>
      <c r="BTE288" s="59"/>
      <c r="BTF288" s="59"/>
      <c r="BTG288" s="59"/>
      <c r="BTH288" s="59"/>
      <c r="BTI288" s="59"/>
      <c r="BTJ288" s="59"/>
      <c r="BTK288" s="59"/>
      <c r="BTL288" s="59"/>
      <c r="BTM288" s="59"/>
      <c r="BTN288" s="59"/>
      <c r="BTO288" s="59"/>
      <c r="BTP288" s="59"/>
      <c r="BTQ288" s="59"/>
      <c r="BTR288" s="59"/>
      <c r="BTS288" s="59"/>
      <c r="BTT288" s="59"/>
      <c r="BTU288" s="59"/>
      <c r="BTV288" s="59"/>
      <c r="BTW288" s="59"/>
      <c r="BTX288" s="59"/>
      <c r="BTY288" s="59"/>
      <c r="BTZ288" s="59"/>
      <c r="BUA288" s="59"/>
      <c r="BUB288" s="59"/>
      <c r="BUC288" s="59"/>
      <c r="BUD288" s="59"/>
      <c r="BUE288" s="59"/>
      <c r="BUF288" s="59"/>
      <c r="BUG288" s="59"/>
      <c r="BUH288" s="59"/>
      <c r="BUI288" s="59"/>
      <c r="BUJ288" s="59"/>
      <c r="BUK288" s="59"/>
      <c r="BUL288" s="59"/>
      <c r="BUM288" s="59"/>
      <c r="BUN288" s="59"/>
      <c r="BUO288" s="59"/>
      <c r="BUP288" s="59"/>
      <c r="BUQ288" s="59"/>
      <c r="BUR288" s="59"/>
      <c r="BUS288" s="59"/>
      <c r="BUT288" s="59"/>
      <c r="BUU288" s="59"/>
      <c r="BUV288" s="59"/>
      <c r="BUW288" s="59"/>
      <c r="BUX288" s="59"/>
      <c r="BUY288" s="59"/>
      <c r="BUZ288" s="59"/>
      <c r="BVA288" s="59"/>
      <c r="BVB288" s="59"/>
      <c r="BVC288" s="59"/>
      <c r="BVD288" s="59"/>
      <c r="BVE288" s="59"/>
      <c r="BVF288" s="59"/>
      <c r="BVG288" s="59"/>
      <c r="BVH288" s="59"/>
      <c r="BVI288" s="59"/>
      <c r="BVJ288" s="59"/>
      <c r="BVK288" s="59"/>
      <c r="BVL288" s="59"/>
      <c r="BVM288" s="59"/>
      <c r="BVN288" s="59"/>
      <c r="BVO288" s="59"/>
      <c r="BVP288" s="59"/>
      <c r="BVQ288" s="59"/>
      <c r="BVR288" s="59"/>
      <c r="BVS288" s="59"/>
      <c r="BVT288" s="59"/>
      <c r="BVU288" s="59"/>
      <c r="BVV288" s="59"/>
      <c r="BVW288" s="59"/>
      <c r="BVX288" s="59"/>
      <c r="BVY288" s="59"/>
      <c r="BVZ288" s="59"/>
      <c r="BWA288" s="59"/>
      <c r="BWB288" s="59"/>
      <c r="BWC288" s="59"/>
      <c r="BWD288" s="59"/>
      <c r="BWE288" s="59"/>
      <c r="BWF288" s="59"/>
      <c r="BWG288" s="59"/>
      <c r="BWH288" s="59"/>
      <c r="BWI288" s="59"/>
      <c r="BWJ288" s="59"/>
      <c r="BWK288" s="59"/>
      <c r="BWL288" s="59"/>
      <c r="BWM288" s="59"/>
      <c r="BWN288" s="59"/>
      <c r="BWO288" s="59"/>
      <c r="BWP288" s="59"/>
      <c r="BWQ288" s="59"/>
      <c r="BWR288" s="59"/>
      <c r="BWS288" s="59"/>
      <c r="BWT288" s="59"/>
      <c r="BWU288" s="59"/>
      <c r="BWV288" s="59"/>
      <c r="BWW288" s="59"/>
      <c r="BWX288" s="59"/>
      <c r="BWY288" s="59"/>
      <c r="BWZ288" s="59"/>
      <c r="BXA288" s="59"/>
      <c r="BXB288" s="59"/>
      <c r="BXC288" s="59"/>
      <c r="BXD288" s="59"/>
      <c r="BXE288" s="59"/>
      <c r="BXF288" s="59"/>
      <c r="BXG288" s="59"/>
      <c r="BXH288" s="59"/>
      <c r="BXI288" s="59"/>
      <c r="BXJ288" s="59"/>
      <c r="BXK288" s="59"/>
      <c r="BXL288" s="59"/>
      <c r="BXM288" s="59"/>
      <c r="BXN288" s="59"/>
      <c r="BXO288" s="59"/>
      <c r="BXP288" s="59"/>
      <c r="BXQ288" s="59"/>
      <c r="BXR288" s="59"/>
      <c r="BXS288" s="59"/>
      <c r="BXT288" s="59"/>
      <c r="BXU288" s="59"/>
      <c r="BXV288" s="59"/>
      <c r="BXW288" s="59"/>
      <c r="BXX288" s="59"/>
      <c r="BXY288" s="59"/>
      <c r="BXZ288" s="59"/>
      <c r="BYA288" s="59"/>
      <c r="BYB288" s="59"/>
      <c r="BYC288" s="59"/>
      <c r="BYD288" s="59"/>
      <c r="BYE288" s="59"/>
      <c r="BYF288" s="59"/>
      <c r="BYG288" s="59"/>
      <c r="BYH288" s="59"/>
      <c r="BYI288" s="59"/>
      <c r="BYJ288" s="59"/>
      <c r="BYK288" s="59"/>
      <c r="BYL288" s="59"/>
      <c r="BYM288" s="59"/>
      <c r="BYN288" s="59"/>
      <c r="BYO288" s="59"/>
      <c r="BYP288" s="59"/>
      <c r="BYQ288" s="59"/>
      <c r="BYR288" s="59"/>
      <c r="BYS288" s="59"/>
      <c r="BYT288" s="59"/>
      <c r="BYU288" s="59"/>
      <c r="BYV288" s="59"/>
      <c r="BYW288" s="59"/>
      <c r="BYX288" s="59"/>
      <c r="BYY288" s="59"/>
      <c r="BYZ288" s="59"/>
      <c r="BZA288" s="59"/>
      <c r="BZB288" s="59"/>
      <c r="BZC288" s="59"/>
      <c r="BZD288" s="59"/>
      <c r="BZE288" s="59"/>
      <c r="BZF288" s="59"/>
      <c r="BZG288" s="59"/>
      <c r="BZH288" s="59"/>
      <c r="BZI288" s="59"/>
      <c r="BZJ288" s="59"/>
      <c r="BZK288" s="59"/>
      <c r="BZL288" s="59"/>
      <c r="BZM288" s="59"/>
      <c r="BZN288" s="59"/>
      <c r="BZO288" s="59"/>
      <c r="BZP288" s="59"/>
      <c r="BZQ288" s="59"/>
      <c r="BZR288" s="59"/>
      <c r="BZS288" s="59"/>
      <c r="BZT288" s="59"/>
      <c r="BZU288" s="59"/>
      <c r="BZV288" s="59"/>
      <c r="BZW288" s="59"/>
      <c r="BZX288" s="59"/>
      <c r="BZY288" s="59"/>
      <c r="BZZ288" s="59"/>
      <c r="CAA288" s="59"/>
      <c r="CAB288" s="59"/>
      <c r="CAC288" s="59"/>
      <c r="CAD288" s="59"/>
      <c r="CAE288" s="59"/>
      <c r="CAF288" s="59"/>
      <c r="CAG288" s="59"/>
      <c r="CAH288" s="59"/>
      <c r="CAI288" s="59"/>
      <c r="CAJ288" s="59"/>
      <c r="CAK288" s="59"/>
      <c r="CAL288" s="59"/>
      <c r="CAM288" s="59"/>
      <c r="CAN288" s="59"/>
      <c r="CAO288" s="59"/>
      <c r="CAP288" s="59"/>
      <c r="CAQ288" s="59"/>
      <c r="CAR288" s="59"/>
      <c r="CAS288" s="59"/>
      <c r="CAT288" s="59"/>
      <c r="CAU288" s="59"/>
      <c r="CAV288" s="59"/>
      <c r="CAW288" s="59"/>
      <c r="CAX288" s="59"/>
      <c r="CAY288" s="59"/>
      <c r="CAZ288" s="59"/>
      <c r="CBA288" s="59"/>
      <c r="CBB288" s="59"/>
      <c r="CBC288" s="59"/>
      <c r="CBD288" s="59"/>
      <c r="CBE288" s="59"/>
      <c r="CBF288" s="59"/>
      <c r="CBG288" s="59"/>
      <c r="CBH288" s="59"/>
      <c r="CBI288" s="59"/>
      <c r="CBJ288" s="59"/>
      <c r="CBK288" s="59"/>
      <c r="CBL288" s="59"/>
      <c r="CBM288" s="59"/>
      <c r="CBN288" s="59"/>
      <c r="CBO288" s="59"/>
      <c r="CBP288" s="59"/>
      <c r="CBQ288" s="59"/>
      <c r="CBR288" s="59"/>
      <c r="CBS288" s="59"/>
      <c r="CBT288" s="59"/>
      <c r="CBU288" s="59"/>
      <c r="CBV288" s="59"/>
      <c r="CBW288" s="59"/>
      <c r="CBX288" s="59"/>
      <c r="CBY288" s="59"/>
      <c r="CBZ288" s="59"/>
      <c r="CCA288" s="59"/>
      <c r="CCB288" s="59"/>
      <c r="CCC288" s="59"/>
      <c r="CCD288" s="59"/>
      <c r="CCE288" s="59"/>
      <c r="CCF288" s="59"/>
      <c r="CCG288" s="59"/>
      <c r="CCH288" s="59"/>
      <c r="CCI288" s="59"/>
      <c r="CCJ288" s="59"/>
      <c r="CCK288" s="59"/>
      <c r="CCL288" s="59"/>
      <c r="CCM288" s="59"/>
      <c r="CCN288" s="59"/>
      <c r="CCO288" s="59"/>
      <c r="CCP288" s="59"/>
      <c r="CCQ288" s="59"/>
      <c r="CCR288" s="59"/>
      <c r="CCS288" s="59"/>
      <c r="CCT288" s="59"/>
      <c r="CCU288" s="59"/>
      <c r="CCV288" s="59"/>
      <c r="CCW288" s="59"/>
      <c r="CCX288" s="59"/>
      <c r="CCY288" s="59"/>
      <c r="CCZ288" s="59"/>
      <c r="CDA288" s="59"/>
      <c r="CDB288" s="59"/>
      <c r="CDC288" s="59"/>
      <c r="CDD288" s="59"/>
      <c r="CDE288" s="59"/>
      <c r="CDF288" s="59"/>
      <c r="CDG288" s="59"/>
      <c r="CDH288" s="59"/>
      <c r="CDI288" s="59"/>
      <c r="CDJ288" s="59"/>
      <c r="CDK288" s="59"/>
      <c r="CDL288" s="59"/>
      <c r="CDM288" s="59"/>
      <c r="CDN288" s="59"/>
      <c r="CDO288" s="59"/>
      <c r="CDP288" s="59"/>
      <c r="CDQ288" s="59"/>
      <c r="CDR288" s="59"/>
      <c r="CDS288" s="59"/>
      <c r="CDT288" s="59"/>
      <c r="CDU288" s="59"/>
      <c r="CDV288" s="59"/>
      <c r="CDW288" s="59"/>
      <c r="CDX288" s="59"/>
      <c r="CDY288" s="59"/>
      <c r="CDZ288" s="59"/>
      <c r="CEA288" s="59"/>
      <c r="CEB288" s="59"/>
      <c r="CEC288" s="59"/>
      <c r="CED288" s="59"/>
      <c r="CEE288" s="59"/>
      <c r="CEF288" s="59"/>
      <c r="CEG288" s="59"/>
      <c r="CEH288" s="59"/>
      <c r="CEI288" s="59"/>
      <c r="CEJ288" s="59"/>
      <c r="CEK288" s="59"/>
      <c r="CEL288" s="59"/>
      <c r="CEM288" s="59"/>
      <c r="CEN288" s="59"/>
      <c r="CEO288" s="59"/>
      <c r="CEP288" s="59"/>
      <c r="CEQ288" s="59"/>
      <c r="CER288" s="59"/>
      <c r="CES288" s="59"/>
      <c r="CET288" s="59"/>
      <c r="CEU288" s="59"/>
      <c r="CEV288" s="59"/>
      <c r="CEW288" s="59"/>
      <c r="CEX288" s="59"/>
      <c r="CEY288" s="59"/>
      <c r="CEZ288" s="59"/>
      <c r="CFA288" s="59"/>
      <c r="CFB288" s="59"/>
      <c r="CFC288" s="59"/>
      <c r="CFD288" s="59"/>
      <c r="CFE288" s="59"/>
      <c r="CFF288" s="59"/>
      <c r="CFG288" s="59"/>
      <c r="CFH288" s="59"/>
      <c r="CFI288" s="59"/>
      <c r="CFJ288" s="59"/>
      <c r="CFK288" s="59"/>
      <c r="CFL288" s="59"/>
      <c r="CFM288" s="59"/>
      <c r="CFN288" s="59"/>
      <c r="CFO288" s="59"/>
      <c r="CFP288" s="59"/>
      <c r="CFQ288" s="59"/>
      <c r="CFR288" s="59"/>
      <c r="CFS288" s="59"/>
      <c r="CFT288" s="59"/>
      <c r="CFU288" s="59"/>
      <c r="CFV288" s="59"/>
      <c r="CFW288" s="59"/>
      <c r="CFX288" s="59"/>
      <c r="CFY288" s="59"/>
      <c r="CFZ288" s="59"/>
      <c r="CGA288" s="59"/>
      <c r="CGB288" s="59"/>
      <c r="CGC288" s="59"/>
      <c r="CGD288" s="59"/>
      <c r="CGE288" s="59"/>
      <c r="CGF288" s="59"/>
      <c r="CGG288" s="59"/>
      <c r="CGH288" s="59"/>
      <c r="CGI288" s="59"/>
      <c r="CGJ288" s="59"/>
      <c r="CGK288" s="59"/>
      <c r="CGL288" s="59"/>
      <c r="CGM288" s="59"/>
      <c r="CGN288" s="59"/>
      <c r="CGO288" s="59"/>
      <c r="CGP288" s="59"/>
      <c r="CGQ288" s="59"/>
      <c r="CGR288" s="59"/>
      <c r="CGS288" s="59"/>
      <c r="CGT288" s="59"/>
      <c r="CGU288" s="59"/>
      <c r="CGV288" s="59"/>
      <c r="CGW288" s="59"/>
      <c r="CGX288" s="59"/>
      <c r="CGY288" s="59"/>
      <c r="CGZ288" s="59"/>
      <c r="CHA288" s="59"/>
      <c r="CHB288" s="59"/>
      <c r="CHC288" s="59"/>
      <c r="CHD288" s="59"/>
      <c r="CHE288" s="59"/>
      <c r="CHF288" s="59"/>
      <c r="CHG288" s="59"/>
      <c r="CHH288" s="59"/>
      <c r="CHI288" s="59"/>
      <c r="CHJ288" s="59"/>
      <c r="CHK288" s="59"/>
      <c r="CHL288" s="59"/>
      <c r="CHM288" s="59"/>
      <c r="CHN288" s="59"/>
      <c r="CHO288" s="59"/>
      <c r="CHP288" s="59"/>
      <c r="CHQ288" s="59"/>
      <c r="CHR288" s="59"/>
      <c r="CHS288" s="59"/>
      <c r="CHT288" s="59"/>
      <c r="CHU288" s="59"/>
      <c r="CHV288" s="59"/>
      <c r="CHW288" s="59"/>
      <c r="CHX288" s="59"/>
      <c r="CHY288" s="59"/>
      <c r="CHZ288" s="59"/>
      <c r="CIA288" s="59"/>
      <c r="CIB288" s="59"/>
      <c r="CIC288" s="59"/>
      <c r="CID288" s="59"/>
      <c r="CIE288" s="59"/>
      <c r="CIF288" s="59"/>
      <c r="CIG288" s="59"/>
      <c r="CIH288" s="59"/>
      <c r="CII288" s="59"/>
      <c r="CIJ288" s="59"/>
      <c r="CIK288" s="59"/>
      <c r="CIL288" s="59"/>
      <c r="CIM288" s="59"/>
      <c r="CIN288" s="59"/>
      <c r="CIO288" s="59"/>
      <c r="CIP288" s="59"/>
      <c r="CIQ288" s="59"/>
      <c r="CIR288" s="59"/>
      <c r="CIS288" s="59"/>
      <c r="CIT288" s="59"/>
      <c r="CIU288" s="59"/>
      <c r="CIV288" s="59"/>
      <c r="CIW288" s="59"/>
      <c r="CIX288" s="59"/>
      <c r="CIY288" s="59"/>
      <c r="CIZ288" s="59"/>
      <c r="CJA288" s="59"/>
      <c r="CJB288" s="59"/>
      <c r="CJC288" s="59"/>
      <c r="CJD288" s="59"/>
      <c r="CJE288" s="59"/>
      <c r="CJF288" s="59"/>
      <c r="CJG288" s="59"/>
      <c r="CJH288" s="59"/>
      <c r="CJI288" s="59"/>
      <c r="CJJ288" s="59"/>
      <c r="CJK288" s="59"/>
      <c r="CJL288" s="59"/>
      <c r="CJM288" s="59"/>
      <c r="CJN288" s="59"/>
      <c r="CJO288" s="59"/>
      <c r="CJP288" s="59"/>
      <c r="CJQ288" s="59"/>
      <c r="CJR288" s="59"/>
      <c r="CJS288" s="59"/>
      <c r="CJT288" s="59"/>
      <c r="CJU288" s="59"/>
      <c r="CJV288" s="59"/>
      <c r="CJW288" s="59"/>
      <c r="CJX288" s="59"/>
      <c r="CJY288" s="59"/>
      <c r="CJZ288" s="59"/>
      <c r="CKA288" s="59"/>
      <c r="CKB288" s="59"/>
      <c r="CKC288" s="59"/>
      <c r="CKD288" s="59"/>
      <c r="CKE288" s="59"/>
      <c r="CKF288" s="59"/>
      <c r="CKG288" s="59"/>
      <c r="CKH288" s="59"/>
      <c r="CKI288" s="59"/>
      <c r="CKJ288" s="59"/>
      <c r="CKK288" s="59"/>
      <c r="CKL288" s="59"/>
      <c r="CKM288" s="59"/>
      <c r="CKN288" s="59"/>
      <c r="CKO288" s="59"/>
      <c r="CKP288" s="59"/>
      <c r="CKQ288" s="59"/>
      <c r="CKR288" s="59"/>
      <c r="CKS288" s="59"/>
      <c r="CKT288" s="59"/>
      <c r="CKU288" s="59"/>
      <c r="CKV288" s="59"/>
      <c r="CKW288" s="59"/>
      <c r="CKX288" s="59"/>
      <c r="CKY288" s="59"/>
      <c r="CKZ288" s="59"/>
      <c r="CLA288" s="59"/>
      <c r="CLB288" s="59"/>
      <c r="CLC288" s="59"/>
      <c r="CLD288" s="59"/>
      <c r="CLE288" s="59"/>
      <c r="CLF288" s="59"/>
      <c r="CLG288" s="59"/>
      <c r="CLH288" s="59"/>
      <c r="CLI288" s="59"/>
      <c r="CLJ288" s="59"/>
      <c r="CLK288" s="59"/>
      <c r="CLL288" s="59"/>
      <c r="CLM288" s="59"/>
      <c r="CLN288" s="59"/>
      <c r="CLO288" s="59"/>
      <c r="CLP288" s="59"/>
      <c r="CLQ288" s="59"/>
      <c r="CLR288" s="59"/>
      <c r="CLS288" s="59"/>
      <c r="CLT288" s="59"/>
      <c r="CLU288" s="59"/>
      <c r="CLV288" s="59"/>
      <c r="CLW288" s="59"/>
      <c r="CLX288" s="59"/>
      <c r="CLY288" s="59"/>
      <c r="CLZ288" s="59"/>
      <c r="CMA288" s="59"/>
      <c r="CMB288" s="59"/>
      <c r="CMC288" s="59"/>
      <c r="CMD288" s="59"/>
      <c r="CME288" s="59"/>
      <c r="CMF288" s="59"/>
      <c r="CMG288" s="59"/>
      <c r="CMH288" s="59"/>
      <c r="CMI288" s="59"/>
      <c r="CMJ288" s="59"/>
      <c r="CMK288" s="59"/>
      <c r="CML288" s="59"/>
      <c r="CMM288" s="59"/>
      <c r="CMN288" s="59"/>
      <c r="CMO288" s="59"/>
      <c r="CMP288" s="59"/>
      <c r="CMQ288" s="59"/>
      <c r="CMR288" s="59"/>
      <c r="CMS288" s="59"/>
      <c r="CMT288" s="59"/>
      <c r="CMU288" s="59"/>
      <c r="CMV288" s="59"/>
      <c r="CMW288" s="59"/>
      <c r="CMX288" s="59"/>
      <c r="CMY288" s="59"/>
      <c r="CMZ288" s="59"/>
      <c r="CNA288" s="59"/>
      <c r="CNB288" s="59"/>
      <c r="CNC288" s="59"/>
      <c r="CND288" s="59"/>
      <c r="CNE288" s="59"/>
      <c r="CNF288" s="59"/>
      <c r="CNG288" s="59"/>
      <c r="CNH288" s="59"/>
      <c r="CNI288" s="59"/>
      <c r="CNJ288" s="59"/>
      <c r="CNK288" s="59"/>
      <c r="CNL288" s="59"/>
      <c r="CNM288" s="59"/>
      <c r="CNN288" s="59"/>
      <c r="CNO288" s="59"/>
      <c r="CNP288" s="59"/>
      <c r="CNQ288" s="59"/>
      <c r="CNR288" s="59"/>
      <c r="CNS288" s="59"/>
      <c r="CNT288" s="59"/>
      <c r="CNU288" s="59"/>
      <c r="CNV288" s="59"/>
      <c r="CNW288" s="59"/>
      <c r="CNX288" s="59"/>
      <c r="CNY288" s="59"/>
      <c r="CNZ288" s="59"/>
      <c r="COA288" s="59"/>
      <c r="COB288" s="59"/>
      <c r="COC288" s="59"/>
      <c r="COD288" s="59"/>
      <c r="COE288" s="59"/>
      <c r="COF288" s="59"/>
      <c r="COG288" s="59"/>
      <c r="COH288" s="59"/>
      <c r="COI288" s="59"/>
      <c r="COJ288" s="59"/>
      <c r="COK288" s="59"/>
      <c r="COL288" s="59"/>
      <c r="COM288" s="59"/>
      <c r="CON288" s="59"/>
      <c r="COO288" s="59"/>
      <c r="COP288" s="59"/>
      <c r="COQ288" s="59"/>
      <c r="COR288" s="59"/>
      <c r="COS288" s="59"/>
      <c r="COT288" s="59"/>
      <c r="COU288" s="59"/>
      <c r="COV288" s="59"/>
      <c r="COW288" s="59"/>
      <c r="COX288" s="59"/>
      <c r="COY288" s="59"/>
      <c r="COZ288" s="59"/>
      <c r="CPA288" s="59"/>
      <c r="CPB288" s="59"/>
      <c r="CPC288" s="59"/>
      <c r="CPD288" s="59"/>
      <c r="CPE288" s="59"/>
      <c r="CPF288" s="59"/>
      <c r="CPG288" s="59"/>
      <c r="CPH288" s="59"/>
      <c r="CPI288" s="59"/>
      <c r="CPJ288" s="59"/>
      <c r="CPK288" s="59"/>
      <c r="CPL288" s="59"/>
      <c r="CPM288" s="59"/>
      <c r="CPN288" s="59"/>
      <c r="CPO288" s="59"/>
      <c r="CPP288" s="59"/>
      <c r="CPQ288" s="59"/>
      <c r="CPR288" s="59"/>
      <c r="CPS288" s="59"/>
      <c r="CPT288" s="59"/>
      <c r="CPU288" s="59"/>
      <c r="CPV288" s="59"/>
      <c r="CPW288" s="59"/>
      <c r="CPX288" s="59"/>
      <c r="CPY288" s="59"/>
      <c r="CPZ288" s="59"/>
      <c r="CQA288" s="59"/>
      <c r="CQB288" s="59"/>
      <c r="CQC288" s="59"/>
      <c r="CQD288" s="59"/>
      <c r="CQE288" s="59"/>
      <c r="CQF288" s="59"/>
      <c r="CQG288" s="59"/>
      <c r="CQH288" s="59"/>
      <c r="CQI288" s="59"/>
      <c r="CQJ288" s="59"/>
      <c r="CQK288" s="59"/>
      <c r="CQL288" s="59"/>
      <c r="CQM288" s="59"/>
      <c r="CQN288" s="59"/>
      <c r="CQO288" s="59"/>
      <c r="CQP288" s="59"/>
      <c r="CQQ288" s="59"/>
      <c r="CQR288" s="59"/>
      <c r="CQS288" s="59"/>
      <c r="CQT288" s="59"/>
      <c r="CQU288" s="59"/>
      <c r="CQV288" s="59"/>
      <c r="CQW288" s="59"/>
      <c r="CQX288" s="59"/>
      <c r="CQY288" s="59"/>
      <c r="CQZ288" s="59"/>
      <c r="CRA288" s="59"/>
      <c r="CRB288" s="59"/>
      <c r="CRC288" s="59"/>
      <c r="CRD288" s="59"/>
      <c r="CRE288" s="59"/>
      <c r="CRF288" s="59"/>
      <c r="CRG288" s="59"/>
      <c r="CRH288" s="59"/>
      <c r="CRI288" s="59"/>
      <c r="CRJ288" s="59"/>
      <c r="CRK288" s="59"/>
      <c r="CRL288" s="59"/>
      <c r="CRM288" s="59"/>
      <c r="CRN288" s="59"/>
      <c r="CRO288" s="59"/>
      <c r="CRP288" s="59"/>
      <c r="CRQ288" s="59"/>
      <c r="CRR288" s="59"/>
      <c r="CRS288" s="59"/>
      <c r="CRT288" s="59"/>
      <c r="CRU288" s="59"/>
      <c r="CRV288" s="59"/>
      <c r="CRW288" s="59"/>
      <c r="CRX288" s="59"/>
      <c r="CRY288" s="59"/>
      <c r="CRZ288" s="59"/>
      <c r="CSA288" s="59"/>
      <c r="CSB288" s="59"/>
      <c r="CSC288" s="59"/>
      <c r="CSD288" s="59"/>
      <c r="CSE288" s="59"/>
      <c r="CSF288" s="59"/>
      <c r="CSG288" s="59"/>
      <c r="CSH288" s="59"/>
      <c r="CSI288" s="59"/>
      <c r="CSJ288" s="59"/>
      <c r="CSK288" s="59"/>
      <c r="CSL288" s="59"/>
      <c r="CSM288" s="59"/>
      <c r="CSN288" s="59"/>
      <c r="CSO288" s="59"/>
      <c r="CSP288" s="59"/>
      <c r="CSQ288" s="59"/>
      <c r="CSR288" s="59"/>
      <c r="CSS288" s="59"/>
      <c r="CST288" s="59"/>
      <c r="CSU288" s="59"/>
      <c r="CSV288" s="59"/>
      <c r="CSW288" s="59"/>
      <c r="CSX288" s="59"/>
      <c r="CSY288" s="59"/>
      <c r="CSZ288" s="59"/>
      <c r="CTA288" s="59"/>
      <c r="CTB288" s="59"/>
      <c r="CTC288" s="59"/>
      <c r="CTD288" s="59"/>
      <c r="CTE288" s="59"/>
      <c r="CTF288" s="59"/>
      <c r="CTG288" s="59"/>
      <c r="CTH288" s="59"/>
      <c r="CTI288" s="59"/>
      <c r="CTJ288" s="59"/>
      <c r="CTK288" s="59"/>
      <c r="CTL288" s="59"/>
      <c r="CTM288" s="59"/>
      <c r="CTN288" s="59"/>
      <c r="CTO288" s="59"/>
      <c r="CTP288" s="59"/>
      <c r="CTQ288" s="59"/>
      <c r="CTR288" s="59"/>
      <c r="CTS288" s="59"/>
      <c r="CTT288" s="59"/>
      <c r="CTU288" s="59"/>
      <c r="CTV288" s="59"/>
      <c r="CTW288" s="59"/>
      <c r="CTX288" s="59"/>
      <c r="CTY288" s="59"/>
      <c r="CTZ288" s="59"/>
      <c r="CUA288" s="59"/>
      <c r="CUB288" s="59"/>
      <c r="CUC288" s="59"/>
      <c r="CUD288" s="59"/>
      <c r="CUE288" s="59"/>
      <c r="CUF288" s="59"/>
      <c r="CUG288" s="59"/>
      <c r="CUH288" s="59"/>
      <c r="CUI288" s="59"/>
      <c r="CUJ288" s="59"/>
      <c r="CUK288" s="59"/>
      <c r="CUL288" s="59"/>
      <c r="CUM288" s="59"/>
      <c r="CUN288" s="59"/>
      <c r="CUO288" s="59"/>
      <c r="CUP288" s="59"/>
      <c r="CUQ288" s="59"/>
      <c r="CUR288" s="59"/>
      <c r="CUS288" s="59"/>
      <c r="CUT288" s="59"/>
      <c r="CUU288" s="59"/>
      <c r="CUV288" s="59"/>
      <c r="CUW288" s="59"/>
      <c r="CUX288" s="59"/>
      <c r="CUY288" s="59"/>
      <c r="CUZ288" s="59"/>
      <c r="CVA288" s="59"/>
      <c r="CVB288" s="59"/>
      <c r="CVC288" s="59"/>
      <c r="CVD288" s="59"/>
      <c r="CVE288" s="59"/>
      <c r="CVF288" s="59"/>
      <c r="CVG288" s="59"/>
      <c r="CVH288" s="59"/>
      <c r="CVI288" s="59"/>
      <c r="CVJ288" s="59"/>
      <c r="CVK288" s="59"/>
      <c r="CVL288" s="59"/>
      <c r="CVM288" s="59"/>
      <c r="CVN288" s="59"/>
      <c r="CVO288" s="59"/>
      <c r="CVP288" s="59"/>
      <c r="CVQ288" s="59"/>
      <c r="CVR288" s="59"/>
      <c r="CVS288" s="59"/>
      <c r="CVT288" s="59"/>
      <c r="CVU288" s="59"/>
      <c r="CVV288" s="59"/>
      <c r="CVW288" s="59"/>
      <c r="CVX288" s="59"/>
      <c r="CVY288" s="59"/>
      <c r="CVZ288" s="59"/>
      <c r="CWA288" s="59"/>
      <c r="CWB288" s="59"/>
      <c r="CWC288" s="59"/>
      <c r="CWD288" s="59"/>
      <c r="CWE288" s="59"/>
      <c r="CWF288" s="59"/>
      <c r="CWG288" s="59"/>
      <c r="CWH288" s="59"/>
      <c r="CWI288" s="59"/>
      <c r="CWJ288" s="59"/>
      <c r="CWK288" s="59"/>
      <c r="CWL288" s="59"/>
      <c r="CWM288" s="59"/>
      <c r="CWN288" s="59"/>
      <c r="CWO288" s="59"/>
      <c r="CWP288" s="59"/>
      <c r="CWQ288" s="59"/>
      <c r="CWR288" s="59"/>
      <c r="CWS288" s="59"/>
    </row>
    <row r="289" spans="1:2645" s="60" customForma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9"/>
      <c r="V289" s="59"/>
      <c r="W289" s="6"/>
      <c r="X289" s="59"/>
      <c r="Y289" s="59"/>
      <c r="Z289" s="59"/>
      <c r="AA289" s="59"/>
      <c r="AB289" s="5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  <c r="IG289" s="59"/>
      <c r="IH289" s="59"/>
      <c r="II289" s="59"/>
      <c r="IJ289" s="59"/>
      <c r="IK289" s="59"/>
      <c r="IL289" s="59"/>
      <c r="IM289" s="59"/>
      <c r="IN289" s="59"/>
      <c r="IO289" s="59"/>
      <c r="IP289" s="59"/>
      <c r="IQ289" s="59"/>
      <c r="IR289" s="59"/>
      <c r="IS289" s="59"/>
      <c r="IT289" s="59"/>
      <c r="IU289" s="59"/>
      <c r="IV289" s="59"/>
      <c r="IW289" s="59"/>
      <c r="IX289" s="59"/>
      <c r="IY289" s="59"/>
      <c r="IZ289" s="59"/>
      <c r="JA289" s="59"/>
      <c r="JB289" s="59"/>
      <c r="JC289" s="59"/>
      <c r="JD289" s="59"/>
      <c r="JE289" s="59"/>
      <c r="JF289" s="59"/>
      <c r="JG289" s="59"/>
      <c r="JH289" s="59"/>
      <c r="JI289" s="59"/>
      <c r="JJ289" s="59"/>
      <c r="JK289" s="59"/>
      <c r="JL289" s="59"/>
      <c r="JM289" s="59"/>
      <c r="JN289" s="59"/>
      <c r="JO289" s="59"/>
      <c r="JP289" s="59"/>
      <c r="JQ289" s="59"/>
      <c r="JR289" s="59"/>
      <c r="JS289" s="59"/>
      <c r="JT289" s="59"/>
      <c r="JU289" s="59"/>
      <c r="JV289" s="59"/>
      <c r="JW289" s="59"/>
      <c r="JX289" s="59"/>
      <c r="JY289" s="59"/>
      <c r="JZ289" s="59"/>
      <c r="KA289" s="59"/>
      <c r="KB289" s="59"/>
      <c r="KC289" s="59"/>
      <c r="KD289" s="59"/>
      <c r="KE289" s="59"/>
      <c r="KF289" s="59"/>
      <c r="KG289" s="59"/>
      <c r="KH289" s="59"/>
      <c r="KI289" s="59"/>
      <c r="KJ289" s="59"/>
      <c r="KK289" s="59"/>
      <c r="KL289" s="59"/>
      <c r="KM289" s="59"/>
      <c r="KN289" s="59"/>
      <c r="KO289" s="59"/>
      <c r="KP289" s="59"/>
      <c r="KQ289" s="59"/>
      <c r="KR289" s="59"/>
      <c r="KS289" s="59"/>
      <c r="KT289" s="59"/>
      <c r="KU289" s="59"/>
      <c r="KV289" s="59"/>
      <c r="KW289" s="59"/>
      <c r="KX289" s="59"/>
      <c r="KY289" s="59"/>
      <c r="KZ289" s="59"/>
      <c r="LA289" s="59"/>
      <c r="LB289" s="59"/>
      <c r="LC289" s="59"/>
      <c r="LD289" s="59"/>
      <c r="LE289" s="59"/>
      <c r="LF289" s="59"/>
      <c r="LG289" s="59"/>
      <c r="LH289" s="59"/>
      <c r="LI289" s="59"/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L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  <c r="PD289" s="59"/>
      <c r="PE289" s="59"/>
      <c r="PF289" s="59"/>
      <c r="PG289" s="59"/>
      <c r="PH289" s="59"/>
      <c r="PI289" s="59"/>
      <c r="PJ289" s="59"/>
      <c r="PK289" s="59"/>
      <c r="PL289" s="59"/>
      <c r="PM289" s="59"/>
      <c r="PN289" s="59"/>
      <c r="PO289" s="59"/>
      <c r="PP289" s="59"/>
      <c r="PQ289" s="59"/>
      <c r="PR289" s="59"/>
      <c r="PS289" s="59"/>
      <c r="PT289" s="59"/>
      <c r="PU289" s="59"/>
      <c r="PV289" s="59"/>
      <c r="PW289" s="59"/>
      <c r="PX289" s="59"/>
      <c r="PY289" s="59"/>
      <c r="PZ289" s="59"/>
      <c r="QA289" s="59"/>
      <c r="QB289" s="59"/>
      <c r="QC289" s="59"/>
      <c r="QD289" s="59"/>
      <c r="QE289" s="59"/>
      <c r="QF289" s="59"/>
      <c r="QG289" s="59"/>
      <c r="QH289" s="59"/>
      <c r="QI289" s="59"/>
      <c r="QJ289" s="59"/>
      <c r="QK289" s="59"/>
      <c r="QL289" s="59"/>
      <c r="QM289" s="59"/>
      <c r="QN289" s="59"/>
      <c r="QO289" s="59"/>
      <c r="QP289" s="59"/>
      <c r="QQ289" s="59"/>
      <c r="QR289" s="59"/>
      <c r="QS289" s="59"/>
      <c r="QT289" s="59"/>
      <c r="QU289" s="59"/>
      <c r="QV289" s="59"/>
      <c r="QW289" s="59"/>
      <c r="QX289" s="59"/>
      <c r="QY289" s="59"/>
      <c r="QZ289" s="59"/>
      <c r="RA289" s="59"/>
      <c r="RB289" s="59"/>
      <c r="RC289" s="59"/>
      <c r="RD289" s="59"/>
      <c r="RE289" s="59"/>
      <c r="RF289" s="59"/>
      <c r="RG289" s="59"/>
      <c r="RH289" s="59"/>
      <c r="RI289" s="59"/>
      <c r="RJ289" s="59"/>
      <c r="RK289" s="59"/>
      <c r="RL289" s="59"/>
      <c r="RM289" s="59"/>
      <c r="RN289" s="59"/>
      <c r="RO289" s="59"/>
      <c r="RP289" s="59"/>
      <c r="RQ289" s="59"/>
      <c r="RR289" s="59"/>
      <c r="RS289" s="59"/>
      <c r="RT289" s="59"/>
      <c r="RU289" s="59"/>
      <c r="RV289" s="59"/>
      <c r="RW289" s="59"/>
      <c r="RX289" s="59"/>
      <c r="RY289" s="59"/>
      <c r="RZ289" s="59"/>
      <c r="SA289" s="59"/>
      <c r="SB289" s="59"/>
      <c r="SC289" s="59"/>
      <c r="SD289" s="59"/>
      <c r="SE289" s="59"/>
      <c r="SF289" s="59"/>
      <c r="SG289" s="59"/>
      <c r="SH289" s="59"/>
      <c r="SI289" s="59"/>
      <c r="SJ289" s="59"/>
      <c r="SK289" s="59"/>
      <c r="SL289" s="59"/>
      <c r="SM289" s="59"/>
      <c r="SN289" s="59"/>
      <c r="SO289" s="59"/>
      <c r="SP289" s="59"/>
      <c r="SQ289" s="59"/>
      <c r="SR289" s="59"/>
      <c r="SS289" s="59"/>
      <c r="ST289" s="59"/>
      <c r="SU289" s="59"/>
      <c r="SV289" s="59"/>
      <c r="SW289" s="59"/>
      <c r="SX289" s="59"/>
      <c r="SY289" s="59"/>
      <c r="SZ289" s="59"/>
      <c r="TA289" s="59"/>
      <c r="TB289" s="59"/>
      <c r="TC289" s="59"/>
      <c r="TD289" s="59"/>
      <c r="TE289" s="59"/>
      <c r="TF289" s="59"/>
      <c r="TG289" s="59"/>
      <c r="TH289" s="59"/>
      <c r="TI289" s="59"/>
      <c r="TJ289" s="59"/>
      <c r="TK289" s="59"/>
      <c r="TL289" s="59"/>
      <c r="TM289" s="59"/>
      <c r="TN289" s="59"/>
      <c r="TO289" s="59"/>
      <c r="TP289" s="59"/>
      <c r="TQ289" s="59"/>
      <c r="TR289" s="59"/>
      <c r="TS289" s="59"/>
      <c r="TT289" s="59"/>
      <c r="TU289" s="59"/>
      <c r="TV289" s="59"/>
      <c r="TW289" s="59"/>
      <c r="TX289" s="59"/>
      <c r="TY289" s="59"/>
      <c r="TZ289" s="59"/>
      <c r="UA289" s="59"/>
      <c r="UB289" s="59"/>
      <c r="UC289" s="59"/>
      <c r="UD289" s="59"/>
      <c r="UE289" s="59"/>
      <c r="UF289" s="59"/>
      <c r="UG289" s="59"/>
      <c r="UH289" s="59"/>
      <c r="UI289" s="59"/>
      <c r="UJ289" s="59"/>
      <c r="UK289" s="59"/>
      <c r="UL289" s="59"/>
      <c r="UM289" s="59"/>
      <c r="UN289" s="59"/>
      <c r="UO289" s="59"/>
      <c r="UP289" s="59"/>
      <c r="UQ289" s="59"/>
      <c r="UR289" s="59"/>
      <c r="US289" s="59"/>
      <c r="UT289" s="59"/>
      <c r="UU289" s="59"/>
      <c r="UV289" s="59"/>
      <c r="UW289" s="59"/>
      <c r="UX289" s="59"/>
      <c r="UY289" s="59"/>
      <c r="UZ289" s="59"/>
      <c r="VA289" s="59"/>
      <c r="VB289" s="59"/>
      <c r="VC289" s="59"/>
      <c r="VD289" s="59"/>
      <c r="VE289" s="59"/>
      <c r="VF289" s="59"/>
      <c r="VG289" s="59"/>
      <c r="VH289" s="59"/>
      <c r="VI289" s="59"/>
      <c r="VJ289" s="59"/>
      <c r="VK289" s="59"/>
      <c r="VL289" s="59"/>
      <c r="VM289" s="59"/>
      <c r="VN289" s="59"/>
      <c r="VO289" s="59"/>
      <c r="VP289" s="59"/>
      <c r="VQ289" s="59"/>
      <c r="VR289" s="59"/>
      <c r="VS289" s="59"/>
      <c r="VT289" s="59"/>
      <c r="VU289" s="59"/>
      <c r="VV289" s="59"/>
      <c r="VW289" s="59"/>
      <c r="VX289" s="59"/>
      <c r="VY289" s="59"/>
      <c r="VZ289" s="59"/>
      <c r="WA289" s="59"/>
      <c r="WB289" s="59"/>
      <c r="WC289" s="59"/>
      <c r="WD289" s="59"/>
      <c r="WE289" s="59"/>
      <c r="WF289" s="59"/>
      <c r="WG289" s="59"/>
      <c r="WH289" s="59"/>
      <c r="WI289" s="59"/>
      <c r="WJ289" s="59"/>
      <c r="WK289" s="59"/>
      <c r="WL289" s="59"/>
      <c r="WM289" s="59"/>
      <c r="WN289" s="59"/>
      <c r="WO289" s="59"/>
      <c r="WP289" s="59"/>
      <c r="WQ289" s="59"/>
      <c r="WR289" s="59"/>
      <c r="WS289" s="59"/>
      <c r="WT289" s="59"/>
      <c r="WU289" s="59"/>
      <c r="WV289" s="59"/>
      <c r="WW289" s="59"/>
      <c r="WX289" s="59"/>
      <c r="WY289" s="59"/>
      <c r="WZ289" s="59"/>
      <c r="XA289" s="59"/>
      <c r="XB289" s="59"/>
      <c r="XC289" s="59"/>
      <c r="XD289" s="59"/>
      <c r="XE289" s="59"/>
      <c r="XF289" s="59"/>
      <c r="XG289" s="59"/>
      <c r="XH289" s="59"/>
      <c r="XI289" s="59"/>
      <c r="XJ289" s="59"/>
      <c r="XK289" s="59"/>
      <c r="XL289" s="59"/>
      <c r="XM289" s="59"/>
      <c r="XN289" s="59"/>
      <c r="XO289" s="59"/>
      <c r="XP289" s="59"/>
      <c r="XQ289" s="59"/>
      <c r="XR289" s="59"/>
      <c r="XS289" s="59"/>
      <c r="XT289" s="59"/>
      <c r="XU289" s="59"/>
      <c r="XV289" s="59"/>
      <c r="XW289" s="59"/>
      <c r="XX289" s="59"/>
      <c r="XY289" s="59"/>
      <c r="XZ289" s="59"/>
      <c r="YA289" s="59"/>
      <c r="YB289" s="59"/>
      <c r="YC289" s="59"/>
      <c r="YD289" s="59"/>
      <c r="YE289" s="59"/>
      <c r="YF289" s="59"/>
      <c r="YG289" s="59"/>
      <c r="YH289" s="59"/>
      <c r="YI289" s="59"/>
      <c r="YJ289" s="59"/>
      <c r="YK289" s="59"/>
      <c r="YL289" s="59"/>
      <c r="YM289" s="59"/>
      <c r="YN289" s="59"/>
      <c r="YO289" s="59"/>
      <c r="YP289" s="59"/>
      <c r="YQ289" s="59"/>
      <c r="YR289" s="59"/>
      <c r="YS289" s="59"/>
      <c r="YT289" s="59"/>
      <c r="YU289" s="59"/>
      <c r="YV289" s="59"/>
      <c r="YW289" s="59"/>
      <c r="YX289" s="59"/>
      <c r="YY289" s="59"/>
      <c r="YZ289" s="59"/>
      <c r="ZA289" s="59"/>
      <c r="ZB289" s="59"/>
      <c r="ZC289" s="59"/>
      <c r="ZD289" s="59"/>
      <c r="ZE289" s="59"/>
      <c r="ZF289" s="59"/>
      <c r="ZG289" s="59"/>
      <c r="ZH289" s="59"/>
      <c r="ZI289" s="59"/>
      <c r="ZJ289" s="59"/>
      <c r="ZK289" s="59"/>
      <c r="ZL289" s="59"/>
      <c r="ZM289" s="59"/>
      <c r="ZN289" s="59"/>
      <c r="ZO289" s="59"/>
      <c r="ZP289" s="59"/>
      <c r="ZQ289" s="59"/>
      <c r="ZR289" s="59"/>
      <c r="ZS289" s="59"/>
      <c r="ZT289" s="59"/>
      <c r="ZU289" s="59"/>
      <c r="ZV289" s="59"/>
      <c r="ZW289" s="59"/>
      <c r="ZX289" s="59"/>
      <c r="ZY289" s="59"/>
      <c r="ZZ289" s="59"/>
      <c r="AAA289" s="59"/>
      <c r="AAB289" s="59"/>
      <c r="AAC289" s="59"/>
      <c r="AAD289" s="59"/>
      <c r="AAE289" s="59"/>
      <c r="AAF289" s="59"/>
      <c r="AAG289" s="59"/>
      <c r="AAH289" s="59"/>
      <c r="AAI289" s="59"/>
      <c r="AAJ289" s="59"/>
      <c r="AAK289" s="59"/>
      <c r="AAL289" s="59"/>
      <c r="AAM289" s="59"/>
      <c r="AAN289" s="59"/>
      <c r="AAO289" s="59"/>
      <c r="AAP289" s="59"/>
      <c r="AAQ289" s="59"/>
      <c r="AAR289" s="59"/>
      <c r="AAS289" s="59"/>
      <c r="AAT289" s="59"/>
      <c r="AAU289" s="59"/>
      <c r="AAV289" s="59"/>
      <c r="AAW289" s="59"/>
      <c r="AAX289" s="59"/>
      <c r="AAY289" s="59"/>
      <c r="AAZ289" s="59"/>
      <c r="ABA289" s="59"/>
      <c r="ABB289" s="59"/>
      <c r="ABC289" s="59"/>
      <c r="ABD289" s="59"/>
      <c r="ABE289" s="59"/>
      <c r="ABF289" s="59"/>
      <c r="ABG289" s="59"/>
      <c r="ABH289" s="59"/>
      <c r="ABI289" s="59"/>
      <c r="ABJ289" s="59"/>
      <c r="ABK289" s="59"/>
      <c r="ABL289" s="59"/>
      <c r="ABM289" s="59"/>
      <c r="ABN289" s="59"/>
      <c r="ABO289" s="59"/>
      <c r="ABP289" s="59"/>
      <c r="ABQ289" s="59"/>
      <c r="ABR289" s="59"/>
      <c r="ABS289" s="59"/>
      <c r="ABT289" s="59"/>
      <c r="ABU289" s="59"/>
      <c r="ABV289" s="59"/>
      <c r="ABW289" s="59"/>
      <c r="ABX289" s="59"/>
      <c r="ABY289" s="59"/>
      <c r="ABZ289" s="59"/>
      <c r="ACA289" s="59"/>
      <c r="ACB289" s="59"/>
      <c r="ACC289" s="59"/>
      <c r="ACD289" s="59"/>
      <c r="ACE289" s="59"/>
      <c r="ACF289" s="59"/>
      <c r="ACG289" s="59"/>
      <c r="ACH289" s="59"/>
      <c r="ACI289" s="59"/>
      <c r="ACJ289" s="59"/>
      <c r="ACK289" s="59"/>
      <c r="ACL289" s="59"/>
      <c r="ACM289" s="59"/>
      <c r="ACN289" s="59"/>
      <c r="ACO289" s="59"/>
      <c r="ACP289" s="59"/>
      <c r="ACQ289" s="59"/>
      <c r="ACR289" s="59"/>
      <c r="ACS289" s="59"/>
      <c r="ACT289" s="59"/>
      <c r="ACU289" s="59"/>
      <c r="ACV289" s="59"/>
      <c r="ACW289" s="59"/>
      <c r="ACX289" s="59"/>
      <c r="ACY289" s="59"/>
      <c r="ACZ289" s="59"/>
      <c r="ADA289" s="59"/>
      <c r="ADB289" s="59"/>
      <c r="ADC289" s="59"/>
      <c r="ADD289" s="59"/>
      <c r="ADE289" s="59"/>
      <c r="ADF289" s="59"/>
      <c r="ADG289" s="59"/>
      <c r="ADH289" s="59"/>
      <c r="ADI289" s="59"/>
      <c r="ADJ289" s="59"/>
      <c r="ADK289" s="59"/>
      <c r="ADL289" s="59"/>
      <c r="ADM289" s="59"/>
      <c r="ADN289" s="59"/>
      <c r="ADO289" s="59"/>
      <c r="ADP289" s="59"/>
      <c r="ADQ289" s="59"/>
      <c r="ADR289" s="59"/>
      <c r="ADS289" s="59"/>
      <c r="ADT289" s="59"/>
      <c r="ADU289" s="59"/>
      <c r="ADV289" s="59"/>
      <c r="ADW289" s="59"/>
      <c r="ADX289" s="59"/>
      <c r="ADY289" s="59"/>
      <c r="ADZ289" s="59"/>
      <c r="AEA289" s="59"/>
      <c r="AEB289" s="59"/>
      <c r="AEC289" s="59"/>
      <c r="AED289" s="59"/>
      <c r="AEE289" s="59"/>
      <c r="AEF289" s="59"/>
      <c r="AEG289" s="59"/>
      <c r="AEH289" s="59"/>
      <c r="AEI289" s="59"/>
      <c r="AEJ289" s="59"/>
      <c r="AEK289" s="59"/>
      <c r="AEL289" s="59"/>
      <c r="AEM289" s="59"/>
      <c r="AEN289" s="59"/>
      <c r="AEO289" s="59"/>
      <c r="AEP289" s="59"/>
      <c r="AEQ289" s="59"/>
      <c r="AER289" s="59"/>
      <c r="AES289" s="59"/>
      <c r="AET289" s="59"/>
      <c r="AEU289" s="59"/>
      <c r="AEV289" s="59"/>
      <c r="AEW289" s="59"/>
      <c r="AEX289" s="59"/>
      <c r="AEY289" s="59"/>
      <c r="AEZ289" s="59"/>
      <c r="AFA289" s="59"/>
      <c r="AFB289" s="59"/>
      <c r="AFC289" s="59"/>
      <c r="AFD289" s="59"/>
      <c r="AFE289" s="59"/>
      <c r="AFF289" s="59"/>
      <c r="AFG289" s="59"/>
      <c r="AFH289" s="59"/>
      <c r="AFI289" s="59"/>
      <c r="AFJ289" s="59"/>
      <c r="AFK289" s="59"/>
      <c r="AFL289" s="59"/>
      <c r="AFM289" s="59"/>
      <c r="AFN289" s="59"/>
      <c r="AFO289" s="59"/>
      <c r="AFP289" s="59"/>
      <c r="AFQ289" s="59"/>
      <c r="AFR289" s="59"/>
      <c r="AFS289" s="59"/>
      <c r="AFT289" s="59"/>
      <c r="AFU289" s="59"/>
      <c r="AFV289" s="59"/>
      <c r="AFW289" s="59"/>
      <c r="AFX289" s="59"/>
      <c r="AFY289" s="59"/>
      <c r="AFZ289" s="59"/>
      <c r="AGA289" s="59"/>
      <c r="AGB289" s="59"/>
      <c r="AGC289" s="59"/>
      <c r="AGD289" s="59"/>
      <c r="AGE289" s="59"/>
      <c r="AGF289" s="59"/>
      <c r="AGG289" s="59"/>
      <c r="AGH289" s="59"/>
      <c r="AGI289" s="59"/>
      <c r="AGJ289" s="59"/>
      <c r="AGK289" s="59"/>
      <c r="AGL289" s="59"/>
      <c r="AGM289" s="59"/>
      <c r="AGN289" s="59"/>
      <c r="AGO289" s="59"/>
      <c r="AGP289" s="59"/>
      <c r="AGQ289" s="59"/>
      <c r="AGR289" s="59"/>
      <c r="AGS289" s="59"/>
      <c r="AGT289" s="59"/>
      <c r="AGU289" s="59"/>
      <c r="AGV289" s="59"/>
      <c r="AGW289" s="59"/>
      <c r="AGX289" s="59"/>
      <c r="AGY289" s="59"/>
      <c r="AGZ289" s="59"/>
      <c r="AHA289" s="59"/>
      <c r="AHB289" s="59"/>
      <c r="AHC289" s="59"/>
      <c r="AHD289" s="59"/>
      <c r="AHE289" s="59"/>
      <c r="AHF289" s="59"/>
      <c r="AHG289" s="59"/>
      <c r="AHH289" s="59"/>
      <c r="AHI289" s="59"/>
      <c r="AHJ289" s="59"/>
      <c r="AHK289" s="59"/>
      <c r="AHL289" s="59"/>
      <c r="AHM289" s="59"/>
      <c r="AHN289" s="59"/>
      <c r="AHO289" s="59"/>
      <c r="AHP289" s="59"/>
      <c r="AHQ289" s="59"/>
      <c r="AHR289" s="59"/>
      <c r="AHS289" s="59"/>
      <c r="AHT289" s="59"/>
      <c r="AHU289" s="59"/>
      <c r="AHV289" s="59"/>
      <c r="AHW289" s="59"/>
      <c r="AHX289" s="59"/>
      <c r="AHY289" s="59"/>
      <c r="AHZ289" s="59"/>
      <c r="AIA289" s="59"/>
      <c r="AIB289" s="59"/>
      <c r="AIC289" s="59"/>
      <c r="AID289" s="59"/>
      <c r="AIE289" s="59"/>
      <c r="AIF289" s="59"/>
      <c r="AIG289" s="59"/>
      <c r="AIH289" s="59"/>
      <c r="AII289" s="59"/>
      <c r="AIJ289" s="59"/>
      <c r="AIK289" s="59"/>
      <c r="AIL289" s="59"/>
      <c r="AIM289" s="59"/>
      <c r="AIN289" s="59"/>
      <c r="AIO289" s="59"/>
      <c r="AIP289" s="59"/>
      <c r="AIQ289" s="59"/>
      <c r="AIR289" s="59"/>
      <c r="AIS289" s="59"/>
      <c r="AIT289" s="59"/>
      <c r="AIU289" s="59"/>
      <c r="AIV289" s="59"/>
      <c r="AIW289" s="59"/>
      <c r="AIX289" s="59"/>
      <c r="AIY289" s="59"/>
      <c r="AIZ289" s="59"/>
      <c r="AJA289" s="59"/>
      <c r="AJB289" s="59"/>
      <c r="AJC289" s="59"/>
      <c r="AJD289" s="59"/>
      <c r="AJE289" s="59"/>
      <c r="AJF289" s="59"/>
      <c r="AJG289" s="59"/>
      <c r="AJH289" s="59"/>
      <c r="AJI289" s="59"/>
      <c r="AJJ289" s="59"/>
      <c r="AJK289" s="59"/>
      <c r="AJL289" s="59"/>
      <c r="AJM289" s="59"/>
      <c r="AJN289" s="59"/>
      <c r="AJO289" s="59"/>
      <c r="AJP289" s="59"/>
      <c r="AJQ289" s="59"/>
      <c r="AJR289" s="59"/>
      <c r="AJS289" s="59"/>
      <c r="AJT289" s="59"/>
      <c r="AJU289" s="59"/>
      <c r="AJV289" s="59"/>
      <c r="AJW289" s="59"/>
      <c r="AJX289" s="59"/>
      <c r="AJY289" s="59"/>
      <c r="AJZ289" s="59"/>
      <c r="AKA289" s="59"/>
      <c r="AKB289" s="59"/>
      <c r="AKC289" s="59"/>
      <c r="AKD289" s="59"/>
      <c r="AKE289" s="59"/>
      <c r="AKF289" s="59"/>
      <c r="AKG289" s="59"/>
      <c r="AKH289" s="59"/>
      <c r="AKI289" s="59"/>
      <c r="AKJ289" s="59"/>
      <c r="AKK289" s="59"/>
      <c r="AKL289" s="59"/>
      <c r="AKM289" s="59"/>
      <c r="AKN289" s="59"/>
      <c r="AKO289" s="59"/>
      <c r="AKP289" s="59"/>
      <c r="AKQ289" s="59"/>
      <c r="AKR289" s="59"/>
      <c r="AKS289" s="59"/>
      <c r="AKT289" s="59"/>
      <c r="AKU289" s="59"/>
      <c r="AKV289" s="59"/>
      <c r="AKW289" s="59"/>
      <c r="AKX289" s="59"/>
      <c r="AKY289" s="59"/>
      <c r="AKZ289" s="59"/>
      <c r="ALA289" s="59"/>
      <c r="ALB289" s="59"/>
      <c r="ALC289" s="59"/>
      <c r="ALD289" s="59"/>
      <c r="ALE289" s="59"/>
      <c r="ALF289" s="59"/>
      <c r="ALG289" s="59"/>
      <c r="ALH289" s="59"/>
      <c r="ALI289" s="59"/>
      <c r="ALJ289" s="59"/>
      <c r="ALK289" s="59"/>
      <c r="ALL289" s="59"/>
      <c r="ALM289" s="59"/>
      <c r="ALN289" s="59"/>
      <c r="ALO289" s="59"/>
      <c r="ALP289" s="59"/>
      <c r="ALQ289" s="59"/>
      <c r="ALR289" s="59"/>
      <c r="ALS289" s="59"/>
      <c r="ALT289" s="59"/>
      <c r="ALU289" s="59"/>
      <c r="ALV289" s="59"/>
      <c r="ALW289" s="59"/>
      <c r="ALX289" s="59"/>
      <c r="ALY289" s="59"/>
      <c r="ALZ289" s="59"/>
      <c r="AMA289" s="59"/>
      <c r="AMB289" s="59"/>
      <c r="AMC289" s="59"/>
      <c r="AMD289" s="59"/>
      <c r="AME289" s="59"/>
      <c r="AMF289" s="59"/>
      <c r="AMG289" s="59"/>
      <c r="AMH289" s="59"/>
      <c r="AMI289" s="59"/>
      <c r="AMJ289" s="59"/>
      <c r="AMK289" s="59"/>
      <c r="AML289" s="59"/>
      <c r="AMM289" s="59"/>
      <c r="AMN289" s="59"/>
      <c r="AMO289" s="59"/>
      <c r="AMP289" s="59"/>
      <c r="AMQ289" s="59"/>
      <c r="AMR289" s="59"/>
      <c r="AMS289" s="59"/>
      <c r="AMT289" s="59"/>
      <c r="AMU289" s="59"/>
      <c r="AMV289" s="59"/>
      <c r="AMW289" s="59"/>
      <c r="AMX289" s="59"/>
      <c r="AMY289" s="59"/>
      <c r="AMZ289" s="59"/>
      <c r="ANA289" s="59"/>
      <c r="ANB289" s="59"/>
      <c r="ANC289" s="59"/>
      <c r="AND289" s="59"/>
      <c r="ANE289" s="59"/>
      <c r="ANF289" s="59"/>
      <c r="ANG289" s="59"/>
      <c r="ANH289" s="59"/>
      <c r="ANI289" s="59"/>
      <c r="ANJ289" s="59"/>
      <c r="ANK289" s="59"/>
      <c r="ANL289" s="59"/>
      <c r="ANM289" s="59"/>
      <c r="ANN289" s="59"/>
      <c r="ANO289" s="59"/>
      <c r="ANP289" s="59"/>
      <c r="ANQ289" s="59"/>
      <c r="ANR289" s="59"/>
      <c r="ANS289" s="59"/>
      <c r="ANT289" s="59"/>
      <c r="ANU289" s="59"/>
      <c r="ANV289" s="59"/>
      <c r="ANW289" s="59"/>
      <c r="ANX289" s="59"/>
      <c r="ANY289" s="59"/>
      <c r="ANZ289" s="59"/>
      <c r="AOA289" s="59"/>
      <c r="AOB289" s="59"/>
      <c r="AOC289" s="59"/>
      <c r="AOD289" s="59"/>
      <c r="AOE289" s="59"/>
      <c r="AOF289" s="59"/>
      <c r="AOG289" s="59"/>
      <c r="AOH289" s="59"/>
      <c r="AOI289" s="59"/>
      <c r="AOJ289" s="59"/>
      <c r="AOK289" s="59"/>
      <c r="AOL289" s="59"/>
      <c r="AOM289" s="59"/>
      <c r="AON289" s="59"/>
      <c r="AOO289" s="59"/>
      <c r="AOP289" s="59"/>
      <c r="AOQ289" s="59"/>
      <c r="AOR289" s="59"/>
      <c r="AOS289" s="59"/>
      <c r="AOT289" s="59"/>
      <c r="AOU289" s="59"/>
      <c r="AOV289" s="59"/>
      <c r="AOW289" s="59"/>
      <c r="AOX289" s="59"/>
      <c r="AOY289" s="59"/>
      <c r="AOZ289" s="59"/>
      <c r="APA289" s="59"/>
      <c r="APB289" s="59"/>
      <c r="APC289" s="59"/>
      <c r="APD289" s="59"/>
      <c r="APE289" s="59"/>
      <c r="APF289" s="59"/>
      <c r="APG289" s="59"/>
      <c r="APH289" s="59"/>
      <c r="API289" s="59"/>
      <c r="APJ289" s="59"/>
      <c r="APK289" s="59"/>
      <c r="APL289" s="59"/>
      <c r="APM289" s="59"/>
      <c r="APN289" s="59"/>
      <c r="APO289" s="59"/>
      <c r="APP289" s="59"/>
      <c r="APQ289" s="59"/>
      <c r="APR289" s="59"/>
      <c r="APS289" s="59"/>
      <c r="APT289" s="59"/>
      <c r="APU289" s="59"/>
      <c r="APV289" s="59"/>
      <c r="APW289" s="59"/>
      <c r="APX289" s="59"/>
      <c r="APY289" s="59"/>
      <c r="APZ289" s="59"/>
      <c r="AQA289" s="59"/>
      <c r="AQB289" s="59"/>
      <c r="AQC289" s="59"/>
      <c r="AQD289" s="59"/>
      <c r="AQE289" s="59"/>
      <c r="AQF289" s="59"/>
      <c r="AQG289" s="59"/>
      <c r="AQH289" s="59"/>
      <c r="AQI289" s="59"/>
      <c r="AQJ289" s="59"/>
      <c r="AQK289" s="59"/>
      <c r="AQL289" s="59"/>
      <c r="AQM289" s="59"/>
      <c r="AQN289" s="59"/>
      <c r="AQO289" s="59"/>
      <c r="AQP289" s="59"/>
      <c r="AQQ289" s="59"/>
      <c r="AQR289" s="59"/>
      <c r="AQS289" s="59"/>
      <c r="AQT289" s="59"/>
      <c r="AQU289" s="59"/>
      <c r="AQV289" s="59"/>
      <c r="AQW289" s="59"/>
      <c r="AQX289" s="59"/>
      <c r="AQY289" s="59"/>
      <c r="AQZ289" s="59"/>
      <c r="ARA289" s="59"/>
      <c r="ARB289" s="59"/>
      <c r="ARC289" s="59"/>
      <c r="ARD289" s="59"/>
      <c r="ARE289" s="59"/>
      <c r="ARF289" s="59"/>
      <c r="ARG289" s="59"/>
      <c r="ARH289" s="59"/>
      <c r="ARI289" s="59"/>
      <c r="ARJ289" s="59"/>
      <c r="ARK289" s="59"/>
      <c r="ARL289" s="59"/>
      <c r="ARM289" s="59"/>
      <c r="ARN289" s="59"/>
      <c r="ARO289" s="59"/>
      <c r="ARP289" s="59"/>
      <c r="ARQ289" s="59"/>
      <c r="ARR289" s="59"/>
      <c r="ARS289" s="59"/>
      <c r="ART289" s="59"/>
      <c r="ARU289" s="59"/>
      <c r="ARV289" s="59"/>
      <c r="ARW289" s="59"/>
      <c r="ARX289" s="59"/>
      <c r="ARY289" s="59"/>
      <c r="ARZ289" s="59"/>
      <c r="ASA289" s="59"/>
      <c r="ASB289" s="59"/>
      <c r="ASC289" s="59"/>
      <c r="ASD289" s="59"/>
      <c r="ASE289" s="59"/>
      <c r="ASF289" s="59"/>
      <c r="ASG289" s="59"/>
      <c r="ASH289" s="59"/>
      <c r="ASI289" s="59"/>
      <c r="ASJ289" s="59"/>
      <c r="ASK289" s="59"/>
      <c r="ASL289" s="59"/>
      <c r="ASM289" s="59"/>
      <c r="ASN289" s="59"/>
      <c r="ASO289" s="59"/>
      <c r="ASP289" s="59"/>
      <c r="ASQ289" s="59"/>
      <c r="ASR289" s="59"/>
      <c r="ASS289" s="59"/>
      <c r="AST289" s="59"/>
      <c r="ASU289" s="59"/>
      <c r="ASV289" s="59"/>
      <c r="ASW289" s="59"/>
      <c r="ASX289" s="59"/>
      <c r="ASY289" s="59"/>
      <c r="ASZ289" s="59"/>
      <c r="ATA289" s="59"/>
      <c r="ATB289" s="59"/>
      <c r="ATC289" s="59"/>
      <c r="ATD289" s="59"/>
      <c r="ATE289" s="59"/>
      <c r="ATF289" s="59"/>
      <c r="ATG289" s="59"/>
      <c r="ATH289" s="59"/>
      <c r="ATI289" s="59"/>
      <c r="ATJ289" s="59"/>
      <c r="ATK289" s="59"/>
      <c r="ATL289" s="59"/>
      <c r="ATM289" s="59"/>
      <c r="ATN289" s="59"/>
      <c r="ATO289" s="59"/>
      <c r="ATP289" s="59"/>
      <c r="ATQ289" s="59"/>
      <c r="ATR289" s="59"/>
      <c r="ATS289" s="59"/>
      <c r="ATT289" s="59"/>
      <c r="ATU289" s="59"/>
      <c r="ATV289" s="59"/>
      <c r="ATW289" s="59"/>
      <c r="ATX289" s="59"/>
      <c r="ATY289" s="59"/>
      <c r="ATZ289" s="59"/>
      <c r="AUA289" s="59"/>
      <c r="AUB289" s="59"/>
      <c r="AUC289" s="59"/>
      <c r="AUD289" s="59"/>
      <c r="AUE289" s="59"/>
      <c r="AUF289" s="59"/>
      <c r="AUG289" s="59"/>
      <c r="AUH289" s="59"/>
      <c r="AUI289" s="59"/>
      <c r="AUJ289" s="59"/>
      <c r="AUK289" s="59"/>
      <c r="AUL289" s="59"/>
      <c r="AUM289" s="59"/>
      <c r="AUN289" s="59"/>
      <c r="AUO289" s="59"/>
      <c r="AUP289" s="59"/>
      <c r="AUQ289" s="59"/>
      <c r="AUR289" s="59"/>
      <c r="AUS289" s="59"/>
      <c r="AUT289" s="59"/>
      <c r="AUU289" s="59"/>
      <c r="AUV289" s="59"/>
      <c r="AUW289" s="59"/>
      <c r="AUX289" s="59"/>
      <c r="AUY289" s="59"/>
      <c r="AUZ289" s="59"/>
      <c r="AVA289" s="59"/>
      <c r="AVB289" s="59"/>
      <c r="AVC289" s="59"/>
      <c r="AVD289" s="59"/>
      <c r="AVE289" s="59"/>
      <c r="AVF289" s="59"/>
      <c r="AVG289" s="59"/>
      <c r="AVH289" s="59"/>
      <c r="AVI289" s="59"/>
      <c r="AVJ289" s="59"/>
      <c r="AVK289" s="59"/>
      <c r="AVL289" s="59"/>
      <c r="AVM289" s="59"/>
      <c r="AVN289" s="59"/>
      <c r="AVO289" s="59"/>
      <c r="AVP289" s="59"/>
      <c r="AVQ289" s="59"/>
      <c r="AVR289" s="59"/>
      <c r="AVS289" s="59"/>
      <c r="AVT289" s="59"/>
      <c r="AVU289" s="59"/>
      <c r="AVV289" s="59"/>
      <c r="AVW289" s="59"/>
      <c r="AVX289" s="59"/>
      <c r="AVY289" s="59"/>
      <c r="AVZ289" s="59"/>
      <c r="AWA289" s="59"/>
      <c r="AWB289" s="59"/>
      <c r="AWC289" s="59"/>
      <c r="AWD289" s="59"/>
      <c r="AWE289" s="59"/>
      <c r="AWF289" s="59"/>
      <c r="AWG289" s="59"/>
      <c r="AWH289" s="59"/>
      <c r="AWI289" s="59"/>
      <c r="AWJ289" s="59"/>
      <c r="AWK289" s="59"/>
      <c r="AWL289" s="59"/>
      <c r="AWM289" s="59"/>
      <c r="AWN289" s="59"/>
      <c r="AWO289" s="59"/>
      <c r="AWP289" s="59"/>
      <c r="AWQ289" s="59"/>
      <c r="AWR289" s="59"/>
      <c r="AWS289" s="59"/>
      <c r="AWT289" s="59"/>
      <c r="AWU289" s="59"/>
      <c r="AWV289" s="59"/>
      <c r="AWW289" s="59"/>
      <c r="AWX289" s="59"/>
      <c r="AWY289" s="59"/>
      <c r="AWZ289" s="59"/>
      <c r="AXA289" s="59"/>
      <c r="AXB289" s="59"/>
      <c r="AXC289" s="59"/>
      <c r="AXD289" s="59"/>
      <c r="AXE289" s="59"/>
      <c r="AXF289" s="59"/>
      <c r="AXG289" s="59"/>
      <c r="AXH289" s="59"/>
      <c r="AXI289" s="59"/>
      <c r="AXJ289" s="59"/>
      <c r="AXK289" s="59"/>
      <c r="AXL289" s="59"/>
      <c r="AXM289" s="59"/>
      <c r="AXN289" s="59"/>
      <c r="AXO289" s="59"/>
      <c r="AXP289" s="59"/>
      <c r="AXQ289" s="59"/>
      <c r="AXR289" s="59"/>
      <c r="AXS289" s="59"/>
      <c r="AXT289" s="59"/>
      <c r="AXU289" s="59"/>
      <c r="AXV289" s="59"/>
      <c r="AXW289" s="59"/>
      <c r="AXX289" s="59"/>
      <c r="AXY289" s="59"/>
      <c r="AXZ289" s="59"/>
      <c r="AYA289" s="59"/>
      <c r="AYB289" s="59"/>
      <c r="AYC289" s="59"/>
      <c r="AYD289" s="59"/>
      <c r="AYE289" s="59"/>
      <c r="AYF289" s="59"/>
      <c r="AYG289" s="59"/>
      <c r="AYH289" s="59"/>
      <c r="AYI289" s="59"/>
      <c r="AYJ289" s="59"/>
      <c r="AYK289" s="59"/>
      <c r="AYL289" s="59"/>
      <c r="AYM289" s="59"/>
      <c r="AYN289" s="59"/>
      <c r="AYO289" s="59"/>
      <c r="AYP289" s="59"/>
      <c r="AYQ289" s="59"/>
      <c r="AYR289" s="59"/>
      <c r="AYS289" s="59"/>
      <c r="AYT289" s="59"/>
      <c r="AYU289" s="59"/>
      <c r="AYV289" s="59"/>
      <c r="AYW289" s="59"/>
      <c r="AYX289" s="59"/>
      <c r="AYY289" s="59"/>
      <c r="AYZ289" s="59"/>
      <c r="AZA289" s="59"/>
      <c r="AZB289" s="59"/>
      <c r="AZC289" s="59"/>
      <c r="AZD289" s="59"/>
      <c r="AZE289" s="59"/>
      <c r="AZF289" s="59"/>
      <c r="AZG289" s="59"/>
      <c r="AZH289" s="59"/>
      <c r="AZI289" s="59"/>
      <c r="AZJ289" s="59"/>
      <c r="AZK289" s="59"/>
      <c r="AZL289" s="59"/>
      <c r="AZM289" s="59"/>
      <c r="AZN289" s="59"/>
      <c r="AZO289" s="59"/>
      <c r="AZP289" s="59"/>
      <c r="AZQ289" s="59"/>
      <c r="AZR289" s="59"/>
      <c r="AZS289" s="59"/>
      <c r="AZT289" s="59"/>
      <c r="AZU289" s="59"/>
      <c r="AZV289" s="59"/>
      <c r="AZW289" s="59"/>
      <c r="AZX289" s="59"/>
      <c r="AZY289" s="59"/>
      <c r="AZZ289" s="59"/>
      <c r="BAA289" s="59"/>
      <c r="BAB289" s="59"/>
      <c r="BAC289" s="59"/>
      <c r="BAD289" s="59"/>
      <c r="BAE289" s="59"/>
      <c r="BAF289" s="59"/>
      <c r="BAG289" s="59"/>
      <c r="BAH289" s="59"/>
      <c r="BAI289" s="59"/>
      <c r="BAJ289" s="59"/>
      <c r="BAK289" s="59"/>
      <c r="BAL289" s="59"/>
      <c r="BAM289" s="59"/>
      <c r="BAN289" s="59"/>
      <c r="BAO289" s="59"/>
      <c r="BAP289" s="59"/>
      <c r="BAQ289" s="59"/>
      <c r="BAR289" s="59"/>
      <c r="BAS289" s="59"/>
      <c r="BAT289" s="59"/>
      <c r="BAU289" s="59"/>
      <c r="BAV289" s="59"/>
      <c r="BAW289" s="59"/>
      <c r="BAX289" s="59"/>
      <c r="BAY289" s="59"/>
      <c r="BAZ289" s="59"/>
      <c r="BBA289" s="59"/>
      <c r="BBB289" s="59"/>
      <c r="BBC289" s="59"/>
      <c r="BBD289" s="59"/>
      <c r="BBE289" s="59"/>
      <c r="BBF289" s="59"/>
      <c r="BBG289" s="59"/>
      <c r="BBH289" s="59"/>
      <c r="BBI289" s="59"/>
      <c r="BBJ289" s="59"/>
      <c r="BBK289" s="59"/>
      <c r="BBL289" s="59"/>
      <c r="BBM289" s="59"/>
      <c r="BBN289" s="59"/>
      <c r="BBO289" s="59"/>
      <c r="BBP289" s="59"/>
      <c r="BBQ289" s="59"/>
      <c r="BBR289" s="59"/>
      <c r="BBS289" s="59"/>
      <c r="BBT289" s="59"/>
      <c r="BBU289" s="59"/>
      <c r="BBV289" s="59"/>
      <c r="BBW289" s="59"/>
      <c r="BBX289" s="59"/>
      <c r="BBY289" s="59"/>
      <c r="BBZ289" s="59"/>
      <c r="BCA289" s="59"/>
      <c r="BCB289" s="59"/>
      <c r="BCC289" s="59"/>
      <c r="BCD289" s="59"/>
      <c r="BCE289" s="59"/>
      <c r="BCF289" s="59"/>
      <c r="BCG289" s="59"/>
      <c r="BCH289" s="59"/>
      <c r="BCI289" s="59"/>
      <c r="BCJ289" s="59"/>
      <c r="BCK289" s="59"/>
      <c r="BCL289" s="59"/>
      <c r="BCM289" s="59"/>
      <c r="BCN289" s="59"/>
      <c r="BCO289" s="59"/>
      <c r="BCP289" s="59"/>
      <c r="BCQ289" s="59"/>
      <c r="BCR289" s="59"/>
      <c r="BCS289" s="59"/>
      <c r="BCT289" s="59"/>
      <c r="BCU289" s="59"/>
      <c r="BCV289" s="59"/>
      <c r="BCW289" s="59"/>
      <c r="BCX289" s="59"/>
      <c r="BCY289" s="59"/>
      <c r="BCZ289" s="59"/>
      <c r="BDA289" s="59"/>
      <c r="BDB289" s="59"/>
      <c r="BDC289" s="59"/>
      <c r="BDD289" s="59"/>
      <c r="BDE289" s="59"/>
      <c r="BDF289" s="59"/>
      <c r="BDG289" s="59"/>
      <c r="BDH289" s="59"/>
      <c r="BDI289" s="59"/>
      <c r="BDJ289" s="59"/>
      <c r="BDK289" s="59"/>
      <c r="BDL289" s="59"/>
      <c r="BDM289" s="59"/>
      <c r="BDN289" s="59"/>
      <c r="BDO289" s="59"/>
      <c r="BDP289" s="59"/>
      <c r="BDQ289" s="59"/>
      <c r="BDR289" s="59"/>
      <c r="BDS289" s="59"/>
      <c r="BDT289" s="59"/>
      <c r="BDU289" s="59"/>
      <c r="BDV289" s="59"/>
      <c r="BDW289" s="59"/>
      <c r="BDX289" s="59"/>
      <c r="BDY289" s="59"/>
      <c r="BDZ289" s="59"/>
      <c r="BEA289" s="59"/>
      <c r="BEB289" s="59"/>
      <c r="BEC289" s="59"/>
      <c r="BED289" s="59"/>
      <c r="BEE289" s="59"/>
      <c r="BEF289" s="59"/>
      <c r="BEG289" s="59"/>
      <c r="BEH289" s="59"/>
      <c r="BEI289" s="59"/>
      <c r="BEJ289" s="59"/>
      <c r="BEK289" s="59"/>
      <c r="BEL289" s="59"/>
      <c r="BEM289" s="59"/>
      <c r="BEN289" s="59"/>
      <c r="BEO289" s="59"/>
      <c r="BEP289" s="59"/>
      <c r="BEQ289" s="59"/>
      <c r="BER289" s="59"/>
      <c r="BES289" s="59"/>
      <c r="BET289" s="59"/>
      <c r="BEU289" s="59"/>
      <c r="BEV289" s="59"/>
      <c r="BEW289" s="59"/>
      <c r="BEX289" s="59"/>
      <c r="BEY289" s="59"/>
      <c r="BEZ289" s="59"/>
      <c r="BFA289" s="59"/>
      <c r="BFB289" s="59"/>
      <c r="BFC289" s="59"/>
      <c r="BFD289" s="59"/>
      <c r="BFE289" s="59"/>
      <c r="BFF289" s="59"/>
      <c r="BFG289" s="59"/>
      <c r="BFH289" s="59"/>
      <c r="BFI289" s="59"/>
      <c r="BFJ289" s="59"/>
      <c r="BFK289" s="59"/>
      <c r="BFL289" s="59"/>
      <c r="BFM289" s="59"/>
      <c r="BFN289" s="59"/>
      <c r="BFO289" s="59"/>
      <c r="BFP289" s="59"/>
      <c r="BFQ289" s="59"/>
      <c r="BFR289" s="59"/>
      <c r="BFS289" s="59"/>
      <c r="BFT289" s="59"/>
      <c r="BFU289" s="59"/>
      <c r="BFV289" s="59"/>
      <c r="BFW289" s="59"/>
      <c r="BFX289" s="59"/>
      <c r="BFY289" s="59"/>
      <c r="BFZ289" s="59"/>
      <c r="BGA289" s="59"/>
      <c r="BGB289" s="59"/>
      <c r="BGC289" s="59"/>
      <c r="BGD289" s="59"/>
      <c r="BGE289" s="59"/>
      <c r="BGF289" s="59"/>
      <c r="BGG289" s="59"/>
      <c r="BGH289" s="59"/>
      <c r="BGI289" s="59"/>
      <c r="BGJ289" s="59"/>
      <c r="BGK289" s="59"/>
      <c r="BGL289" s="59"/>
      <c r="BGM289" s="59"/>
      <c r="BGN289" s="59"/>
      <c r="BGO289" s="59"/>
      <c r="BGP289" s="59"/>
      <c r="BGQ289" s="59"/>
      <c r="BGR289" s="59"/>
      <c r="BGS289" s="59"/>
      <c r="BGT289" s="59"/>
      <c r="BGU289" s="59"/>
      <c r="BGV289" s="59"/>
      <c r="BGW289" s="59"/>
      <c r="BGX289" s="59"/>
      <c r="BGY289" s="59"/>
      <c r="BGZ289" s="59"/>
      <c r="BHA289" s="59"/>
      <c r="BHB289" s="59"/>
      <c r="BHC289" s="59"/>
      <c r="BHD289" s="59"/>
      <c r="BHE289" s="59"/>
      <c r="BHF289" s="59"/>
      <c r="BHG289" s="59"/>
      <c r="BHH289" s="59"/>
      <c r="BHI289" s="59"/>
      <c r="BHJ289" s="59"/>
      <c r="BHK289" s="59"/>
      <c r="BHL289" s="59"/>
      <c r="BHM289" s="59"/>
      <c r="BHN289" s="59"/>
      <c r="BHO289" s="59"/>
      <c r="BHP289" s="59"/>
      <c r="BHQ289" s="59"/>
      <c r="BHR289" s="59"/>
      <c r="BHS289" s="59"/>
      <c r="BHT289" s="59"/>
      <c r="BHU289" s="59"/>
      <c r="BHV289" s="59"/>
      <c r="BHW289" s="59"/>
      <c r="BHX289" s="59"/>
      <c r="BHY289" s="59"/>
      <c r="BHZ289" s="59"/>
      <c r="BIA289" s="59"/>
      <c r="BIB289" s="59"/>
      <c r="BIC289" s="59"/>
      <c r="BID289" s="59"/>
      <c r="BIE289" s="59"/>
      <c r="BIF289" s="59"/>
      <c r="BIG289" s="59"/>
      <c r="BIH289" s="59"/>
      <c r="BII289" s="59"/>
      <c r="BIJ289" s="59"/>
      <c r="BIK289" s="59"/>
      <c r="BIL289" s="59"/>
      <c r="BIM289" s="59"/>
      <c r="BIN289" s="59"/>
      <c r="BIO289" s="59"/>
      <c r="BIP289" s="59"/>
      <c r="BIQ289" s="59"/>
      <c r="BIR289" s="59"/>
      <c r="BIS289" s="59"/>
      <c r="BIT289" s="59"/>
      <c r="BIU289" s="59"/>
      <c r="BIV289" s="59"/>
      <c r="BIW289" s="59"/>
      <c r="BIX289" s="59"/>
      <c r="BIY289" s="59"/>
      <c r="BIZ289" s="59"/>
      <c r="BJA289" s="59"/>
      <c r="BJB289" s="59"/>
      <c r="BJC289" s="59"/>
      <c r="BJD289" s="59"/>
      <c r="BJE289" s="59"/>
      <c r="BJF289" s="59"/>
      <c r="BJG289" s="59"/>
      <c r="BJH289" s="59"/>
      <c r="BJI289" s="59"/>
      <c r="BJJ289" s="59"/>
      <c r="BJK289" s="59"/>
      <c r="BJL289" s="59"/>
      <c r="BJM289" s="59"/>
      <c r="BJN289" s="59"/>
      <c r="BJO289" s="59"/>
      <c r="BJP289" s="59"/>
      <c r="BJQ289" s="59"/>
      <c r="BJR289" s="59"/>
      <c r="BJS289" s="59"/>
      <c r="BJT289" s="59"/>
      <c r="BJU289" s="59"/>
      <c r="BJV289" s="59"/>
      <c r="BJW289" s="59"/>
      <c r="BJX289" s="59"/>
      <c r="BJY289" s="59"/>
      <c r="BJZ289" s="59"/>
      <c r="BKA289" s="59"/>
      <c r="BKB289" s="59"/>
      <c r="BKC289" s="59"/>
      <c r="BKD289" s="59"/>
      <c r="BKE289" s="59"/>
      <c r="BKF289" s="59"/>
      <c r="BKG289" s="59"/>
      <c r="BKH289" s="59"/>
      <c r="BKI289" s="59"/>
      <c r="BKJ289" s="59"/>
      <c r="BKK289" s="59"/>
      <c r="BKL289" s="59"/>
      <c r="BKM289" s="59"/>
      <c r="BKN289" s="59"/>
      <c r="BKO289" s="59"/>
      <c r="BKP289" s="59"/>
      <c r="BKQ289" s="59"/>
      <c r="BKR289" s="59"/>
      <c r="BKS289" s="59"/>
      <c r="BKT289" s="59"/>
      <c r="BKU289" s="59"/>
      <c r="BKV289" s="59"/>
      <c r="BKW289" s="59"/>
      <c r="BKX289" s="59"/>
      <c r="BKY289" s="59"/>
      <c r="BKZ289" s="59"/>
      <c r="BLA289" s="59"/>
      <c r="BLB289" s="59"/>
      <c r="BLC289" s="59"/>
      <c r="BLD289" s="59"/>
      <c r="BLE289" s="59"/>
      <c r="BLF289" s="59"/>
      <c r="BLG289" s="59"/>
      <c r="BLH289" s="59"/>
      <c r="BLI289" s="59"/>
      <c r="BLJ289" s="59"/>
      <c r="BLK289" s="59"/>
      <c r="BLL289" s="59"/>
      <c r="BLM289" s="59"/>
      <c r="BLN289" s="59"/>
      <c r="BLO289" s="59"/>
      <c r="BLP289" s="59"/>
      <c r="BLQ289" s="59"/>
      <c r="BLR289" s="59"/>
      <c r="BLS289" s="59"/>
      <c r="BLT289" s="59"/>
      <c r="BLU289" s="59"/>
      <c r="BLV289" s="59"/>
      <c r="BLW289" s="59"/>
      <c r="BLX289" s="59"/>
      <c r="BLY289" s="59"/>
      <c r="BLZ289" s="59"/>
      <c r="BMA289" s="59"/>
      <c r="BMB289" s="59"/>
      <c r="BMC289" s="59"/>
      <c r="BMD289" s="59"/>
      <c r="BME289" s="59"/>
      <c r="BMF289" s="59"/>
      <c r="BMG289" s="59"/>
      <c r="BMH289" s="59"/>
      <c r="BMI289" s="59"/>
      <c r="BMJ289" s="59"/>
      <c r="BMK289" s="59"/>
      <c r="BML289" s="59"/>
      <c r="BMM289" s="59"/>
      <c r="BMN289" s="59"/>
      <c r="BMO289" s="59"/>
      <c r="BMP289" s="59"/>
      <c r="BMQ289" s="59"/>
      <c r="BMR289" s="59"/>
      <c r="BMS289" s="59"/>
      <c r="BMT289" s="59"/>
      <c r="BMU289" s="59"/>
      <c r="BMV289" s="59"/>
      <c r="BMW289" s="59"/>
      <c r="BMX289" s="59"/>
      <c r="BMY289" s="59"/>
      <c r="BMZ289" s="59"/>
      <c r="BNA289" s="59"/>
      <c r="BNB289" s="59"/>
      <c r="BNC289" s="59"/>
      <c r="BND289" s="59"/>
      <c r="BNE289" s="59"/>
      <c r="BNF289" s="59"/>
      <c r="BNG289" s="59"/>
      <c r="BNH289" s="59"/>
      <c r="BNI289" s="59"/>
      <c r="BNJ289" s="59"/>
      <c r="BNK289" s="59"/>
      <c r="BNL289" s="59"/>
      <c r="BNM289" s="59"/>
      <c r="BNN289" s="59"/>
      <c r="BNO289" s="59"/>
      <c r="BNP289" s="59"/>
      <c r="BNQ289" s="59"/>
      <c r="BNR289" s="59"/>
      <c r="BNS289" s="59"/>
      <c r="BNT289" s="59"/>
      <c r="BNU289" s="59"/>
      <c r="BNV289" s="59"/>
      <c r="BNW289" s="59"/>
      <c r="BNX289" s="59"/>
      <c r="BNY289" s="59"/>
      <c r="BNZ289" s="59"/>
      <c r="BOA289" s="59"/>
      <c r="BOB289" s="59"/>
      <c r="BOC289" s="59"/>
      <c r="BOD289" s="59"/>
      <c r="BOE289" s="59"/>
      <c r="BOF289" s="59"/>
      <c r="BOG289" s="59"/>
      <c r="BOH289" s="59"/>
      <c r="BOI289" s="59"/>
      <c r="BOJ289" s="59"/>
      <c r="BOK289" s="59"/>
      <c r="BOL289" s="59"/>
      <c r="BOM289" s="59"/>
      <c r="BON289" s="59"/>
      <c r="BOO289" s="59"/>
      <c r="BOP289" s="59"/>
      <c r="BOQ289" s="59"/>
      <c r="BOR289" s="59"/>
      <c r="BOS289" s="59"/>
      <c r="BOT289" s="59"/>
      <c r="BOU289" s="59"/>
      <c r="BOV289" s="59"/>
      <c r="BOW289" s="59"/>
      <c r="BOX289" s="59"/>
      <c r="BOY289" s="59"/>
      <c r="BOZ289" s="59"/>
      <c r="BPA289" s="59"/>
      <c r="BPB289" s="59"/>
      <c r="BPC289" s="59"/>
      <c r="BPD289" s="59"/>
      <c r="BPE289" s="59"/>
      <c r="BPF289" s="59"/>
      <c r="BPG289" s="59"/>
      <c r="BPH289" s="59"/>
      <c r="BPI289" s="59"/>
      <c r="BPJ289" s="59"/>
      <c r="BPK289" s="59"/>
      <c r="BPL289" s="59"/>
      <c r="BPM289" s="59"/>
      <c r="BPN289" s="59"/>
      <c r="BPO289" s="59"/>
      <c r="BPP289" s="59"/>
      <c r="BPQ289" s="59"/>
      <c r="BPR289" s="59"/>
      <c r="BPS289" s="59"/>
      <c r="BPT289" s="59"/>
      <c r="BPU289" s="59"/>
      <c r="BPV289" s="59"/>
      <c r="BPW289" s="59"/>
      <c r="BPX289" s="59"/>
      <c r="BPY289" s="59"/>
      <c r="BPZ289" s="59"/>
      <c r="BQA289" s="59"/>
      <c r="BQB289" s="59"/>
      <c r="BQC289" s="59"/>
      <c r="BQD289" s="59"/>
      <c r="BQE289" s="59"/>
      <c r="BQF289" s="59"/>
      <c r="BQG289" s="59"/>
      <c r="BQH289" s="59"/>
      <c r="BQI289" s="59"/>
      <c r="BQJ289" s="59"/>
      <c r="BQK289" s="59"/>
      <c r="BQL289" s="59"/>
      <c r="BQM289" s="59"/>
      <c r="BQN289" s="59"/>
      <c r="BQO289" s="59"/>
      <c r="BQP289" s="59"/>
      <c r="BQQ289" s="59"/>
      <c r="BQR289" s="59"/>
      <c r="BQS289" s="59"/>
      <c r="BQT289" s="59"/>
      <c r="BQU289" s="59"/>
      <c r="BQV289" s="59"/>
      <c r="BQW289" s="59"/>
      <c r="BQX289" s="59"/>
      <c r="BQY289" s="59"/>
      <c r="BQZ289" s="59"/>
      <c r="BRA289" s="59"/>
      <c r="BRB289" s="59"/>
      <c r="BRC289" s="59"/>
      <c r="BRD289" s="59"/>
      <c r="BRE289" s="59"/>
      <c r="BRF289" s="59"/>
      <c r="BRG289" s="59"/>
      <c r="BRH289" s="59"/>
      <c r="BRI289" s="59"/>
      <c r="BRJ289" s="59"/>
      <c r="BRK289" s="59"/>
      <c r="BRL289" s="59"/>
      <c r="BRM289" s="59"/>
      <c r="BRN289" s="59"/>
      <c r="BRO289" s="59"/>
      <c r="BRP289" s="59"/>
      <c r="BRQ289" s="59"/>
      <c r="BRR289" s="59"/>
      <c r="BRS289" s="59"/>
      <c r="BRT289" s="59"/>
      <c r="BRU289" s="59"/>
      <c r="BRV289" s="59"/>
      <c r="BRW289" s="59"/>
      <c r="BRX289" s="59"/>
      <c r="BRY289" s="59"/>
      <c r="BRZ289" s="59"/>
      <c r="BSA289" s="59"/>
      <c r="BSB289" s="59"/>
      <c r="BSC289" s="59"/>
      <c r="BSD289" s="59"/>
      <c r="BSE289" s="59"/>
      <c r="BSF289" s="59"/>
      <c r="BSG289" s="59"/>
      <c r="BSH289" s="59"/>
      <c r="BSI289" s="59"/>
      <c r="BSJ289" s="59"/>
      <c r="BSK289" s="59"/>
      <c r="BSL289" s="59"/>
      <c r="BSM289" s="59"/>
      <c r="BSN289" s="59"/>
      <c r="BSO289" s="59"/>
      <c r="BSP289" s="59"/>
      <c r="BSQ289" s="59"/>
      <c r="BSR289" s="59"/>
      <c r="BSS289" s="59"/>
      <c r="BST289" s="59"/>
      <c r="BSU289" s="59"/>
      <c r="BSV289" s="59"/>
      <c r="BSW289" s="59"/>
      <c r="BSX289" s="59"/>
      <c r="BSY289" s="59"/>
      <c r="BSZ289" s="59"/>
      <c r="BTA289" s="59"/>
      <c r="BTB289" s="59"/>
      <c r="BTC289" s="59"/>
      <c r="BTD289" s="59"/>
      <c r="BTE289" s="59"/>
      <c r="BTF289" s="59"/>
      <c r="BTG289" s="59"/>
      <c r="BTH289" s="59"/>
      <c r="BTI289" s="59"/>
      <c r="BTJ289" s="59"/>
      <c r="BTK289" s="59"/>
      <c r="BTL289" s="59"/>
      <c r="BTM289" s="59"/>
      <c r="BTN289" s="59"/>
      <c r="BTO289" s="59"/>
      <c r="BTP289" s="59"/>
      <c r="BTQ289" s="59"/>
      <c r="BTR289" s="59"/>
      <c r="BTS289" s="59"/>
      <c r="BTT289" s="59"/>
      <c r="BTU289" s="59"/>
      <c r="BTV289" s="59"/>
      <c r="BTW289" s="59"/>
      <c r="BTX289" s="59"/>
      <c r="BTY289" s="59"/>
      <c r="BTZ289" s="59"/>
      <c r="BUA289" s="59"/>
      <c r="BUB289" s="59"/>
      <c r="BUC289" s="59"/>
      <c r="BUD289" s="59"/>
      <c r="BUE289" s="59"/>
      <c r="BUF289" s="59"/>
      <c r="BUG289" s="59"/>
      <c r="BUH289" s="59"/>
      <c r="BUI289" s="59"/>
      <c r="BUJ289" s="59"/>
      <c r="BUK289" s="59"/>
      <c r="BUL289" s="59"/>
      <c r="BUM289" s="59"/>
      <c r="BUN289" s="59"/>
      <c r="BUO289" s="59"/>
      <c r="BUP289" s="59"/>
      <c r="BUQ289" s="59"/>
      <c r="BUR289" s="59"/>
      <c r="BUS289" s="59"/>
      <c r="BUT289" s="59"/>
      <c r="BUU289" s="59"/>
      <c r="BUV289" s="59"/>
      <c r="BUW289" s="59"/>
      <c r="BUX289" s="59"/>
      <c r="BUY289" s="59"/>
      <c r="BUZ289" s="59"/>
      <c r="BVA289" s="59"/>
      <c r="BVB289" s="59"/>
      <c r="BVC289" s="59"/>
      <c r="BVD289" s="59"/>
      <c r="BVE289" s="59"/>
      <c r="BVF289" s="59"/>
      <c r="BVG289" s="59"/>
      <c r="BVH289" s="59"/>
      <c r="BVI289" s="59"/>
      <c r="BVJ289" s="59"/>
      <c r="BVK289" s="59"/>
      <c r="BVL289" s="59"/>
      <c r="BVM289" s="59"/>
      <c r="BVN289" s="59"/>
      <c r="BVO289" s="59"/>
      <c r="BVP289" s="59"/>
      <c r="BVQ289" s="59"/>
      <c r="BVR289" s="59"/>
      <c r="BVS289" s="59"/>
      <c r="BVT289" s="59"/>
      <c r="BVU289" s="59"/>
      <c r="BVV289" s="59"/>
      <c r="BVW289" s="59"/>
      <c r="BVX289" s="59"/>
      <c r="BVY289" s="59"/>
      <c r="BVZ289" s="59"/>
      <c r="BWA289" s="59"/>
      <c r="BWB289" s="59"/>
      <c r="BWC289" s="59"/>
      <c r="BWD289" s="59"/>
      <c r="BWE289" s="59"/>
      <c r="BWF289" s="59"/>
      <c r="BWG289" s="59"/>
      <c r="BWH289" s="59"/>
      <c r="BWI289" s="59"/>
      <c r="BWJ289" s="59"/>
      <c r="BWK289" s="59"/>
      <c r="BWL289" s="59"/>
      <c r="BWM289" s="59"/>
      <c r="BWN289" s="59"/>
      <c r="BWO289" s="59"/>
      <c r="BWP289" s="59"/>
      <c r="BWQ289" s="59"/>
      <c r="BWR289" s="59"/>
      <c r="BWS289" s="59"/>
      <c r="BWT289" s="59"/>
      <c r="BWU289" s="59"/>
      <c r="BWV289" s="59"/>
      <c r="BWW289" s="59"/>
      <c r="BWX289" s="59"/>
      <c r="BWY289" s="59"/>
      <c r="BWZ289" s="59"/>
      <c r="BXA289" s="59"/>
      <c r="BXB289" s="59"/>
      <c r="BXC289" s="59"/>
      <c r="BXD289" s="59"/>
      <c r="BXE289" s="59"/>
      <c r="BXF289" s="59"/>
      <c r="BXG289" s="59"/>
      <c r="BXH289" s="59"/>
      <c r="BXI289" s="59"/>
      <c r="BXJ289" s="59"/>
      <c r="BXK289" s="59"/>
      <c r="BXL289" s="59"/>
      <c r="BXM289" s="59"/>
      <c r="BXN289" s="59"/>
      <c r="BXO289" s="59"/>
      <c r="BXP289" s="59"/>
      <c r="BXQ289" s="59"/>
      <c r="BXR289" s="59"/>
      <c r="BXS289" s="59"/>
      <c r="BXT289" s="59"/>
      <c r="BXU289" s="59"/>
      <c r="BXV289" s="59"/>
      <c r="BXW289" s="59"/>
      <c r="BXX289" s="59"/>
      <c r="BXY289" s="59"/>
      <c r="BXZ289" s="59"/>
      <c r="BYA289" s="59"/>
      <c r="BYB289" s="59"/>
      <c r="BYC289" s="59"/>
      <c r="BYD289" s="59"/>
      <c r="BYE289" s="59"/>
      <c r="BYF289" s="59"/>
      <c r="BYG289" s="59"/>
      <c r="BYH289" s="59"/>
      <c r="BYI289" s="59"/>
      <c r="BYJ289" s="59"/>
      <c r="BYK289" s="59"/>
      <c r="BYL289" s="59"/>
      <c r="BYM289" s="59"/>
      <c r="BYN289" s="59"/>
      <c r="BYO289" s="59"/>
      <c r="BYP289" s="59"/>
      <c r="BYQ289" s="59"/>
      <c r="BYR289" s="59"/>
      <c r="BYS289" s="59"/>
      <c r="BYT289" s="59"/>
      <c r="BYU289" s="59"/>
      <c r="BYV289" s="59"/>
      <c r="BYW289" s="59"/>
      <c r="BYX289" s="59"/>
      <c r="BYY289" s="59"/>
      <c r="BYZ289" s="59"/>
      <c r="BZA289" s="59"/>
      <c r="BZB289" s="59"/>
      <c r="BZC289" s="59"/>
      <c r="BZD289" s="59"/>
      <c r="BZE289" s="59"/>
      <c r="BZF289" s="59"/>
      <c r="BZG289" s="59"/>
      <c r="BZH289" s="59"/>
      <c r="BZI289" s="59"/>
      <c r="BZJ289" s="59"/>
      <c r="BZK289" s="59"/>
      <c r="BZL289" s="59"/>
      <c r="BZM289" s="59"/>
      <c r="BZN289" s="59"/>
      <c r="BZO289" s="59"/>
      <c r="BZP289" s="59"/>
      <c r="BZQ289" s="59"/>
      <c r="BZR289" s="59"/>
      <c r="BZS289" s="59"/>
      <c r="BZT289" s="59"/>
      <c r="BZU289" s="59"/>
      <c r="BZV289" s="59"/>
      <c r="BZW289" s="59"/>
      <c r="BZX289" s="59"/>
      <c r="BZY289" s="59"/>
      <c r="BZZ289" s="59"/>
      <c r="CAA289" s="59"/>
      <c r="CAB289" s="59"/>
      <c r="CAC289" s="59"/>
      <c r="CAD289" s="59"/>
      <c r="CAE289" s="59"/>
      <c r="CAF289" s="59"/>
      <c r="CAG289" s="59"/>
      <c r="CAH289" s="59"/>
      <c r="CAI289" s="59"/>
      <c r="CAJ289" s="59"/>
      <c r="CAK289" s="59"/>
      <c r="CAL289" s="59"/>
      <c r="CAM289" s="59"/>
      <c r="CAN289" s="59"/>
      <c r="CAO289" s="59"/>
      <c r="CAP289" s="59"/>
      <c r="CAQ289" s="59"/>
      <c r="CAR289" s="59"/>
      <c r="CAS289" s="59"/>
      <c r="CAT289" s="59"/>
      <c r="CAU289" s="59"/>
      <c r="CAV289" s="59"/>
      <c r="CAW289" s="59"/>
      <c r="CAX289" s="59"/>
      <c r="CAY289" s="59"/>
      <c r="CAZ289" s="59"/>
      <c r="CBA289" s="59"/>
      <c r="CBB289" s="59"/>
      <c r="CBC289" s="59"/>
      <c r="CBD289" s="59"/>
      <c r="CBE289" s="59"/>
      <c r="CBF289" s="59"/>
      <c r="CBG289" s="59"/>
      <c r="CBH289" s="59"/>
      <c r="CBI289" s="59"/>
      <c r="CBJ289" s="59"/>
      <c r="CBK289" s="59"/>
      <c r="CBL289" s="59"/>
      <c r="CBM289" s="59"/>
      <c r="CBN289" s="59"/>
      <c r="CBO289" s="59"/>
      <c r="CBP289" s="59"/>
      <c r="CBQ289" s="59"/>
      <c r="CBR289" s="59"/>
      <c r="CBS289" s="59"/>
      <c r="CBT289" s="59"/>
      <c r="CBU289" s="59"/>
      <c r="CBV289" s="59"/>
      <c r="CBW289" s="59"/>
      <c r="CBX289" s="59"/>
      <c r="CBY289" s="59"/>
      <c r="CBZ289" s="59"/>
      <c r="CCA289" s="59"/>
      <c r="CCB289" s="59"/>
      <c r="CCC289" s="59"/>
      <c r="CCD289" s="59"/>
      <c r="CCE289" s="59"/>
      <c r="CCF289" s="59"/>
      <c r="CCG289" s="59"/>
      <c r="CCH289" s="59"/>
      <c r="CCI289" s="59"/>
      <c r="CCJ289" s="59"/>
      <c r="CCK289" s="59"/>
      <c r="CCL289" s="59"/>
      <c r="CCM289" s="59"/>
      <c r="CCN289" s="59"/>
      <c r="CCO289" s="59"/>
      <c r="CCP289" s="59"/>
      <c r="CCQ289" s="59"/>
      <c r="CCR289" s="59"/>
      <c r="CCS289" s="59"/>
      <c r="CCT289" s="59"/>
      <c r="CCU289" s="59"/>
      <c r="CCV289" s="59"/>
      <c r="CCW289" s="59"/>
      <c r="CCX289" s="59"/>
      <c r="CCY289" s="59"/>
      <c r="CCZ289" s="59"/>
      <c r="CDA289" s="59"/>
      <c r="CDB289" s="59"/>
      <c r="CDC289" s="59"/>
      <c r="CDD289" s="59"/>
      <c r="CDE289" s="59"/>
      <c r="CDF289" s="59"/>
      <c r="CDG289" s="59"/>
      <c r="CDH289" s="59"/>
      <c r="CDI289" s="59"/>
      <c r="CDJ289" s="59"/>
      <c r="CDK289" s="59"/>
      <c r="CDL289" s="59"/>
      <c r="CDM289" s="59"/>
      <c r="CDN289" s="59"/>
      <c r="CDO289" s="59"/>
      <c r="CDP289" s="59"/>
      <c r="CDQ289" s="59"/>
      <c r="CDR289" s="59"/>
      <c r="CDS289" s="59"/>
      <c r="CDT289" s="59"/>
      <c r="CDU289" s="59"/>
      <c r="CDV289" s="59"/>
      <c r="CDW289" s="59"/>
      <c r="CDX289" s="59"/>
      <c r="CDY289" s="59"/>
      <c r="CDZ289" s="59"/>
      <c r="CEA289" s="59"/>
      <c r="CEB289" s="59"/>
      <c r="CEC289" s="59"/>
      <c r="CED289" s="59"/>
      <c r="CEE289" s="59"/>
      <c r="CEF289" s="59"/>
      <c r="CEG289" s="59"/>
      <c r="CEH289" s="59"/>
      <c r="CEI289" s="59"/>
      <c r="CEJ289" s="59"/>
      <c r="CEK289" s="59"/>
      <c r="CEL289" s="59"/>
      <c r="CEM289" s="59"/>
      <c r="CEN289" s="59"/>
      <c r="CEO289" s="59"/>
      <c r="CEP289" s="59"/>
      <c r="CEQ289" s="59"/>
      <c r="CER289" s="59"/>
      <c r="CES289" s="59"/>
      <c r="CET289" s="59"/>
      <c r="CEU289" s="59"/>
      <c r="CEV289" s="59"/>
      <c r="CEW289" s="59"/>
      <c r="CEX289" s="59"/>
      <c r="CEY289" s="59"/>
      <c r="CEZ289" s="59"/>
      <c r="CFA289" s="59"/>
      <c r="CFB289" s="59"/>
      <c r="CFC289" s="59"/>
      <c r="CFD289" s="59"/>
      <c r="CFE289" s="59"/>
      <c r="CFF289" s="59"/>
      <c r="CFG289" s="59"/>
      <c r="CFH289" s="59"/>
      <c r="CFI289" s="59"/>
      <c r="CFJ289" s="59"/>
      <c r="CFK289" s="59"/>
      <c r="CFL289" s="59"/>
      <c r="CFM289" s="59"/>
      <c r="CFN289" s="59"/>
      <c r="CFO289" s="59"/>
      <c r="CFP289" s="59"/>
      <c r="CFQ289" s="59"/>
      <c r="CFR289" s="59"/>
      <c r="CFS289" s="59"/>
      <c r="CFT289" s="59"/>
      <c r="CFU289" s="59"/>
      <c r="CFV289" s="59"/>
      <c r="CFW289" s="59"/>
      <c r="CFX289" s="59"/>
      <c r="CFY289" s="59"/>
      <c r="CFZ289" s="59"/>
      <c r="CGA289" s="59"/>
      <c r="CGB289" s="59"/>
      <c r="CGC289" s="59"/>
      <c r="CGD289" s="59"/>
      <c r="CGE289" s="59"/>
      <c r="CGF289" s="59"/>
      <c r="CGG289" s="59"/>
      <c r="CGH289" s="59"/>
      <c r="CGI289" s="59"/>
      <c r="CGJ289" s="59"/>
      <c r="CGK289" s="59"/>
      <c r="CGL289" s="59"/>
      <c r="CGM289" s="59"/>
      <c r="CGN289" s="59"/>
      <c r="CGO289" s="59"/>
      <c r="CGP289" s="59"/>
      <c r="CGQ289" s="59"/>
      <c r="CGR289" s="59"/>
      <c r="CGS289" s="59"/>
      <c r="CGT289" s="59"/>
      <c r="CGU289" s="59"/>
      <c r="CGV289" s="59"/>
      <c r="CGW289" s="59"/>
      <c r="CGX289" s="59"/>
      <c r="CGY289" s="59"/>
      <c r="CGZ289" s="59"/>
      <c r="CHA289" s="59"/>
      <c r="CHB289" s="59"/>
      <c r="CHC289" s="59"/>
      <c r="CHD289" s="59"/>
      <c r="CHE289" s="59"/>
      <c r="CHF289" s="59"/>
      <c r="CHG289" s="59"/>
      <c r="CHH289" s="59"/>
      <c r="CHI289" s="59"/>
      <c r="CHJ289" s="59"/>
      <c r="CHK289" s="59"/>
      <c r="CHL289" s="59"/>
      <c r="CHM289" s="59"/>
      <c r="CHN289" s="59"/>
      <c r="CHO289" s="59"/>
      <c r="CHP289" s="59"/>
      <c r="CHQ289" s="59"/>
      <c r="CHR289" s="59"/>
      <c r="CHS289" s="59"/>
      <c r="CHT289" s="59"/>
      <c r="CHU289" s="59"/>
      <c r="CHV289" s="59"/>
      <c r="CHW289" s="59"/>
      <c r="CHX289" s="59"/>
      <c r="CHY289" s="59"/>
      <c r="CHZ289" s="59"/>
      <c r="CIA289" s="59"/>
      <c r="CIB289" s="59"/>
      <c r="CIC289" s="59"/>
      <c r="CID289" s="59"/>
      <c r="CIE289" s="59"/>
      <c r="CIF289" s="59"/>
      <c r="CIG289" s="59"/>
      <c r="CIH289" s="59"/>
      <c r="CII289" s="59"/>
      <c r="CIJ289" s="59"/>
      <c r="CIK289" s="59"/>
      <c r="CIL289" s="59"/>
      <c r="CIM289" s="59"/>
      <c r="CIN289" s="59"/>
      <c r="CIO289" s="59"/>
      <c r="CIP289" s="59"/>
      <c r="CIQ289" s="59"/>
      <c r="CIR289" s="59"/>
      <c r="CIS289" s="59"/>
      <c r="CIT289" s="59"/>
      <c r="CIU289" s="59"/>
      <c r="CIV289" s="59"/>
      <c r="CIW289" s="59"/>
      <c r="CIX289" s="59"/>
      <c r="CIY289" s="59"/>
      <c r="CIZ289" s="59"/>
      <c r="CJA289" s="59"/>
      <c r="CJB289" s="59"/>
      <c r="CJC289" s="59"/>
      <c r="CJD289" s="59"/>
      <c r="CJE289" s="59"/>
      <c r="CJF289" s="59"/>
      <c r="CJG289" s="59"/>
      <c r="CJH289" s="59"/>
      <c r="CJI289" s="59"/>
      <c r="CJJ289" s="59"/>
      <c r="CJK289" s="59"/>
      <c r="CJL289" s="59"/>
      <c r="CJM289" s="59"/>
      <c r="CJN289" s="59"/>
      <c r="CJO289" s="59"/>
      <c r="CJP289" s="59"/>
      <c r="CJQ289" s="59"/>
      <c r="CJR289" s="59"/>
      <c r="CJS289" s="59"/>
      <c r="CJT289" s="59"/>
      <c r="CJU289" s="59"/>
      <c r="CJV289" s="59"/>
      <c r="CJW289" s="59"/>
      <c r="CJX289" s="59"/>
      <c r="CJY289" s="59"/>
      <c r="CJZ289" s="59"/>
      <c r="CKA289" s="59"/>
      <c r="CKB289" s="59"/>
      <c r="CKC289" s="59"/>
      <c r="CKD289" s="59"/>
      <c r="CKE289" s="59"/>
      <c r="CKF289" s="59"/>
      <c r="CKG289" s="59"/>
      <c r="CKH289" s="59"/>
      <c r="CKI289" s="59"/>
      <c r="CKJ289" s="59"/>
      <c r="CKK289" s="59"/>
      <c r="CKL289" s="59"/>
      <c r="CKM289" s="59"/>
      <c r="CKN289" s="59"/>
      <c r="CKO289" s="59"/>
      <c r="CKP289" s="59"/>
      <c r="CKQ289" s="59"/>
      <c r="CKR289" s="59"/>
      <c r="CKS289" s="59"/>
      <c r="CKT289" s="59"/>
      <c r="CKU289" s="59"/>
      <c r="CKV289" s="59"/>
      <c r="CKW289" s="59"/>
      <c r="CKX289" s="59"/>
      <c r="CKY289" s="59"/>
      <c r="CKZ289" s="59"/>
      <c r="CLA289" s="59"/>
      <c r="CLB289" s="59"/>
      <c r="CLC289" s="59"/>
      <c r="CLD289" s="59"/>
      <c r="CLE289" s="59"/>
      <c r="CLF289" s="59"/>
      <c r="CLG289" s="59"/>
      <c r="CLH289" s="59"/>
      <c r="CLI289" s="59"/>
      <c r="CLJ289" s="59"/>
      <c r="CLK289" s="59"/>
      <c r="CLL289" s="59"/>
      <c r="CLM289" s="59"/>
      <c r="CLN289" s="59"/>
      <c r="CLO289" s="59"/>
      <c r="CLP289" s="59"/>
      <c r="CLQ289" s="59"/>
      <c r="CLR289" s="59"/>
      <c r="CLS289" s="59"/>
      <c r="CLT289" s="59"/>
      <c r="CLU289" s="59"/>
      <c r="CLV289" s="59"/>
      <c r="CLW289" s="59"/>
      <c r="CLX289" s="59"/>
      <c r="CLY289" s="59"/>
      <c r="CLZ289" s="59"/>
      <c r="CMA289" s="59"/>
      <c r="CMB289" s="59"/>
      <c r="CMC289" s="59"/>
      <c r="CMD289" s="59"/>
      <c r="CME289" s="59"/>
      <c r="CMF289" s="59"/>
      <c r="CMG289" s="59"/>
      <c r="CMH289" s="59"/>
      <c r="CMI289" s="59"/>
      <c r="CMJ289" s="59"/>
      <c r="CMK289" s="59"/>
      <c r="CML289" s="59"/>
      <c r="CMM289" s="59"/>
      <c r="CMN289" s="59"/>
      <c r="CMO289" s="59"/>
      <c r="CMP289" s="59"/>
      <c r="CMQ289" s="59"/>
      <c r="CMR289" s="59"/>
      <c r="CMS289" s="59"/>
      <c r="CMT289" s="59"/>
      <c r="CMU289" s="59"/>
      <c r="CMV289" s="59"/>
      <c r="CMW289" s="59"/>
      <c r="CMX289" s="59"/>
      <c r="CMY289" s="59"/>
      <c r="CMZ289" s="59"/>
      <c r="CNA289" s="59"/>
      <c r="CNB289" s="59"/>
      <c r="CNC289" s="59"/>
      <c r="CND289" s="59"/>
      <c r="CNE289" s="59"/>
      <c r="CNF289" s="59"/>
      <c r="CNG289" s="59"/>
      <c r="CNH289" s="59"/>
      <c r="CNI289" s="59"/>
      <c r="CNJ289" s="59"/>
      <c r="CNK289" s="59"/>
      <c r="CNL289" s="59"/>
      <c r="CNM289" s="59"/>
      <c r="CNN289" s="59"/>
      <c r="CNO289" s="59"/>
      <c r="CNP289" s="59"/>
      <c r="CNQ289" s="59"/>
      <c r="CNR289" s="59"/>
      <c r="CNS289" s="59"/>
      <c r="CNT289" s="59"/>
      <c r="CNU289" s="59"/>
      <c r="CNV289" s="59"/>
      <c r="CNW289" s="59"/>
      <c r="CNX289" s="59"/>
      <c r="CNY289" s="59"/>
      <c r="CNZ289" s="59"/>
      <c r="COA289" s="59"/>
      <c r="COB289" s="59"/>
      <c r="COC289" s="59"/>
      <c r="COD289" s="59"/>
      <c r="COE289" s="59"/>
      <c r="COF289" s="59"/>
      <c r="COG289" s="59"/>
      <c r="COH289" s="59"/>
      <c r="COI289" s="59"/>
      <c r="COJ289" s="59"/>
      <c r="COK289" s="59"/>
      <c r="COL289" s="59"/>
      <c r="COM289" s="59"/>
      <c r="CON289" s="59"/>
      <c r="COO289" s="59"/>
      <c r="COP289" s="59"/>
      <c r="COQ289" s="59"/>
      <c r="COR289" s="59"/>
      <c r="COS289" s="59"/>
      <c r="COT289" s="59"/>
      <c r="COU289" s="59"/>
      <c r="COV289" s="59"/>
      <c r="COW289" s="59"/>
      <c r="COX289" s="59"/>
      <c r="COY289" s="59"/>
      <c r="COZ289" s="59"/>
      <c r="CPA289" s="59"/>
      <c r="CPB289" s="59"/>
      <c r="CPC289" s="59"/>
      <c r="CPD289" s="59"/>
      <c r="CPE289" s="59"/>
      <c r="CPF289" s="59"/>
      <c r="CPG289" s="59"/>
      <c r="CPH289" s="59"/>
      <c r="CPI289" s="59"/>
      <c r="CPJ289" s="59"/>
      <c r="CPK289" s="59"/>
      <c r="CPL289" s="59"/>
      <c r="CPM289" s="59"/>
      <c r="CPN289" s="59"/>
      <c r="CPO289" s="59"/>
      <c r="CPP289" s="59"/>
      <c r="CPQ289" s="59"/>
      <c r="CPR289" s="59"/>
      <c r="CPS289" s="59"/>
      <c r="CPT289" s="59"/>
      <c r="CPU289" s="59"/>
      <c r="CPV289" s="59"/>
      <c r="CPW289" s="59"/>
      <c r="CPX289" s="59"/>
      <c r="CPY289" s="59"/>
      <c r="CPZ289" s="59"/>
      <c r="CQA289" s="59"/>
      <c r="CQB289" s="59"/>
      <c r="CQC289" s="59"/>
      <c r="CQD289" s="59"/>
      <c r="CQE289" s="59"/>
      <c r="CQF289" s="59"/>
      <c r="CQG289" s="59"/>
      <c r="CQH289" s="59"/>
      <c r="CQI289" s="59"/>
      <c r="CQJ289" s="59"/>
      <c r="CQK289" s="59"/>
      <c r="CQL289" s="59"/>
      <c r="CQM289" s="59"/>
      <c r="CQN289" s="59"/>
      <c r="CQO289" s="59"/>
      <c r="CQP289" s="59"/>
      <c r="CQQ289" s="59"/>
      <c r="CQR289" s="59"/>
      <c r="CQS289" s="59"/>
      <c r="CQT289" s="59"/>
      <c r="CQU289" s="59"/>
      <c r="CQV289" s="59"/>
      <c r="CQW289" s="59"/>
      <c r="CQX289" s="59"/>
      <c r="CQY289" s="59"/>
      <c r="CQZ289" s="59"/>
      <c r="CRA289" s="59"/>
      <c r="CRB289" s="59"/>
      <c r="CRC289" s="59"/>
      <c r="CRD289" s="59"/>
      <c r="CRE289" s="59"/>
      <c r="CRF289" s="59"/>
      <c r="CRG289" s="59"/>
      <c r="CRH289" s="59"/>
      <c r="CRI289" s="59"/>
      <c r="CRJ289" s="59"/>
      <c r="CRK289" s="59"/>
      <c r="CRL289" s="59"/>
      <c r="CRM289" s="59"/>
      <c r="CRN289" s="59"/>
      <c r="CRO289" s="59"/>
      <c r="CRP289" s="59"/>
      <c r="CRQ289" s="59"/>
      <c r="CRR289" s="59"/>
      <c r="CRS289" s="59"/>
      <c r="CRT289" s="59"/>
      <c r="CRU289" s="59"/>
      <c r="CRV289" s="59"/>
      <c r="CRW289" s="59"/>
      <c r="CRX289" s="59"/>
      <c r="CRY289" s="59"/>
      <c r="CRZ289" s="59"/>
      <c r="CSA289" s="59"/>
      <c r="CSB289" s="59"/>
      <c r="CSC289" s="59"/>
      <c r="CSD289" s="59"/>
      <c r="CSE289" s="59"/>
      <c r="CSF289" s="59"/>
      <c r="CSG289" s="59"/>
      <c r="CSH289" s="59"/>
      <c r="CSI289" s="59"/>
      <c r="CSJ289" s="59"/>
      <c r="CSK289" s="59"/>
      <c r="CSL289" s="59"/>
      <c r="CSM289" s="59"/>
      <c r="CSN289" s="59"/>
      <c r="CSO289" s="59"/>
      <c r="CSP289" s="59"/>
      <c r="CSQ289" s="59"/>
      <c r="CSR289" s="59"/>
      <c r="CSS289" s="59"/>
      <c r="CST289" s="59"/>
      <c r="CSU289" s="59"/>
      <c r="CSV289" s="59"/>
      <c r="CSW289" s="59"/>
      <c r="CSX289" s="59"/>
      <c r="CSY289" s="59"/>
      <c r="CSZ289" s="59"/>
      <c r="CTA289" s="59"/>
      <c r="CTB289" s="59"/>
      <c r="CTC289" s="59"/>
      <c r="CTD289" s="59"/>
      <c r="CTE289" s="59"/>
      <c r="CTF289" s="59"/>
      <c r="CTG289" s="59"/>
      <c r="CTH289" s="59"/>
      <c r="CTI289" s="59"/>
      <c r="CTJ289" s="59"/>
      <c r="CTK289" s="59"/>
      <c r="CTL289" s="59"/>
      <c r="CTM289" s="59"/>
      <c r="CTN289" s="59"/>
      <c r="CTO289" s="59"/>
      <c r="CTP289" s="59"/>
      <c r="CTQ289" s="59"/>
      <c r="CTR289" s="59"/>
      <c r="CTS289" s="59"/>
      <c r="CTT289" s="59"/>
      <c r="CTU289" s="59"/>
      <c r="CTV289" s="59"/>
      <c r="CTW289" s="59"/>
      <c r="CTX289" s="59"/>
      <c r="CTY289" s="59"/>
      <c r="CTZ289" s="59"/>
      <c r="CUA289" s="59"/>
      <c r="CUB289" s="59"/>
      <c r="CUC289" s="59"/>
      <c r="CUD289" s="59"/>
      <c r="CUE289" s="59"/>
      <c r="CUF289" s="59"/>
      <c r="CUG289" s="59"/>
      <c r="CUH289" s="59"/>
      <c r="CUI289" s="59"/>
      <c r="CUJ289" s="59"/>
      <c r="CUK289" s="59"/>
      <c r="CUL289" s="59"/>
      <c r="CUM289" s="59"/>
      <c r="CUN289" s="59"/>
      <c r="CUO289" s="59"/>
      <c r="CUP289" s="59"/>
      <c r="CUQ289" s="59"/>
      <c r="CUR289" s="59"/>
      <c r="CUS289" s="59"/>
      <c r="CUT289" s="59"/>
      <c r="CUU289" s="59"/>
      <c r="CUV289" s="59"/>
      <c r="CUW289" s="59"/>
      <c r="CUX289" s="59"/>
      <c r="CUY289" s="59"/>
      <c r="CUZ289" s="59"/>
      <c r="CVA289" s="59"/>
      <c r="CVB289" s="59"/>
      <c r="CVC289" s="59"/>
      <c r="CVD289" s="59"/>
      <c r="CVE289" s="59"/>
      <c r="CVF289" s="59"/>
      <c r="CVG289" s="59"/>
      <c r="CVH289" s="59"/>
      <c r="CVI289" s="59"/>
      <c r="CVJ289" s="59"/>
      <c r="CVK289" s="59"/>
      <c r="CVL289" s="59"/>
      <c r="CVM289" s="59"/>
      <c r="CVN289" s="59"/>
      <c r="CVO289" s="59"/>
      <c r="CVP289" s="59"/>
      <c r="CVQ289" s="59"/>
      <c r="CVR289" s="59"/>
      <c r="CVS289" s="59"/>
      <c r="CVT289" s="59"/>
      <c r="CVU289" s="59"/>
      <c r="CVV289" s="59"/>
      <c r="CVW289" s="59"/>
      <c r="CVX289" s="59"/>
      <c r="CVY289" s="59"/>
      <c r="CVZ289" s="59"/>
      <c r="CWA289" s="59"/>
      <c r="CWB289" s="59"/>
      <c r="CWC289" s="59"/>
      <c r="CWD289" s="59"/>
      <c r="CWE289" s="59"/>
      <c r="CWF289" s="59"/>
      <c r="CWG289" s="59"/>
      <c r="CWH289" s="59"/>
      <c r="CWI289" s="59"/>
      <c r="CWJ289" s="59"/>
      <c r="CWK289" s="59"/>
      <c r="CWL289" s="59"/>
      <c r="CWM289" s="59"/>
      <c r="CWN289" s="59"/>
      <c r="CWO289" s="59"/>
      <c r="CWP289" s="59"/>
      <c r="CWQ289" s="59"/>
      <c r="CWR289" s="59"/>
      <c r="CWS289" s="59"/>
    </row>
    <row r="290" spans="1:2645" s="60" customForma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9"/>
      <c r="V290" s="59"/>
      <c r="W290" s="6"/>
      <c r="X290" s="59"/>
      <c r="Y290" s="59"/>
      <c r="Z290" s="59"/>
      <c r="AA290" s="59"/>
      <c r="AB290" s="59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  <c r="IG290" s="59"/>
      <c r="IH290" s="59"/>
      <c r="II290" s="59"/>
      <c r="IJ290" s="59"/>
      <c r="IK290" s="59"/>
      <c r="IL290" s="59"/>
      <c r="IM290" s="59"/>
      <c r="IN290" s="59"/>
      <c r="IO290" s="59"/>
      <c r="IP290" s="59"/>
      <c r="IQ290" s="59"/>
      <c r="IR290" s="59"/>
      <c r="IS290" s="59"/>
      <c r="IT290" s="59"/>
      <c r="IU290" s="59"/>
      <c r="IV290" s="59"/>
      <c r="IW290" s="59"/>
      <c r="IX290" s="59"/>
      <c r="IY290" s="59"/>
      <c r="IZ290" s="59"/>
      <c r="JA290" s="59"/>
      <c r="JB290" s="59"/>
      <c r="JC290" s="59"/>
      <c r="JD290" s="59"/>
      <c r="JE290" s="59"/>
      <c r="JF290" s="59"/>
      <c r="JG290" s="59"/>
      <c r="JH290" s="59"/>
      <c r="JI290" s="59"/>
      <c r="JJ290" s="59"/>
      <c r="JK290" s="59"/>
      <c r="JL290" s="59"/>
      <c r="JM290" s="59"/>
      <c r="JN290" s="59"/>
      <c r="JO290" s="59"/>
      <c r="JP290" s="59"/>
      <c r="JQ290" s="59"/>
      <c r="JR290" s="59"/>
      <c r="JS290" s="59"/>
      <c r="JT290" s="59"/>
      <c r="JU290" s="59"/>
      <c r="JV290" s="59"/>
      <c r="JW290" s="59"/>
      <c r="JX290" s="59"/>
      <c r="JY290" s="59"/>
      <c r="JZ290" s="59"/>
      <c r="KA290" s="59"/>
      <c r="KB290" s="59"/>
      <c r="KC290" s="59"/>
      <c r="KD290" s="59"/>
      <c r="KE290" s="59"/>
      <c r="KF290" s="59"/>
      <c r="KG290" s="59"/>
      <c r="KH290" s="59"/>
      <c r="KI290" s="59"/>
      <c r="KJ290" s="59"/>
      <c r="KK290" s="59"/>
      <c r="KL290" s="59"/>
      <c r="KM290" s="59"/>
      <c r="KN290" s="59"/>
      <c r="KO290" s="59"/>
      <c r="KP290" s="59"/>
      <c r="KQ290" s="59"/>
      <c r="KR290" s="59"/>
      <c r="KS290" s="59"/>
      <c r="KT290" s="59"/>
      <c r="KU290" s="59"/>
      <c r="KV290" s="59"/>
      <c r="KW290" s="59"/>
      <c r="KX290" s="59"/>
      <c r="KY290" s="59"/>
      <c r="KZ290" s="59"/>
      <c r="LA290" s="59"/>
      <c r="LB290" s="59"/>
      <c r="LC290" s="59"/>
      <c r="LD290" s="59"/>
      <c r="LE290" s="59"/>
      <c r="LF290" s="59"/>
      <c r="LG290" s="59"/>
      <c r="LH290" s="59"/>
      <c r="LI290" s="59"/>
      <c r="LJ290" s="59"/>
      <c r="LK290" s="59"/>
      <c r="LL290" s="59"/>
      <c r="LM290" s="59"/>
      <c r="LN290" s="59"/>
      <c r="LO290" s="59"/>
      <c r="LP290" s="59"/>
      <c r="LQ290" s="59"/>
      <c r="LR290" s="59"/>
      <c r="LS290" s="59"/>
      <c r="LT290" s="59"/>
      <c r="LU290" s="59"/>
      <c r="LV290" s="59"/>
      <c r="LW290" s="59"/>
      <c r="LX290" s="59"/>
      <c r="LY290" s="59"/>
      <c r="LZ290" s="59"/>
      <c r="MA290" s="59"/>
      <c r="MB290" s="59"/>
      <c r="MC290" s="59"/>
      <c r="MD290" s="59"/>
      <c r="ME290" s="59"/>
      <c r="MF290" s="59"/>
      <c r="MG290" s="59"/>
      <c r="MH290" s="59"/>
      <c r="MI290" s="59"/>
      <c r="MJ290" s="59"/>
      <c r="MK290" s="59"/>
      <c r="ML290" s="59"/>
      <c r="MM290" s="59"/>
      <c r="MN290" s="59"/>
      <c r="MO290" s="59"/>
      <c r="MP290" s="59"/>
      <c r="MQ290" s="59"/>
      <c r="MR290" s="59"/>
      <c r="MS290" s="59"/>
      <c r="MT290" s="59"/>
      <c r="MU290" s="59"/>
      <c r="MV290" s="59"/>
      <c r="MW290" s="59"/>
      <c r="MX290" s="59"/>
      <c r="MY290" s="59"/>
      <c r="MZ290" s="59"/>
      <c r="NA290" s="59"/>
      <c r="NB290" s="59"/>
      <c r="NC290" s="59"/>
      <c r="ND290" s="59"/>
      <c r="NE290" s="59"/>
      <c r="NF290" s="59"/>
      <c r="NG290" s="59"/>
      <c r="NH290" s="59"/>
      <c r="NI290" s="59"/>
      <c r="NJ290" s="59"/>
      <c r="NK290" s="59"/>
      <c r="NL290" s="59"/>
      <c r="NM290" s="59"/>
      <c r="NN290" s="59"/>
      <c r="NO290" s="59"/>
      <c r="NP290" s="59"/>
      <c r="NQ290" s="59"/>
      <c r="NR290" s="59"/>
      <c r="NS290" s="59"/>
      <c r="NT290" s="59"/>
      <c r="NU290" s="59"/>
      <c r="NV290" s="59"/>
      <c r="NW290" s="59"/>
      <c r="NX290" s="59"/>
      <c r="NY290" s="59"/>
      <c r="NZ290" s="59"/>
      <c r="OA290" s="59"/>
      <c r="OB290" s="59"/>
      <c r="OC290" s="59"/>
      <c r="OD290" s="59"/>
      <c r="OE290" s="59"/>
      <c r="OF290" s="59"/>
      <c r="OG290" s="59"/>
      <c r="OH290" s="59"/>
      <c r="OI290" s="59"/>
      <c r="OJ290" s="59"/>
      <c r="OK290" s="59"/>
      <c r="OL290" s="59"/>
      <c r="OM290" s="59"/>
      <c r="ON290" s="59"/>
      <c r="OO290" s="59"/>
      <c r="OP290" s="59"/>
      <c r="OQ290" s="59"/>
      <c r="OR290" s="59"/>
      <c r="OS290" s="59"/>
      <c r="OT290" s="59"/>
      <c r="OU290" s="59"/>
      <c r="OV290" s="59"/>
      <c r="OW290" s="59"/>
      <c r="OX290" s="59"/>
      <c r="OY290" s="59"/>
      <c r="OZ290" s="59"/>
      <c r="PA290" s="59"/>
      <c r="PB290" s="59"/>
      <c r="PC290" s="59"/>
      <c r="PD290" s="59"/>
      <c r="PE290" s="59"/>
      <c r="PF290" s="59"/>
      <c r="PG290" s="59"/>
      <c r="PH290" s="59"/>
      <c r="PI290" s="59"/>
      <c r="PJ290" s="59"/>
      <c r="PK290" s="59"/>
      <c r="PL290" s="59"/>
      <c r="PM290" s="59"/>
      <c r="PN290" s="59"/>
      <c r="PO290" s="59"/>
      <c r="PP290" s="59"/>
      <c r="PQ290" s="59"/>
      <c r="PR290" s="59"/>
      <c r="PS290" s="59"/>
      <c r="PT290" s="59"/>
      <c r="PU290" s="59"/>
      <c r="PV290" s="59"/>
      <c r="PW290" s="59"/>
      <c r="PX290" s="59"/>
      <c r="PY290" s="59"/>
      <c r="PZ290" s="59"/>
      <c r="QA290" s="59"/>
      <c r="QB290" s="59"/>
      <c r="QC290" s="59"/>
      <c r="QD290" s="59"/>
      <c r="QE290" s="59"/>
      <c r="QF290" s="59"/>
      <c r="QG290" s="59"/>
      <c r="QH290" s="59"/>
      <c r="QI290" s="59"/>
      <c r="QJ290" s="59"/>
      <c r="QK290" s="59"/>
      <c r="QL290" s="59"/>
      <c r="QM290" s="59"/>
      <c r="QN290" s="59"/>
      <c r="QO290" s="59"/>
      <c r="QP290" s="59"/>
      <c r="QQ290" s="59"/>
      <c r="QR290" s="59"/>
      <c r="QS290" s="59"/>
      <c r="QT290" s="59"/>
      <c r="QU290" s="59"/>
      <c r="QV290" s="59"/>
      <c r="QW290" s="59"/>
      <c r="QX290" s="59"/>
      <c r="QY290" s="59"/>
      <c r="QZ290" s="59"/>
      <c r="RA290" s="59"/>
      <c r="RB290" s="59"/>
      <c r="RC290" s="59"/>
      <c r="RD290" s="59"/>
      <c r="RE290" s="59"/>
      <c r="RF290" s="59"/>
      <c r="RG290" s="59"/>
      <c r="RH290" s="59"/>
      <c r="RI290" s="59"/>
      <c r="RJ290" s="59"/>
      <c r="RK290" s="59"/>
      <c r="RL290" s="59"/>
      <c r="RM290" s="59"/>
      <c r="RN290" s="59"/>
      <c r="RO290" s="59"/>
      <c r="RP290" s="59"/>
      <c r="RQ290" s="59"/>
      <c r="RR290" s="59"/>
      <c r="RS290" s="59"/>
      <c r="RT290" s="59"/>
      <c r="RU290" s="59"/>
      <c r="RV290" s="59"/>
      <c r="RW290" s="59"/>
      <c r="RX290" s="59"/>
      <c r="RY290" s="59"/>
      <c r="RZ290" s="59"/>
      <c r="SA290" s="59"/>
      <c r="SB290" s="59"/>
      <c r="SC290" s="59"/>
      <c r="SD290" s="59"/>
      <c r="SE290" s="59"/>
      <c r="SF290" s="59"/>
      <c r="SG290" s="59"/>
      <c r="SH290" s="59"/>
      <c r="SI290" s="59"/>
      <c r="SJ290" s="59"/>
      <c r="SK290" s="59"/>
      <c r="SL290" s="59"/>
      <c r="SM290" s="59"/>
      <c r="SN290" s="59"/>
      <c r="SO290" s="59"/>
      <c r="SP290" s="59"/>
      <c r="SQ290" s="59"/>
      <c r="SR290" s="59"/>
      <c r="SS290" s="59"/>
      <c r="ST290" s="59"/>
      <c r="SU290" s="59"/>
      <c r="SV290" s="59"/>
      <c r="SW290" s="59"/>
      <c r="SX290" s="59"/>
      <c r="SY290" s="59"/>
      <c r="SZ290" s="59"/>
      <c r="TA290" s="59"/>
      <c r="TB290" s="59"/>
      <c r="TC290" s="59"/>
      <c r="TD290" s="59"/>
      <c r="TE290" s="59"/>
      <c r="TF290" s="59"/>
      <c r="TG290" s="59"/>
      <c r="TH290" s="59"/>
      <c r="TI290" s="59"/>
      <c r="TJ290" s="59"/>
      <c r="TK290" s="59"/>
      <c r="TL290" s="59"/>
      <c r="TM290" s="59"/>
      <c r="TN290" s="59"/>
      <c r="TO290" s="59"/>
      <c r="TP290" s="59"/>
      <c r="TQ290" s="59"/>
      <c r="TR290" s="59"/>
      <c r="TS290" s="59"/>
      <c r="TT290" s="59"/>
      <c r="TU290" s="59"/>
      <c r="TV290" s="59"/>
      <c r="TW290" s="59"/>
      <c r="TX290" s="59"/>
      <c r="TY290" s="59"/>
      <c r="TZ290" s="59"/>
      <c r="UA290" s="59"/>
      <c r="UB290" s="59"/>
      <c r="UC290" s="59"/>
      <c r="UD290" s="59"/>
      <c r="UE290" s="59"/>
      <c r="UF290" s="59"/>
      <c r="UG290" s="59"/>
      <c r="UH290" s="59"/>
      <c r="UI290" s="59"/>
      <c r="UJ290" s="59"/>
      <c r="UK290" s="59"/>
      <c r="UL290" s="59"/>
      <c r="UM290" s="59"/>
      <c r="UN290" s="59"/>
      <c r="UO290" s="59"/>
      <c r="UP290" s="59"/>
      <c r="UQ290" s="59"/>
      <c r="UR290" s="59"/>
      <c r="US290" s="59"/>
      <c r="UT290" s="59"/>
      <c r="UU290" s="59"/>
      <c r="UV290" s="59"/>
      <c r="UW290" s="59"/>
      <c r="UX290" s="59"/>
      <c r="UY290" s="59"/>
      <c r="UZ290" s="59"/>
      <c r="VA290" s="59"/>
      <c r="VB290" s="59"/>
      <c r="VC290" s="59"/>
      <c r="VD290" s="59"/>
      <c r="VE290" s="59"/>
      <c r="VF290" s="59"/>
      <c r="VG290" s="59"/>
      <c r="VH290" s="59"/>
      <c r="VI290" s="59"/>
      <c r="VJ290" s="59"/>
      <c r="VK290" s="59"/>
      <c r="VL290" s="59"/>
      <c r="VM290" s="59"/>
      <c r="VN290" s="59"/>
      <c r="VO290" s="59"/>
      <c r="VP290" s="59"/>
      <c r="VQ290" s="59"/>
      <c r="VR290" s="59"/>
      <c r="VS290" s="59"/>
      <c r="VT290" s="59"/>
      <c r="VU290" s="59"/>
      <c r="VV290" s="59"/>
      <c r="VW290" s="59"/>
      <c r="VX290" s="59"/>
      <c r="VY290" s="59"/>
      <c r="VZ290" s="59"/>
      <c r="WA290" s="59"/>
      <c r="WB290" s="59"/>
      <c r="WC290" s="59"/>
      <c r="WD290" s="59"/>
      <c r="WE290" s="59"/>
      <c r="WF290" s="59"/>
      <c r="WG290" s="59"/>
      <c r="WH290" s="59"/>
      <c r="WI290" s="59"/>
      <c r="WJ290" s="59"/>
      <c r="WK290" s="59"/>
      <c r="WL290" s="59"/>
      <c r="WM290" s="59"/>
      <c r="WN290" s="59"/>
      <c r="WO290" s="59"/>
      <c r="WP290" s="59"/>
      <c r="WQ290" s="59"/>
      <c r="WR290" s="59"/>
      <c r="WS290" s="59"/>
      <c r="WT290" s="59"/>
      <c r="WU290" s="59"/>
      <c r="WV290" s="59"/>
      <c r="WW290" s="59"/>
      <c r="WX290" s="59"/>
      <c r="WY290" s="59"/>
      <c r="WZ290" s="59"/>
      <c r="XA290" s="59"/>
      <c r="XB290" s="59"/>
      <c r="XC290" s="59"/>
      <c r="XD290" s="59"/>
      <c r="XE290" s="59"/>
      <c r="XF290" s="59"/>
      <c r="XG290" s="59"/>
      <c r="XH290" s="59"/>
      <c r="XI290" s="59"/>
      <c r="XJ290" s="59"/>
      <c r="XK290" s="59"/>
      <c r="XL290" s="59"/>
      <c r="XM290" s="59"/>
      <c r="XN290" s="59"/>
      <c r="XO290" s="59"/>
      <c r="XP290" s="59"/>
      <c r="XQ290" s="59"/>
      <c r="XR290" s="59"/>
      <c r="XS290" s="59"/>
      <c r="XT290" s="59"/>
      <c r="XU290" s="59"/>
      <c r="XV290" s="59"/>
      <c r="XW290" s="59"/>
      <c r="XX290" s="59"/>
      <c r="XY290" s="59"/>
      <c r="XZ290" s="59"/>
      <c r="YA290" s="59"/>
      <c r="YB290" s="59"/>
      <c r="YC290" s="59"/>
      <c r="YD290" s="59"/>
      <c r="YE290" s="59"/>
      <c r="YF290" s="59"/>
      <c r="YG290" s="59"/>
      <c r="YH290" s="59"/>
      <c r="YI290" s="59"/>
      <c r="YJ290" s="59"/>
      <c r="YK290" s="59"/>
      <c r="YL290" s="59"/>
      <c r="YM290" s="59"/>
      <c r="YN290" s="59"/>
      <c r="YO290" s="59"/>
      <c r="YP290" s="59"/>
      <c r="YQ290" s="59"/>
      <c r="YR290" s="59"/>
      <c r="YS290" s="59"/>
      <c r="YT290" s="59"/>
      <c r="YU290" s="59"/>
      <c r="YV290" s="59"/>
      <c r="YW290" s="59"/>
      <c r="YX290" s="59"/>
      <c r="YY290" s="59"/>
      <c r="YZ290" s="59"/>
      <c r="ZA290" s="59"/>
      <c r="ZB290" s="59"/>
      <c r="ZC290" s="59"/>
      <c r="ZD290" s="59"/>
      <c r="ZE290" s="59"/>
      <c r="ZF290" s="59"/>
      <c r="ZG290" s="59"/>
      <c r="ZH290" s="59"/>
      <c r="ZI290" s="59"/>
      <c r="ZJ290" s="59"/>
      <c r="ZK290" s="59"/>
      <c r="ZL290" s="59"/>
      <c r="ZM290" s="59"/>
      <c r="ZN290" s="59"/>
      <c r="ZO290" s="59"/>
      <c r="ZP290" s="59"/>
      <c r="ZQ290" s="59"/>
      <c r="ZR290" s="59"/>
      <c r="ZS290" s="59"/>
      <c r="ZT290" s="59"/>
      <c r="ZU290" s="59"/>
      <c r="ZV290" s="59"/>
      <c r="ZW290" s="59"/>
      <c r="ZX290" s="59"/>
      <c r="ZY290" s="59"/>
      <c r="ZZ290" s="59"/>
      <c r="AAA290" s="59"/>
      <c r="AAB290" s="59"/>
      <c r="AAC290" s="59"/>
      <c r="AAD290" s="59"/>
      <c r="AAE290" s="59"/>
      <c r="AAF290" s="59"/>
      <c r="AAG290" s="59"/>
      <c r="AAH290" s="59"/>
      <c r="AAI290" s="59"/>
      <c r="AAJ290" s="59"/>
      <c r="AAK290" s="59"/>
      <c r="AAL290" s="59"/>
      <c r="AAM290" s="59"/>
      <c r="AAN290" s="59"/>
      <c r="AAO290" s="59"/>
      <c r="AAP290" s="59"/>
      <c r="AAQ290" s="59"/>
      <c r="AAR290" s="59"/>
      <c r="AAS290" s="59"/>
      <c r="AAT290" s="59"/>
      <c r="AAU290" s="59"/>
      <c r="AAV290" s="59"/>
      <c r="AAW290" s="59"/>
      <c r="AAX290" s="59"/>
      <c r="AAY290" s="59"/>
      <c r="AAZ290" s="59"/>
      <c r="ABA290" s="59"/>
      <c r="ABB290" s="59"/>
      <c r="ABC290" s="59"/>
      <c r="ABD290" s="59"/>
      <c r="ABE290" s="59"/>
      <c r="ABF290" s="59"/>
      <c r="ABG290" s="59"/>
      <c r="ABH290" s="59"/>
      <c r="ABI290" s="59"/>
      <c r="ABJ290" s="59"/>
      <c r="ABK290" s="59"/>
      <c r="ABL290" s="59"/>
      <c r="ABM290" s="59"/>
      <c r="ABN290" s="59"/>
      <c r="ABO290" s="59"/>
      <c r="ABP290" s="59"/>
      <c r="ABQ290" s="59"/>
      <c r="ABR290" s="59"/>
      <c r="ABS290" s="59"/>
      <c r="ABT290" s="59"/>
      <c r="ABU290" s="59"/>
      <c r="ABV290" s="59"/>
      <c r="ABW290" s="59"/>
      <c r="ABX290" s="59"/>
      <c r="ABY290" s="59"/>
      <c r="ABZ290" s="59"/>
      <c r="ACA290" s="59"/>
      <c r="ACB290" s="59"/>
      <c r="ACC290" s="59"/>
      <c r="ACD290" s="59"/>
      <c r="ACE290" s="59"/>
      <c r="ACF290" s="59"/>
      <c r="ACG290" s="59"/>
      <c r="ACH290" s="59"/>
      <c r="ACI290" s="59"/>
      <c r="ACJ290" s="59"/>
      <c r="ACK290" s="59"/>
      <c r="ACL290" s="59"/>
      <c r="ACM290" s="59"/>
      <c r="ACN290" s="59"/>
      <c r="ACO290" s="59"/>
      <c r="ACP290" s="59"/>
      <c r="ACQ290" s="59"/>
      <c r="ACR290" s="59"/>
      <c r="ACS290" s="59"/>
      <c r="ACT290" s="59"/>
      <c r="ACU290" s="59"/>
      <c r="ACV290" s="59"/>
      <c r="ACW290" s="59"/>
      <c r="ACX290" s="59"/>
      <c r="ACY290" s="59"/>
      <c r="ACZ290" s="59"/>
      <c r="ADA290" s="59"/>
      <c r="ADB290" s="59"/>
      <c r="ADC290" s="59"/>
      <c r="ADD290" s="59"/>
      <c r="ADE290" s="59"/>
      <c r="ADF290" s="59"/>
      <c r="ADG290" s="59"/>
      <c r="ADH290" s="59"/>
      <c r="ADI290" s="59"/>
      <c r="ADJ290" s="59"/>
      <c r="ADK290" s="59"/>
      <c r="ADL290" s="59"/>
      <c r="ADM290" s="59"/>
      <c r="ADN290" s="59"/>
      <c r="ADO290" s="59"/>
      <c r="ADP290" s="59"/>
      <c r="ADQ290" s="59"/>
      <c r="ADR290" s="59"/>
      <c r="ADS290" s="59"/>
      <c r="ADT290" s="59"/>
      <c r="ADU290" s="59"/>
      <c r="ADV290" s="59"/>
      <c r="ADW290" s="59"/>
      <c r="ADX290" s="59"/>
      <c r="ADY290" s="59"/>
      <c r="ADZ290" s="59"/>
      <c r="AEA290" s="59"/>
      <c r="AEB290" s="59"/>
      <c r="AEC290" s="59"/>
      <c r="AED290" s="59"/>
      <c r="AEE290" s="59"/>
      <c r="AEF290" s="59"/>
      <c r="AEG290" s="59"/>
      <c r="AEH290" s="59"/>
      <c r="AEI290" s="59"/>
      <c r="AEJ290" s="59"/>
      <c r="AEK290" s="59"/>
      <c r="AEL290" s="59"/>
      <c r="AEM290" s="59"/>
      <c r="AEN290" s="59"/>
      <c r="AEO290" s="59"/>
      <c r="AEP290" s="59"/>
      <c r="AEQ290" s="59"/>
      <c r="AER290" s="59"/>
      <c r="AES290" s="59"/>
      <c r="AET290" s="59"/>
      <c r="AEU290" s="59"/>
      <c r="AEV290" s="59"/>
      <c r="AEW290" s="59"/>
      <c r="AEX290" s="59"/>
      <c r="AEY290" s="59"/>
      <c r="AEZ290" s="59"/>
      <c r="AFA290" s="59"/>
      <c r="AFB290" s="59"/>
      <c r="AFC290" s="59"/>
      <c r="AFD290" s="59"/>
      <c r="AFE290" s="59"/>
      <c r="AFF290" s="59"/>
      <c r="AFG290" s="59"/>
      <c r="AFH290" s="59"/>
      <c r="AFI290" s="59"/>
      <c r="AFJ290" s="59"/>
      <c r="AFK290" s="59"/>
      <c r="AFL290" s="59"/>
      <c r="AFM290" s="59"/>
      <c r="AFN290" s="59"/>
      <c r="AFO290" s="59"/>
      <c r="AFP290" s="59"/>
      <c r="AFQ290" s="59"/>
      <c r="AFR290" s="59"/>
      <c r="AFS290" s="59"/>
      <c r="AFT290" s="59"/>
      <c r="AFU290" s="59"/>
      <c r="AFV290" s="59"/>
      <c r="AFW290" s="59"/>
      <c r="AFX290" s="59"/>
      <c r="AFY290" s="59"/>
      <c r="AFZ290" s="59"/>
      <c r="AGA290" s="59"/>
      <c r="AGB290" s="59"/>
      <c r="AGC290" s="59"/>
      <c r="AGD290" s="59"/>
      <c r="AGE290" s="59"/>
      <c r="AGF290" s="59"/>
      <c r="AGG290" s="59"/>
      <c r="AGH290" s="59"/>
      <c r="AGI290" s="59"/>
      <c r="AGJ290" s="59"/>
      <c r="AGK290" s="59"/>
      <c r="AGL290" s="59"/>
      <c r="AGM290" s="59"/>
      <c r="AGN290" s="59"/>
      <c r="AGO290" s="59"/>
      <c r="AGP290" s="59"/>
      <c r="AGQ290" s="59"/>
      <c r="AGR290" s="59"/>
      <c r="AGS290" s="59"/>
      <c r="AGT290" s="59"/>
      <c r="AGU290" s="59"/>
      <c r="AGV290" s="59"/>
      <c r="AGW290" s="59"/>
      <c r="AGX290" s="59"/>
      <c r="AGY290" s="59"/>
      <c r="AGZ290" s="59"/>
      <c r="AHA290" s="59"/>
      <c r="AHB290" s="59"/>
      <c r="AHC290" s="59"/>
      <c r="AHD290" s="59"/>
      <c r="AHE290" s="59"/>
      <c r="AHF290" s="59"/>
      <c r="AHG290" s="59"/>
      <c r="AHH290" s="59"/>
      <c r="AHI290" s="59"/>
      <c r="AHJ290" s="59"/>
      <c r="AHK290" s="59"/>
      <c r="AHL290" s="59"/>
      <c r="AHM290" s="59"/>
      <c r="AHN290" s="59"/>
      <c r="AHO290" s="59"/>
      <c r="AHP290" s="59"/>
      <c r="AHQ290" s="59"/>
      <c r="AHR290" s="59"/>
      <c r="AHS290" s="59"/>
      <c r="AHT290" s="59"/>
      <c r="AHU290" s="59"/>
      <c r="AHV290" s="59"/>
      <c r="AHW290" s="59"/>
      <c r="AHX290" s="59"/>
      <c r="AHY290" s="59"/>
      <c r="AHZ290" s="59"/>
      <c r="AIA290" s="59"/>
      <c r="AIB290" s="59"/>
      <c r="AIC290" s="59"/>
      <c r="AID290" s="59"/>
      <c r="AIE290" s="59"/>
      <c r="AIF290" s="59"/>
      <c r="AIG290" s="59"/>
      <c r="AIH290" s="59"/>
      <c r="AII290" s="59"/>
      <c r="AIJ290" s="59"/>
      <c r="AIK290" s="59"/>
      <c r="AIL290" s="59"/>
      <c r="AIM290" s="59"/>
      <c r="AIN290" s="59"/>
      <c r="AIO290" s="59"/>
      <c r="AIP290" s="59"/>
      <c r="AIQ290" s="59"/>
      <c r="AIR290" s="59"/>
      <c r="AIS290" s="59"/>
      <c r="AIT290" s="59"/>
      <c r="AIU290" s="59"/>
      <c r="AIV290" s="59"/>
      <c r="AIW290" s="59"/>
      <c r="AIX290" s="59"/>
      <c r="AIY290" s="59"/>
      <c r="AIZ290" s="59"/>
      <c r="AJA290" s="59"/>
      <c r="AJB290" s="59"/>
      <c r="AJC290" s="59"/>
      <c r="AJD290" s="59"/>
      <c r="AJE290" s="59"/>
      <c r="AJF290" s="59"/>
      <c r="AJG290" s="59"/>
      <c r="AJH290" s="59"/>
      <c r="AJI290" s="59"/>
      <c r="AJJ290" s="59"/>
      <c r="AJK290" s="59"/>
      <c r="AJL290" s="59"/>
      <c r="AJM290" s="59"/>
      <c r="AJN290" s="59"/>
      <c r="AJO290" s="59"/>
      <c r="AJP290" s="59"/>
      <c r="AJQ290" s="59"/>
      <c r="AJR290" s="59"/>
      <c r="AJS290" s="59"/>
      <c r="AJT290" s="59"/>
      <c r="AJU290" s="59"/>
      <c r="AJV290" s="59"/>
      <c r="AJW290" s="59"/>
      <c r="AJX290" s="59"/>
      <c r="AJY290" s="59"/>
      <c r="AJZ290" s="59"/>
      <c r="AKA290" s="59"/>
      <c r="AKB290" s="59"/>
      <c r="AKC290" s="59"/>
      <c r="AKD290" s="59"/>
      <c r="AKE290" s="59"/>
      <c r="AKF290" s="59"/>
      <c r="AKG290" s="59"/>
      <c r="AKH290" s="59"/>
      <c r="AKI290" s="59"/>
      <c r="AKJ290" s="59"/>
      <c r="AKK290" s="59"/>
      <c r="AKL290" s="59"/>
      <c r="AKM290" s="59"/>
      <c r="AKN290" s="59"/>
      <c r="AKO290" s="59"/>
      <c r="AKP290" s="59"/>
      <c r="AKQ290" s="59"/>
      <c r="AKR290" s="59"/>
      <c r="AKS290" s="59"/>
      <c r="AKT290" s="59"/>
      <c r="AKU290" s="59"/>
      <c r="AKV290" s="59"/>
      <c r="AKW290" s="59"/>
      <c r="AKX290" s="59"/>
      <c r="AKY290" s="59"/>
      <c r="AKZ290" s="59"/>
      <c r="ALA290" s="59"/>
      <c r="ALB290" s="59"/>
      <c r="ALC290" s="59"/>
      <c r="ALD290" s="59"/>
      <c r="ALE290" s="59"/>
      <c r="ALF290" s="59"/>
      <c r="ALG290" s="59"/>
      <c r="ALH290" s="59"/>
      <c r="ALI290" s="59"/>
      <c r="ALJ290" s="59"/>
      <c r="ALK290" s="59"/>
      <c r="ALL290" s="59"/>
      <c r="ALM290" s="59"/>
      <c r="ALN290" s="59"/>
      <c r="ALO290" s="59"/>
      <c r="ALP290" s="59"/>
      <c r="ALQ290" s="59"/>
      <c r="ALR290" s="59"/>
      <c r="ALS290" s="59"/>
      <c r="ALT290" s="59"/>
      <c r="ALU290" s="59"/>
      <c r="ALV290" s="59"/>
      <c r="ALW290" s="59"/>
      <c r="ALX290" s="59"/>
      <c r="ALY290" s="59"/>
      <c r="ALZ290" s="59"/>
      <c r="AMA290" s="59"/>
      <c r="AMB290" s="59"/>
      <c r="AMC290" s="59"/>
      <c r="AMD290" s="59"/>
      <c r="AME290" s="59"/>
      <c r="AMF290" s="59"/>
      <c r="AMG290" s="59"/>
      <c r="AMH290" s="59"/>
      <c r="AMI290" s="59"/>
      <c r="AMJ290" s="59"/>
      <c r="AMK290" s="59"/>
      <c r="AML290" s="59"/>
      <c r="AMM290" s="59"/>
      <c r="AMN290" s="59"/>
      <c r="AMO290" s="59"/>
      <c r="AMP290" s="59"/>
      <c r="AMQ290" s="59"/>
      <c r="AMR290" s="59"/>
      <c r="AMS290" s="59"/>
      <c r="AMT290" s="59"/>
      <c r="AMU290" s="59"/>
      <c r="AMV290" s="59"/>
      <c r="AMW290" s="59"/>
      <c r="AMX290" s="59"/>
      <c r="AMY290" s="59"/>
      <c r="AMZ290" s="59"/>
      <c r="ANA290" s="59"/>
      <c r="ANB290" s="59"/>
      <c r="ANC290" s="59"/>
      <c r="AND290" s="59"/>
      <c r="ANE290" s="59"/>
      <c r="ANF290" s="59"/>
      <c r="ANG290" s="59"/>
      <c r="ANH290" s="59"/>
      <c r="ANI290" s="59"/>
      <c r="ANJ290" s="59"/>
      <c r="ANK290" s="59"/>
      <c r="ANL290" s="59"/>
      <c r="ANM290" s="59"/>
      <c r="ANN290" s="59"/>
      <c r="ANO290" s="59"/>
      <c r="ANP290" s="59"/>
      <c r="ANQ290" s="59"/>
      <c r="ANR290" s="59"/>
      <c r="ANS290" s="59"/>
      <c r="ANT290" s="59"/>
      <c r="ANU290" s="59"/>
      <c r="ANV290" s="59"/>
      <c r="ANW290" s="59"/>
      <c r="ANX290" s="59"/>
      <c r="ANY290" s="59"/>
      <c r="ANZ290" s="59"/>
      <c r="AOA290" s="59"/>
      <c r="AOB290" s="59"/>
      <c r="AOC290" s="59"/>
      <c r="AOD290" s="59"/>
      <c r="AOE290" s="59"/>
      <c r="AOF290" s="59"/>
      <c r="AOG290" s="59"/>
      <c r="AOH290" s="59"/>
      <c r="AOI290" s="59"/>
      <c r="AOJ290" s="59"/>
      <c r="AOK290" s="59"/>
      <c r="AOL290" s="59"/>
      <c r="AOM290" s="59"/>
      <c r="AON290" s="59"/>
      <c r="AOO290" s="59"/>
      <c r="AOP290" s="59"/>
      <c r="AOQ290" s="59"/>
      <c r="AOR290" s="59"/>
      <c r="AOS290" s="59"/>
      <c r="AOT290" s="59"/>
      <c r="AOU290" s="59"/>
      <c r="AOV290" s="59"/>
      <c r="AOW290" s="59"/>
      <c r="AOX290" s="59"/>
      <c r="AOY290" s="59"/>
      <c r="AOZ290" s="59"/>
      <c r="APA290" s="59"/>
      <c r="APB290" s="59"/>
      <c r="APC290" s="59"/>
      <c r="APD290" s="59"/>
      <c r="APE290" s="59"/>
      <c r="APF290" s="59"/>
      <c r="APG290" s="59"/>
      <c r="APH290" s="59"/>
      <c r="API290" s="59"/>
      <c r="APJ290" s="59"/>
      <c r="APK290" s="59"/>
      <c r="APL290" s="59"/>
      <c r="APM290" s="59"/>
      <c r="APN290" s="59"/>
      <c r="APO290" s="59"/>
      <c r="APP290" s="59"/>
      <c r="APQ290" s="59"/>
      <c r="APR290" s="59"/>
      <c r="APS290" s="59"/>
      <c r="APT290" s="59"/>
      <c r="APU290" s="59"/>
      <c r="APV290" s="59"/>
      <c r="APW290" s="59"/>
      <c r="APX290" s="59"/>
      <c r="APY290" s="59"/>
      <c r="APZ290" s="59"/>
      <c r="AQA290" s="59"/>
      <c r="AQB290" s="59"/>
      <c r="AQC290" s="59"/>
      <c r="AQD290" s="59"/>
      <c r="AQE290" s="59"/>
      <c r="AQF290" s="59"/>
      <c r="AQG290" s="59"/>
      <c r="AQH290" s="59"/>
      <c r="AQI290" s="59"/>
      <c r="AQJ290" s="59"/>
      <c r="AQK290" s="59"/>
      <c r="AQL290" s="59"/>
      <c r="AQM290" s="59"/>
      <c r="AQN290" s="59"/>
      <c r="AQO290" s="59"/>
      <c r="AQP290" s="59"/>
      <c r="AQQ290" s="59"/>
      <c r="AQR290" s="59"/>
      <c r="AQS290" s="59"/>
      <c r="AQT290" s="59"/>
      <c r="AQU290" s="59"/>
      <c r="AQV290" s="59"/>
      <c r="AQW290" s="59"/>
      <c r="AQX290" s="59"/>
      <c r="AQY290" s="59"/>
      <c r="AQZ290" s="59"/>
      <c r="ARA290" s="59"/>
      <c r="ARB290" s="59"/>
      <c r="ARC290" s="59"/>
      <c r="ARD290" s="59"/>
      <c r="ARE290" s="59"/>
      <c r="ARF290" s="59"/>
      <c r="ARG290" s="59"/>
      <c r="ARH290" s="59"/>
      <c r="ARI290" s="59"/>
      <c r="ARJ290" s="59"/>
      <c r="ARK290" s="59"/>
      <c r="ARL290" s="59"/>
      <c r="ARM290" s="59"/>
      <c r="ARN290" s="59"/>
      <c r="ARO290" s="59"/>
      <c r="ARP290" s="59"/>
      <c r="ARQ290" s="59"/>
      <c r="ARR290" s="59"/>
      <c r="ARS290" s="59"/>
      <c r="ART290" s="59"/>
      <c r="ARU290" s="59"/>
      <c r="ARV290" s="59"/>
      <c r="ARW290" s="59"/>
      <c r="ARX290" s="59"/>
      <c r="ARY290" s="59"/>
      <c r="ARZ290" s="59"/>
      <c r="ASA290" s="59"/>
      <c r="ASB290" s="59"/>
      <c r="ASC290" s="59"/>
      <c r="ASD290" s="59"/>
      <c r="ASE290" s="59"/>
      <c r="ASF290" s="59"/>
      <c r="ASG290" s="59"/>
      <c r="ASH290" s="59"/>
      <c r="ASI290" s="59"/>
      <c r="ASJ290" s="59"/>
      <c r="ASK290" s="59"/>
      <c r="ASL290" s="59"/>
      <c r="ASM290" s="59"/>
      <c r="ASN290" s="59"/>
      <c r="ASO290" s="59"/>
      <c r="ASP290" s="59"/>
      <c r="ASQ290" s="59"/>
      <c r="ASR290" s="59"/>
      <c r="ASS290" s="59"/>
      <c r="AST290" s="59"/>
      <c r="ASU290" s="59"/>
      <c r="ASV290" s="59"/>
      <c r="ASW290" s="59"/>
      <c r="ASX290" s="59"/>
      <c r="ASY290" s="59"/>
      <c r="ASZ290" s="59"/>
      <c r="ATA290" s="59"/>
      <c r="ATB290" s="59"/>
      <c r="ATC290" s="59"/>
      <c r="ATD290" s="59"/>
      <c r="ATE290" s="59"/>
      <c r="ATF290" s="59"/>
      <c r="ATG290" s="59"/>
      <c r="ATH290" s="59"/>
      <c r="ATI290" s="59"/>
      <c r="ATJ290" s="59"/>
      <c r="ATK290" s="59"/>
      <c r="ATL290" s="59"/>
      <c r="ATM290" s="59"/>
      <c r="ATN290" s="59"/>
      <c r="ATO290" s="59"/>
      <c r="ATP290" s="59"/>
      <c r="ATQ290" s="59"/>
      <c r="ATR290" s="59"/>
      <c r="ATS290" s="59"/>
      <c r="ATT290" s="59"/>
      <c r="ATU290" s="59"/>
      <c r="ATV290" s="59"/>
      <c r="ATW290" s="59"/>
      <c r="ATX290" s="59"/>
      <c r="ATY290" s="59"/>
      <c r="ATZ290" s="59"/>
      <c r="AUA290" s="59"/>
      <c r="AUB290" s="59"/>
      <c r="AUC290" s="59"/>
      <c r="AUD290" s="59"/>
      <c r="AUE290" s="59"/>
      <c r="AUF290" s="59"/>
      <c r="AUG290" s="59"/>
      <c r="AUH290" s="59"/>
      <c r="AUI290" s="59"/>
      <c r="AUJ290" s="59"/>
      <c r="AUK290" s="59"/>
      <c r="AUL290" s="59"/>
      <c r="AUM290" s="59"/>
      <c r="AUN290" s="59"/>
      <c r="AUO290" s="59"/>
      <c r="AUP290" s="59"/>
      <c r="AUQ290" s="59"/>
      <c r="AUR290" s="59"/>
      <c r="AUS290" s="59"/>
      <c r="AUT290" s="59"/>
      <c r="AUU290" s="59"/>
      <c r="AUV290" s="59"/>
      <c r="AUW290" s="59"/>
      <c r="AUX290" s="59"/>
      <c r="AUY290" s="59"/>
      <c r="AUZ290" s="59"/>
      <c r="AVA290" s="59"/>
      <c r="AVB290" s="59"/>
      <c r="AVC290" s="59"/>
      <c r="AVD290" s="59"/>
      <c r="AVE290" s="59"/>
      <c r="AVF290" s="59"/>
      <c r="AVG290" s="59"/>
      <c r="AVH290" s="59"/>
      <c r="AVI290" s="59"/>
      <c r="AVJ290" s="59"/>
      <c r="AVK290" s="59"/>
      <c r="AVL290" s="59"/>
      <c r="AVM290" s="59"/>
      <c r="AVN290" s="59"/>
      <c r="AVO290" s="59"/>
      <c r="AVP290" s="59"/>
      <c r="AVQ290" s="59"/>
      <c r="AVR290" s="59"/>
      <c r="AVS290" s="59"/>
      <c r="AVT290" s="59"/>
      <c r="AVU290" s="59"/>
      <c r="AVV290" s="59"/>
      <c r="AVW290" s="59"/>
      <c r="AVX290" s="59"/>
      <c r="AVY290" s="59"/>
      <c r="AVZ290" s="59"/>
      <c r="AWA290" s="59"/>
      <c r="AWB290" s="59"/>
      <c r="AWC290" s="59"/>
      <c r="AWD290" s="59"/>
      <c r="AWE290" s="59"/>
      <c r="AWF290" s="59"/>
      <c r="AWG290" s="59"/>
      <c r="AWH290" s="59"/>
      <c r="AWI290" s="59"/>
      <c r="AWJ290" s="59"/>
      <c r="AWK290" s="59"/>
      <c r="AWL290" s="59"/>
      <c r="AWM290" s="59"/>
      <c r="AWN290" s="59"/>
      <c r="AWO290" s="59"/>
      <c r="AWP290" s="59"/>
      <c r="AWQ290" s="59"/>
      <c r="AWR290" s="59"/>
      <c r="AWS290" s="59"/>
      <c r="AWT290" s="59"/>
      <c r="AWU290" s="59"/>
      <c r="AWV290" s="59"/>
      <c r="AWW290" s="59"/>
      <c r="AWX290" s="59"/>
      <c r="AWY290" s="59"/>
      <c r="AWZ290" s="59"/>
      <c r="AXA290" s="59"/>
      <c r="AXB290" s="59"/>
      <c r="AXC290" s="59"/>
      <c r="AXD290" s="59"/>
      <c r="AXE290" s="59"/>
      <c r="AXF290" s="59"/>
      <c r="AXG290" s="59"/>
      <c r="AXH290" s="59"/>
      <c r="AXI290" s="59"/>
      <c r="AXJ290" s="59"/>
      <c r="AXK290" s="59"/>
      <c r="AXL290" s="59"/>
      <c r="AXM290" s="59"/>
      <c r="AXN290" s="59"/>
      <c r="AXO290" s="59"/>
      <c r="AXP290" s="59"/>
      <c r="AXQ290" s="59"/>
      <c r="AXR290" s="59"/>
      <c r="AXS290" s="59"/>
      <c r="AXT290" s="59"/>
      <c r="AXU290" s="59"/>
      <c r="AXV290" s="59"/>
      <c r="AXW290" s="59"/>
      <c r="AXX290" s="59"/>
      <c r="AXY290" s="59"/>
      <c r="AXZ290" s="59"/>
      <c r="AYA290" s="59"/>
      <c r="AYB290" s="59"/>
      <c r="AYC290" s="59"/>
      <c r="AYD290" s="59"/>
      <c r="AYE290" s="59"/>
      <c r="AYF290" s="59"/>
      <c r="AYG290" s="59"/>
      <c r="AYH290" s="59"/>
      <c r="AYI290" s="59"/>
      <c r="AYJ290" s="59"/>
      <c r="AYK290" s="59"/>
      <c r="AYL290" s="59"/>
      <c r="AYM290" s="59"/>
      <c r="AYN290" s="59"/>
      <c r="AYO290" s="59"/>
      <c r="AYP290" s="59"/>
      <c r="AYQ290" s="59"/>
      <c r="AYR290" s="59"/>
      <c r="AYS290" s="59"/>
      <c r="AYT290" s="59"/>
      <c r="AYU290" s="59"/>
      <c r="AYV290" s="59"/>
      <c r="AYW290" s="59"/>
      <c r="AYX290" s="59"/>
      <c r="AYY290" s="59"/>
      <c r="AYZ290" s="59"/>
      <c r="AZA290" s="59"/>
      <c r="AZB290" s="59"/>
      <c r="AZC290" s="59"/>
      <c r="AZD290" s="59"/>
      <c r="AZE290" s="59"/>
      <c r="AZF290" s="59"/>
      <c r="AZG290" s="59"/>
      <c r="AZH290" s="59"/>
      <c r="AZI290" s="59"/>
      <c r="AZJ290" s="59"/>
      <c r="AZK290" s="59"/>
      <c r="AZL290" s="59"/>
      <c r="AZM290" s="59"/>
      <c r="AZN290" s="59"/>
      <c r="AZO290" s="59"/>
      <c r="AZP290" s="59"/>
      <c r="AZQ290" s="59"/>
      <c r="AZR290" s="59"/>
      <c r="AZS290" s="59"/>
      <c r="AZT290" s="59"/>
      <c r="AZU290" s="59"/>
      <c r="AZV290" s="59"/>
      <c r="AZW290" s="59"/>
      <c r="AZX290" s="59"/>
      <c r="AZY290" s="59"/>
      <c r="AZZ290" s="59"/>
      <c r="BAA290" s="59"/>
      <c r="BAB290" s="59"/>
      <c r="BAC290" s="59"/>
      <c r="BAD290" s="59"/>
      <c r="BAE290" s="59"/>
      <c r="BAF290" s="59"/>
      <c r="BAG290" s="59"/>
      <c r="BAH290" s="59"/>
      <c r="BAI290" s="59"/>
      <c r="BAJ290" s="59"/>
      <c r="BAK290" s="59"/>
      <c r="BAL290" s="59"/>
      <c r="BAM290" s="59"/>
      <c r="BAN290" s="59"/>
      <c r="BAO290" s="59"/>
      <c r="BAP290" s="59"/>
      <c r="BAQ290" s="59"/>
      <c r="BAR290" s="59"/>
      <c r="BAS290" s="59"/>
      <c r="BAT290" s="59"/>
      <c r="BAU290" s="59"/>
      <c r="BAV290" s="59"/>
      <c r="BAW290" s="59"/>
      <c r="BAX290" s="59"/>
      <c r="BAY290" s="59"/>
      <c r="BAZ290" s="59"/>
      <c r="BBA290" s="59"/>
      <c r="BBB290" s="59"/>
      <c r="BBC290" s="59"/>
      <c r="BBD290" s="59"/>
      <c r="BBE290" s="59"/>
      <c r="BBF290" s="59"/>
      <c r="BBG290" s="59"/>
      <c r="BBH290" s="59"/>
      <c r="BBI290" s="59"/>
      <c r="BBJ290" s="59"/>
      <c r="BBK290" s="59"/>
      <c r="BBL290" s="59"/>
      <c r="BBM290" s="59"/>
      <c r="BBN290" s="59"/>
      <c r="BBO290" s="59"/>
      <c r="BBP290" s="59"/>
      <c r="BBQ290" s="59"/>
      <c r="BBR290" s="59"/>
      <c r="BBS290" s="59"/>
      <c r="BBT290" s="59"/>
      <c r="BBU290" s="59"/>
      <c r="BBV290" s="59"/>
      <c r="BBW290" s="59"/>
      <c r="BBX290" s="59"/>
      <c r="BBY290" s="59"/>
      <c r="BBZ290" s="59"/>
      <c r="BCA290" s="59"/>
      <c r="BCB290" s="59"/>
      <c r="BCC290" s="59"/>
      <c r="BCD290" s="59"/>
      <c r="BCE290" s="59"/>
      <c r="BCF290" s="59"/>
      <c r="BCG290" s="59"/>
      <c r="BCH290" s="59"/>
      <c r="BCI290" s="59"/>
      <c r="BCJ290" s="59"/>
      <c r="BCK290" s="59"/>
      <c r="BCL290" s="59"/>
      <c r="BCM290" s="59"/>
      <c r="BCN290" s="59"/>
      <c r="BCO290" s="59"/>
      <c r="BCP290" s="59"/>
      <c r="BCQ290" s="59"/>
      <c r="BCR290" s="59"/>
      <c r="BCS290" s="59"/>
      <c r="BCT290" s="59"/>
      <c r="BCU290" s="59"/>
      <c r="BCV290" s="59"/>
      <c r="BCW290" s="59"/>
      <c r="BCX290" s="59"/>
      <c r="BCY290" s="59"/>
      <c r="BCZ290" s="59"/>
      <c r="BDA290" s="59"/>
      <c r="BDB290" s="59"/>
      <c r="BDC290" s="59"/>
      <c r="BDD290" s="59"/>
      <c r="BDE290" s="59"/>
      <c r="BDF290" s="59"/>
      <c r="BDG290" s="59"/>
      <c r="BDH290" s="59"/>
      <c r="BDI290" s="59"/>
      <c r="BDJ290" s="59"/>
      <c r="BDK290" s="59"/>
      <c r="BDL290" s="59"/>
      <c r="BDM290" s="59"/>
      <c r="BDN290" s="59"/>
      <c r="BDO290" s="59"/>
      <c r="BDP290" s="59"/>
      <c r="BDQ290" s="59"/>
      <c r="BDR290" s="59"/>
      <c r="BDS290" s="59"/>
      <c r="BDT290" s="59"/>
      <c r="BDU290" s="59"/>
      <c r="BDV290" s="59"/>
      <c r="BDW290" s="59"/>
      <c r="BDX290" s="59"/>
      <c r="BDY290" s="59"/>
      <c r="BDZ290" s="59"/>
      <c r="BEA290" s="59"/>
      <c r="BEB290" s="59"/>
      <c r="BEC290" s="59"/>
      <c r="BED290" s="59"/>
      <c r="BEE290" s="59"/>
      <c r="BEF290" s="59"/>
      <c r="BEG290" s="59"/>
      <c r="BEH290" s="59"/>
      <c r="BEI290" s="59"/>
      <c r="BEJ290" s="59"/>
      <c r="BEK290" s="59"/>
      <c r="BEL290" s="59"/>
      <c r="BEM290" s="59"/>
      <c r="BEN290" s="59"/>
      <c r="BEO290" s="59"/>
      <c r="BEP290" s="59"/>
      <c r="BEQ290" s="59"/>
      <c r="BER290" s="59"/>
      <c r="BES290" s="59"/>
      <c r="BET290" s="59"/>
      <c r="BEU290" s="59"/>
      <c r="BEV290" s="59"/>
      <c r="BEW290" s="59"/>
      <c r="BEX290" s="59"/>
      <c r="BEY290" s="59"/>
      <c r="BEZ290" s="59"/>
      <c r="BFA290" s="59"/>
      <c r="BFB290" s="59"/>
      <c r="BFC290" s="59"/>
      <c r="BFD290" s="59"/>
      <c r="BFE290" s="59"/>
      <c r="BFF290" s="59"/>
      <c r="BFG290" s="59"/>
      <c r="BFH290" s="59"/>
      <c r="BFI290" s="59"/>
      <c r="BFJ290" s="59"/>
      <c r="BFK290" s="59"/>
      <c r="BFL290" s="59"/>
      <c r="BFM290" s="59"/>
      <c r="BFN290" s="59"/>
      <c r="BFO290" s="59"/>
      <c r="BFP290" s="59"/>
      <c r="BFQ290" s="59"/>
      <c r="BFR290" s="59"/>
      <c r="BFS290" s="59"/>
      <c r="BFT290" s="59"/>
      <c r="BFU290" s="59"/>
      <c r="BFV290" s="59"/>
      <c r="BFW290" s="59"/>
      <c r="BFX290" s="59"/>
      <c r="BFY290" s="59"/>
      <c r="BFZ290" s="59"/>
      <c r="BGA290" s="59"/>
      <c r="BGB290" s="59"/>
      <c r="BGC290" s="59"/>
      <c r="BGD290" s="59"/>
      <c r="BGE290" s="59"/>
      <c r="BGF290" s="59"/>
      <c r="BGG290" s="59"/>
      <c r="BGH290" s="59"/>
      <c r="BGI290" s="59"/>
      <c r="BGJ290" s="59"/>
      <c r="BGK290" s="59"/>
      <c r="BGL290" s="59"/>
      <c r="BGM290" s="59"/>
      <c r="BGN290" s="59"/>
      <c r="BGO290" s="59"/>
      <c r="BGP290" s="59"/>
      <c r="BGQ290" s="59"/>
      <c r="BGR290" s="59"/>
      <c r="BGS290" s="59"/>
      <c r="BGT290" s="59"/>
      <c r="BGU290" s="59"/>
      <c r="BGV290" s="59"/>
      <c r="BGW290" s="59"/>
      <c r="BGX290" s="59"/>
      <c r="BGY290" s="59"/>
      <c r="BGZ290" s="59"/>
      <c r="BHA290" s="59"/>
      <c r="BHB290" s="59"/>
      <c r="BHC290" s="59"/>
      <c r="BHD290" s="59"/>
      <c r="BHE290" s="59"/>
      <c r="BHF290" s="59"/>
      <c r="BHG290" s="59"/>
      <c r="BHH290" s="59"/>
      <c r="BHI290" s="59"/>
      <c r="BHJ290" s="59"/>
      <c r="BHK290" s="59"/>
      <c r="BHL290" s="59"/>
      <c r="BHM290" s="59"/>
      <c r="BHN290" s="59"/>
      <c r="BHO290" s="59"/>
      <c r="BHP290" s="59"/>
      <c r="BHQ290" s="59"/>
      <c r="BHR290" s="59"/>
      <c r="BHS290" s="59"/>
      <c r="BHT290" s="59"/>
      <c r="BHU290" s="59"/>
      <c r="BHV290" s="59"/>
      <c r="BHW290" s="59"/>
      <c r="BHX290" s="59"/>
      <c r="BHY290" s="59"/>
      <c r="BHZ290" s="59"/>
      <c r="BIA290" s="59"/>
      <c r="BIB290" s="59"/>
      <c r="BIC290" s="59"/>
      <c r="BID290" s="59"/>
      <c r="BIE290" s="59"/>
      <c r="BIF290" s="59"/>
      <c r="BIG290" s="59"/>
      <c r="BIH290" s="59"/>
      <c r="BII290" s="59"/>
      <c r="BIJ290" s="59"/>
      <c r="BIK290" s="59"/>
      <c r="BIL290" s="59"/>
      <c r="BIM290" s="59"/>
      <c r="BIN290" s="59"/>
      <c r="BIO290" s="59"/>
      <c r="BIP290" s="59"/>
      <c r="BIQ290" s="59"/>
      <c r="BIR290" s="59"/>
      <c r="BIS290" s="59"/>
      <c r="BIT290" s="59"/>
      <c r="BIU290" s="59"/>
      <c r="BIV290" s="59"/>
      <c r="BIW290" s="59"/>
      <c r="BIX290" s="59"/>
      <c r="BIY290" s="59"/>
      <c r="BIZ290" s="59"/>
      <c r="BJA290" s="59"/>
      <c r="BJB290" s="59"/>
      <c r="BJC290" s="59"/>
      <c r="BJD290" s="59"/>
      <c r="BJE290" s="59"/>
      <c r="BJF290" s="59"/>
      <c r="BJG290" s="59"/>
      <c r="BJH290" s="59"/>
      <c r="BJI290" s="59"/>
      <c r="BJJ290" s="59"/>
      <c r="BJK290" s="59"/>
      <c r="BJL290" s="59"/>
      <c r="BJM290" s="59"/>
      <c r="BJN290" s="59"/>
      <c r="BJO290" s="59"/>
      <c r="BJP290" s="59"/>
      <c r="BJQ290" s="59"/>
      <c r="BJR290" s="59"/>
      <c r="BJS290" s="59"/>
      <c r="BJT290" s="59"/>
      <c r="BJU290" s="59"/>
      <c r="BJV290" s="59"/>
      <c r="BJW290" s="59"/>
      <c r="BJX290" s="59"/>
      <c r="BJY290" s="59"/>
      <c r="BJZ290" s="59"/>
      <c r="BKA290" s="59"/>
      <c r="BKB290" s="59"/>
      <c r="BKC290" s="59"/>
      <c r="BKD290" s="59"/>
      <c r="BKE290" s="59"/>
      <c r="BKF290" s="59"/>
      <c r="BKG290" s="59"/>
      <c r="BKH290" s="59"/>
      <c r="BKI290" s="59"/>
      <c r="BKJ290" s="59"/>
      <c r="BKK290" s="59"/>
      <c r="BKL290" s="59"/>
      <c r="BKM290" s="59"/>
      <c r="BKN290" s="59"/>
      <c r="BKO290" s="59"/>
      <c r="BKP290" s="59"/>
      <c r="BKQ290" s="59"/>
      <c r="BKR290" s="59"/>
      <c r="BKS290" s="59"/>
      <c r="BKT290" s="59"/>
      <c r="BKU290" s="59"/>
      <c r="BKV290" s="59"/>
      <c r="BKW290" s="59"/>
      <c r="BKX290" s="59"/>
      <c r="BKY290" s="59"/>
      <c r="BKZ290" s="59"/>
      <c r="BLA290" s="59"/>
      <c r="BLB290" s="59"/>
      <c r="BLC290" s="59"/>
      <c r="BLD290" s="59"/>
      <c r="BLE290" s="59"/>
      <c r="BLF290" s="59"/>
      <c r="BLG290" s="59"/>
      <c r="BLH290" s="59"/>
      <c r="BLI290" s="59"/>
      <c r="BLJ290" s="59"/>
      <c r="BLK290" s="59"/>
      <c r="BLL290" s="59"/>
      <c r="BLM290" s="59"/>
      <c r="BLN290" s="59"/>
      <c r="BLO290" s="59"/>
      <c r="BLP290" s="59"/>
      <c r="BLQ290" s="59"/>
      <c r="BLR290" s="59"/>
      <c r="BLS290" s="59"/>
      <c r="BLT290" s="59"/>
      <c r="BLU290" s="59"/>
      <c r="BLV290" s="59"/>
      <c r="BLW290" s="59"/>
      <c r="BLX290" s="59"/>
      <c r="BLY290" s="59"/>
      <c r="BLZ290" s="59"/>
      <c r="BMA290" s="59"/>
      <c r="BMB290" s="59"/>
      <c r="BMC290" s="59"/>
      <c r="BMD290" s="59"/>
      <c r="BME290" s="59"/>
      <c r="BMF290" s="59"/>
      <c r="BMG290" s="59"/>
      <c r="BMH290" s="59"/>
      <c r="BMI290" s="59"/>
      <c r="BMJ290" s="59"/>
      <c r="BMK290" s="59"/>
      <c r="BML290" s="59"/>
      <c r="BMM290" s="59"/>
      <c r="BMN290" s="59"/>
      <c r="BMO290" s="59"/>
      <c r="BMP290" s="59"/>
      <c r="BMQ290" s="59"/>
      <c r="BMR290" s="59"/>
      <c r="BMS290" s="59"/>
      <c r="BMT290" s="59"/>
      <c r="BMU290" s="59"/>
      <c r="BMV290" s="59"/>
      <c r="BMW290" s="59"/>
      <c r="BMX290" s="59"/>
      <c r="BMY290" s="59"/>
      <c r="BMZ290" s="59"/>
      <c r="BNA290" s="59"/>
      <c r="BNB290" s="59"/>
      <c r="BNC290" s="59"/>
      <c r="BND290" s="59"/>
      <c r="BNE290" s="59"/>
      <c r="BNF290" s="59"/>
      <c r="BNG290" s="59"/>
      <c r="BNH290" s="59"/>
      <c r="BNI290" s="59"/>
      <c r="BNJ290" s="59"/>
      <c r="BNK290" s="59"/>
      <c r="BNL290" s="59"/>
      <c r="BNM290" s="59"/>
      <c r="BNN290" s="59"/>
      <c r="BNO290" s="59"/>
      <c r="BNP290" s="59"/>
      <c r="BNQ290" s="59"/>
      <c r="BNR290" s="59"/>
      <c r="BNS290" s="59"/>
      <c r="BNT290" s="59"/>
      <c r="BNU290" s="59"/>
      <c r="BNV290" s="59"/>
      <c r="BNW290" s="59"/>
      <c r="BNX290" s="59"/>
      <c r="BNY290" s="59"/>
      <c r="BNZ290" s="59"/>
      <c r="BOA290" s="59"/>
      <c r="BOB290" s="59"/>
      <c r="BOC290" s="59"/>
      <c r="BOD290" s="59"/>
      <c r="BOE290" s="59"/>
      <c r="BOF290" s="59"/>
      <c r="BOG290" s="59"/>
      <c r="BOH290" s="59"/>
      <c r="BOI290" s="59"/>
      <c r="BOJ290" s="59"/>
      <c r="BOK290" s="59"/>
      <c r="BOL290" s="59"/>
      <c r="BOM290" s="59"/>
      <c r="BON290" s="59"/>
      <c r="BOO290" s="59"/>
      <c r="BOP290" s="59"/>
      <c r="BOQ290" s="59"/>
      <c r="BOR290" s="59"/>
      <c r="BOS290" s="59"/>
      <c r="BOT290" s="59"/>
      <c r="BOU290" s="59"/>
      <c r="BOV290" s="59"/>
      <c r="BOW290" s="59"/>
      <c r="BOX290" s="59"/>
      <c r="BOY290" s="59"/>
      <c r="BOZ290" s="59"/>
      <c r="BPA290" s="59"/>
      <c r="BPB290" s="59"/>
      <c r="BPC290" s="59"/>
      <c r="BPD290" s="59"/>
      <c r="BPE290" s="59"/>
      <c r="BPF290" s="59"/>
      <c r="BPG290" s="59"/>
      <c r="BPH290" s="59"/>
      <c r="BPI290" s="59"/>
      <c r="BPJ290" s="59"/>
      <c r="BPK290" s="59"/>
      <c r="BPL290" s="59"/>
      <c r="BPM290" s="59"/>
      <c r="BPN290" s="59"/>
      <c r="BPO290" s="59"/>
      <c r="BPP290" s="59"/>
      <c r="BPQ290" s="59"/>
      <c r="BPR290" s="59"/>
      <c r="BPS290" s="59"/>
      <c r="BPT290" s="59"/>
      <c r="BPU290" s="59"/>
      <c r="BPV290" s="59"/>
      <c r="BPW290" s="59"/>
      <c r="BPX290" s="59"/>
      <c r="BPY290" s="59"/>
      <c r="BPZ290" s="59"/>
      <c r="BQA290" s="59"/>
      <c r="BQB290" s="59"/>
      <c r="BQC290" s="59"/>
      <c r="BQD290" s="59"/>
      <c r="BQE290" s="59"/>
      <c r="BQF290" s="59"/>
      <c r="BQG290" s="59"/>
      <c r="BQH290" s="59"/>
      <c r="BQI290" s="59"/>
      <c r="BQJ290" s="59"/>
      <c r="BQK290" s="59"/>
      <c r="BQL290" s="59"/>
      <c r="BQM290" s="59"/>
      <c r="BQN290" s="59"/>
      <c r="BQO290" s="59"/>
      <c r="BQP290" s="59"/>
      <c r="BQQ290" s="59"/>
      <c r="BQR290" s="59"/>
      <c r="BQS290" s="59"/>
      <c r="BQT290" s="59"/>
      <c r="BQU290" s="59"/>
      <c r="BQV290" s="59"/>
      <c r="BQW290" s="59"/>
      <c r="BQX290" s="59"/>
      <c r="BQY290" s="59"/>
      <c r="BQZ290" s="59"/>
      <c r="BRA290" s="59"/>
      <c r="BRB290" s="59"/>
      <c r="BRC290" s="59"/>
      <c r="BRD290" s="59"/>
      <c r="BRE290" s="59"/>
      <c r="BRF290" s="59"/>
      <c r="BRG290" s="59"/>
      <c r="BRH290" s="59"/>
      <c r="BRI290" s="59"/>
      <c r="BRJ290" s="59"/>
      <c r="BRK290" s="59"/>
      <c r="BRL290" s="59"/>
      <c r="BRM290" s="59"/>
      <c r="BRN290" s="59"/>
      <c r="BRO290" s="59"/>
      <c r="BRP290" s="59"/>
      <c r="BRQ290" s="59"/>
      <c r="BRR290" s="59"/>
      <c r="BRS290" s="59"/>
      <c r="BRT290" s="59"/>
      <c r="BRU290" s="59"/>
      <c r="BRV290" s="59"/>
      <c r="BRW290" s="59"/>
      <c r="BRX290" s="59"/>
      <c r="BRY290" s="59"/>
      <c r="BRZ290" s="59"/>
      <c r="BSA290" s="59"/>
      <c r="BSB290" s="59"/>
      <c r="BSC290" s="59"/>
      <c r="BSD290" s="59"/>
      <c r="BSE290" s="59"/>
      <c r="BSF290" s="59"/>
      <c r="BSG290" s="59"/>
      <c r="BSH290" s="59"/>
      <c r="BSI290" s="59"/>
      <c r="BSJ290" s="59"/>
      <c r="BSK290" s="59"/>
      <c r="BSL290" s="59"/>
      <c r="BSM290" s="59"/>
      <c r="BSN290" s="59"/>
      <c r="BSO290" s="59"/>
      <c r="BSP290" s="59"/>
      <c r="BSQ290" s="59"/>
      <c r="BSR290" s="59"/>
      <c r="BSS290" s="59"/>
      <c r="BST290" s="59"/>
      <c r="BSU290" s="59"/>
      <c r="BSV290" s="59"/>
      <c r="BSW290" s="59"/>
      <c r="BSX290" s="59"/>
      <c r="BSY290" s="59"/>
      <c r="BSZ290" s="59"/>
      <c r="BTA290" s="59"/>
      <c r="BTB290" s="59"/>
      <c r="BTC290" s="59"/>
      <c r="BTD290" s="59"/>
      <c r="BTE290" s="59"/>
      <c r="BTF290" s="59"/>
      <c r="BTG290" s="59"/>
      <c r="BTH290" s="59"/>
      <c r="BTI290" s="59"/>
      <c r="BTJ290" s="59"/>
      <c r="BTK290" s="59"/>
      <c r="BTL290" s="59"/>
      <c r="BTM290" s="59"/>
      <c r="BTN290" s="59"/>
      <c r="BTO290" s="59"/>
      <c r="BTP290" s="59"/>
      <c r="BTQ290" s="59"/>
      <c r="BTR290" s="59"/>
      <c r="BTS290" s="59"/>
      <c r="BTT290" s="59"/>
      <c r="BTU290" s="59"/>
      <c r="BTV290" s="59"/>
      <c r="BTW290" s="59"/>
      <c r="BTX290" s="59"/>
      <c r="BTY290" s="59"/>
      <c r="BTZ290" s="59"/>
      <c r="BUA290" s="59"/>
      <c r="BUB290" s="59"/>
      <c r="BUC290" s="59"/>
      <c r="BUD290" s="59"/>
      <c r="BUE290" s="59"/>
      <c r="BUF290" s="59"/>
      <c r="BUG290" s="59"/>
      <c r="BUH290" s="59"/>
      <c r="BUI290" s="59"/>
      <c r="BUJ290" s="59"/>
      <c r="BUK290" s="59"/>
      <c r="BUL290" s="59"/>
      <c r="BUM290" s="59"/>
      <c r="BUN290" s="59"/>
      <c r="BUO290" s="59"/>
      <c r="BUP290" s="59"/>
      <c r="BUQ290" s="59"/>
      <c r="BUR290" s="59"/>
      <c r="BUS290" s="59"/>
      <c r="BUT290" s="59"/>
      <c r="BUU290" s="59"/>
      <c r="BUV290" s="59"/>
      <c r="BUW290" s="59"/>
      <c r="BUX290" s="59"/>
      <c r="BUY290" s="59"/>
      <c r="BUZ290" s="59"/>
      <c r="BVA290" s="59"/>
      <c r="BVB290" s="59"/>
      <c r="BVC290" s="59"/>
      <c r="BVD290" s="59"/>
      <c r="BVE290" s="59"/>
      <c r="BVF290" s="59"/>
      <c r="BVG290" s="59"/>
      <c r="BVH290" s="59"/>
      <c r="BVI290" s="59"/>
      <c r="BVJ290" s="59"/>
      <c r="BVK290" s="59"/>
      <c r="BVL290" s="59"/>
      <c r="BVM290" s="59"/>
      <c r="BVN290" s="59"/>
      <c r="BVO290" s="59"/>
      <c r="BVP290" s="59"/>
      <c r="BVQ290" s="59"/>
      <c r="BVR290" s="59"/>
      <c r="BVS290" s="59"/>
      <c r="BVT290" s="59"/>
      <c r="BVU290" s="59"/>
      <c r="BVV290" s="59"/>
      <c r="BVW290" s="59"/>
      <c r="BVX290" s="59"/>
      <c r="BVY290" s="59"/>
      <c r="BVZ290" s="59"/>
      <c r="BWA290" s="59"/>
      <c r="BWB290" s="59"/>
      <c r="BWC290" s="59"/>
      <c r="BWD290" s="59"/>
      <c r="BWE290" s="59"/>
      <c r="BWF290" s="59"/>
      <c r="BWG290" s="59"/>
      <c r="BWH290" s="59"/>
      <c r="BWI290" s="59"/>
      <c r="BWJ290" s="59"/>
      <c r="BWK290" s="59"/>
      <c r="BWL290" s="59"/>
      <c r="BWM290" s="59"/>
      <c r="BWN290" s="59"/>
      <c r="BWO290" s="59"/>
      <c r="BWP290" s="59"/>
      <c r="BWQ290" s="59"/>
      <c r="BWR290" s="59"/>
      <c r="BWS290" s="59"/>
      <c r="BWT290" s="59"/>
      <c r="BWU290" s="59"/>
      <c r="BWV290" s="59"/>
      <c r="BWW290" s="59"/>
      <c r="BWX290" s="59"/>
      <c r="BWY290" s="59"/>
      <c r="BWZ290" s="59"/>
      <c r="BXA290" s="59"/>
      <c r="BXB290" s="59"/>
      <c r="BXC290" s="59"/>
      <c r="BXD290" s="59"/>
      <c r="BXE290" s="59"/>
      <c r="BXF290" s="59"/>
      <c r="BXG290" s="59"/>
      <c r="BXH290" s="59"/>
      <c r="BXI290" s="59"/>
      <c r="BXJ290" s="59"/>
      <c r="BXK290" s="59"/>
      <c r="BXL290" s="59"/>
      <c r="BXM290" s="59"/>
      <c r="BXN290" s="59"/>
      <c r="BXO290" s="59"/>
      <c r="BXP290" s="59"/>
      <c r="BXQ290" s="59"/>
      <c r="BXR290" s="59"/>
      <c r="BXS290" s="59"/>
      <c r="BXT290" s="59"/>
      <c r="BXU290" s="59"/>
      <c r="BXV290" s="59"/>
      <c r="BXW290" s="59"/>
      <c r="BXX290" s="59"/>
      <c r="BXY290" s="59"/>
      <c r="BXZ290" s="59"/>
      <c r="BYA290" s="59"/>
      <c r="BYB290" s="59"/>
      <c r="BYC290" s="59"/>
      <c r="BYD290" s="59"/>
      <c r="BYE290" s="59"/>
      <c r="BYF290" s="59"/>
      <c r="BYG290" s="59"/>
      <c r="BYH290" s="59"/>
      <c r="BYI290" s="59"/>
      <c r="BYJ290" s="59"/>
      <c r="BYK290" s="59"/>
      <c r="BYL290" s="59"/>
      <c r="BYM290" s="59"/>
      <c r="BYN290" s="59"/>
      <c r="BYO290" s="59"/>
      <c r="BYP290" s="59"/>
      <c r="BYQ290" s="59"/>
      <c r="BYR290" s="59"/>
      <c r="BYS290" s="59"/>
      <c r="BYT290" s="59"/>
      <c r="BYU290" s="59"/>
      <c r="BYV290" s="59"/>
      <c r="BYW290" s="59"/>
      <c r="BYX290" s="59"/>
      <c r="BYY290" s="59"/>
      <c r="BYZ290" s="59"/>
      <c r="BZA290" s="59"/>
      <c r="BZB290" s="59"/>
      <c r="BZC290" s="59"/>
      <c r="BZD290" s="59"/>
      <c r="BZE290" s="59"/>
      <c r="BZF290" s="59"/>
      <c r="BZG290" s="59"/>
      <c r="BZH290" s="59"/>
      <c r="BZI290" s="59"/>
      <c r="BZJ290" s="59"/>
      <c r="BZK290" s="59"/>
      <c r="BZL290" s="59"/>
      <c r="BZM290" s="59"/>
      <c r="BZN290" s="59"/>
      <c r="BZO290" s="59"/>
      <c r="BZP290" s="59"/>
      <c r="BZQ290" s="59"/>
      <c r="BZR290" s="59"/>
      <c r="BZS290" s="59"/>
      <c r="BZT290" s="59"/>
      <c r="BZU290" s="59"/>
      <c r="BZV290" s="59"/>
      <c r="BZW290" s="59"/>
      <c r="BZX290" s="59"/>
      <c r="BZY290" s="59"/>
      <c r="BZZ290" s="59"/>
      <c r="CAA290" s="59"/>
      <c r="CAB290" s="59"/>
      <c r="CAC290" s="59"/>
      <c r="CAD290" s="59"/>
      <c r="CAE290" s="59"/>
      <c r="CAF290" s="59"/>
      <c r="CAG290" s="59"/>
      <c r="CAH290" s="59"/>
      <c r="CAI290" s="59"/>
      <c r="CAJ290" s="59"/>
      <c r="CAK290" s="59"/>
      <c r="CAL290" s="59"/>
      <c r="CAM290" s="59"/>
      <c r="CAN290" s="59"/>
      <c r="CAO290" s="59"/>
      <c r="CAP290" s="59"/>
      <c r="CAQ290" s="59"/>
      <c r="CAR290" s="59"/>
      <c r="CAS290" s="59"/>
      <c r="CAT290" s="59"/>
      <c r="CAU290" s="59"/>
      <c r="CAV290" s="59"/>
      <c r="CAW290" s="59"/>
      <c r="CAX290" s="59"/>
      <c r="CAY290" s="59"/>
      <c r="CAZ290" s="59"/>
      <c r="CBA290" s="59"/>
      <c r="CBB290" s="59"/>
      <c r="CBC290" s="59"/>
      <c r="CBD290" s="59"/>
      <c r="CBE290" s="59"/>
      <c r="CBF290" s="59"/>
      <c r="CBG290" s="59"/>
      <c r="CBH290" s="59"/>
      <c r="CBI290" s="59"/>
      <c r="CBJ290" s="59"/>
      <c r="CBK290" s="59"/>
      <c r="CBL290" s="59"/>
      <c r="CBM290" s="59"/>
      <c r="CBN290" s="59"/>
      <c r="CBO290" s="59"/>
      <c r="CBP290" s="59"/>
      <c r="CBQ290" s="59"/>
      <c r="CBR290" s="59"/>
      <c r="CBS290" s="59"/>
      <c r="CBT290" s="59"/>
      <c r="CBU290" s="59"/>
      <c r="CBV290" s="59"/>
      <c r="CBW290" s="59"/>
      <c r="CBX290" s="59"/>
      <c r="CBY290" s="59"/>
      <c r="CBZ290" s="59"/>
      <c r="CCA290" s="59"/>
      <c r="CCB290" s="59"/>
      <c r="CCC290" s="59"/>
      <c r="CCD290" s="59"/>
      <c r="CCE290" s="59"/>
      <c r="CCF290" s="59"/>
      <c r="CCG290" s="59"/>
      <c r="CCH290" s="59"/>
      <c r="CCI290" s="59"/>
      <c r="CCJ290" s="59"/>
      <c r="CCK290" s="59"/>
      <c r="CCL290" s="59"/>
      <c r="CCM290" s="59"/>
      <c r="CCN290" s="59"/>
      <c r="CCO290" s="59"/>
      <c r="CCP290" s="59"/>
      <c r="CCQ290" s="59"/>
      <c r="CCR290" s="59"/>
      <c r="CCS290" s="59"/>
      <c r="CCT290" s="59"/>
      <c r="CCU290" s="59"/>
      <c r="CCV290" s="59"/>
      <c r="CCW290" s="59"/>
      <c r="CCX290" s="59"/>
      <c r="CCY290" s="59"/>
      <c r="CCZ290" s="59"/>
      <c r="CDA290" s="59"/>
      <c r="CDB290" s="59"/>
      <c r="CDC290" s="59"/>
      <c r="CDD290" s="59"/>
      <c r="CDE290" s="59"/>
      <c r="CDF290" s="59"/>
      <c r="CDG290" s="59"/>
      <c r="CDH290" s="59"/>
      <c r="CDI290" s="59"/>
      <c r="CDJ290" s="59"/>
      <c r="CDK290" s="59"/>
      <c r="CDL290" s="59"/>
      <c r="CDM290" s="59"/>
      <c r="CDN290" s="59"/>
      <c r="CDO290" s="59"/>
      <c r="CDP290" s="59"/>
      <c r="CDQ290" s="59"/>
      <c r="CDR290" s="59"/>
      <c r="CDS290" s="59"/>
      <c r="CDT290" s="59"/>
      <c r="CDU290" s="59"/>
      <c r="CDV290" s="59"/>
      <c r="CDW290" s="59"/>
      <c r="CDX290" s="59"/>
      <c r="CDY290" s="59"/>
      <c r="CDZ290" s="59"/>
      <c r="CEA290" s="59"/>
      <c r="CEB290" s="59"/>
      <c r="CEC290" s="59"/>
      <c r="CED290" s="59"/>
      <c r="CEE290" s="59"/>
      <c r="CEF290" s="59"/>
      <c r="CEG290" s="59"/>
      <c r="CEH290" s="59"/>
      <c r="CEI290" s="59"/>
      <c r="CEJ290" s="59"/>
      <c r="CEK290" s="59"/>
      <c r="CEL290" s="59"/>
      <c r="CEM290" s="59"/>
      <c r="CEN290" s="59"/>
      <c r="CEO290" s="59"/>
      <c r="CEP290" s="59"/>
      <c r="CEQ290" s="59"/>
      <c r="CER290" s="59"/>
      <c r="CES290" s="59"/>
      <c r="CET290" s="59"/>
      <c r="CEU290" s="59"/>
      <c r="CEV290" s="59"/>
      <c r="CEW290" s="59"/>
      <c r="CEX290" s="59"/>
      <c r="CEY290" s="59"/>
      <c r="CEZ290" s="59"/>
      <c r="CFA290" s="59"/>
      <c r="CFB290" s="59"/>
      <c r="CFC290" s="59"/>
      <c r="CFD290" s="59"/>
      <c r="CFE290" s="59"/>
      <c r="CFF290" s="59"/>
      <c r="CFG290" s="59"/>
      <c r="CFH290" s="59"/>
      <c r="CFI290" s="59"/>
      <c r="CFJ290" s="59"/>
      <c r="CFK290" s="59"/>
      <c r="CFL290" s="59"/>
      <c r="CFM290" s="59"/>
      <c r="CFN290" s="59"/>
      <c r="CFO290" s="59"/>
      <c r="CFP290" s="59"/>
      <c r="CFQ290" s="59"/>
      <c r="CFR290" s="59"/>
      <c r="CFS290" s="59"/>
      <c r="CFT290" s="59"/>
      <c r="CFU290" s="59"/>
      <c r="CFV290" s="59"/>
      <c r="CFW290" s="59"/>
      <c r="CFX290" s="59"/>
      <c r="CFY290" s="59"/>
      <c r="CFZ290" s="59"/>
      <c r="CGA290" s="59"/>
      <c r="CGB290" s="59"/>
      <c r="CGC290" s="59"/>
      <c r="CGD290" s="59"/>
      <c r="CGE290" s="59"/>
      <c r="CGF290" s="59"/>
      <c r="CGG290" s="59"/>
      <c r="CGH290" s="59"/>
      <c r="CGI290" s="59"/>
      <c r="CGJ290" s="59"/>
      <c r="CGK290" s="59"/>
      <c r="CGL290" s="59"/>
      <c r="CGM290" s="59"/>
      <c r="CGN290" s="59"/>
      <c r="CGO290" s="59"/>
      <c r="CGP290" s="59"/>
      <c r="CGQ290" s="59"/>
      <c r="CGR290" s="59"/>
      <c r="CGS290" s="59"/>
      <c r="CGT290" s="59"/>
      <c r="CGU290" s="59"/>
      <c r="CGV290" s="59"/>
      <c r="CGW290" s="59"/>
      <c r="CGX290" s="59"/>
      <c r="CGY290" s="59"/>
      <c r="CGZ290" s="59"/>
      <c r="CHA290" s="59"/>
      <c r="CHB290" s="59"/>
      <c r="CHC290" s="59"/>
      <c r="CHD290" s="59"/>
      <c r="CHE290" s="59"/>
      <c r="CHF290" s="59"/>
      <c r="CHG290" s="59"/>
      <c r="CHH290" s="59"/>
      <c r="CHI290" s="59"/>
      <c r="CHJ290" s="59"/>
      <c r="CHK290" s="59"/>
      <c r="CHL290" s="59"/>
      <c r="CHM290" s="59"/>
      <c r="CHN290" s="59"/>
      <c r="CHO290" s="59"/>
      <c r="CHP290" s="59"/>
      <c r="CHQ290" s="59"/>
      <c r="CHR290" s="59"/>
      <c r="CHS290" s="59"/>
      <c r="CHT290" s="59"/>
      <c r="CHU290" s="59"/>
      <c r="CHV290" s="59"/>
      <c r="CHW290" s="59"/>
      <c r="CHX290" s="59"/>
      <c r="CHY290" s="59"/>
      <c r="CHZ290" s="59"/>
      <c r="CIA290" s="59"/>
      <c r="CIB290" s="59"/>
      <c r="CIC290" s="59"/>
      <c r="CID290" s="59"/>
      <c r="CIE290" s="59"/>
      <c r="CIF290" s="59"/>
      <c r="CIG290" s="59"/>
      <c r="CIH290" s="59"/>
      <c r="CII290" s="59"/>
      <c r="CIJ290" s="59"/>
      <c r="CIK290" s="59"/>
      <c r="CIL290" s="59"/>
      <c r="CIM290" s="59"/>
      <c r="CIN290" s="59"/>
      <c r="CIO290" s="59"/>
      <c r="CIP290" s="59"/>
      <c r="CIQ290" s="59"/>
      <c r="CIR290" s="59"/>
      <c r="CIS290" s="59"/>
      <c r="CIT290" s="59"/>
      <c r="CIU290" s="59"/>
      <c r="CIV290" s="59"/>
      <c r="CIW290" s="59"/>
      <c r="CIX290" s="59"/>
      <c r="CIY290" s="59"/>
      <c r="CIZ290" s="59"/>
      <c r="CJA290" s="59"/>
      <c r="CJB290" s="59"/>
      <c r="CJC290" s="59"/>
      <c r="CJD290" s="59"/>
      <c r="CJE290" s="59"/>
      <c r="CJF290" s="59"/>
      <c r="CJG290" s="59"/>
      <c r="CJH290" s="59"/>
      <c r="CJI290" s="59"/>
      <c r="CJJ290" s="59"/>
      <c r="CJK290" s="59"/>
      <c r="CJL290" s="59"/>
      <c r="CJM290" s="59"/>
      <c r="CJN290" s="59"/>
      <c r="CJO290" s="59"/>
      <c r="CJP290" s="59"/>
      <c r="CJQ290" s="59"/>
      <c r="CJR290" s="59"/>
      <c r="CJS290" s="59"/>
      <c r="CJT290" s="59"/>
      <c r="CJU290" s="59"/>
      <c r="CJV290" s="59"/>
      <c r="CJW290" s="59"/>
      <c r="CJX290" s="59"/>
      <c r="CJY290" s="59"/>
      <c r="CJZ290" s="59"/>
      <c r="CKA290" s="59"/>
      <c r="CKB290" s="59"/>
      <c r="CKC290" s="59"/>
      <c r="CKD290" s="59"/>
      <c r="CKE290" s="59"/>
      <c r="CKF290" s="59"/>
      <c r="CKG290" s="59"/>
      <c r="CKH290" s="59"/>
      <c r="CKI290" s="59"/>
      <c r="CKJ290" s="59"/>
      <c r="CKK290" s="59"/>
      <c r="CKL290" s="59"/>
      <c r="CKM290" s="59"/>
      <c r="CKN290" s="59"/>
      <c r="CKO290" s="59"/>
      <c r="CKP290" s="59"/>
      <c r="CKQ290" s="59"/>
      <c r="CKR290" s="59"/>
      <c r="CKS290" s="59"/>
      <c r="CKT290" s="59"/>
      <c r="CKU290" s="59"/>
      <c r="CKV290" s="59"/>
      <c r="CKW290" s="59"/>
      <c r="CKX290" s="59"/>
      <c r="CKY290" s="59"/>
      <c r="CKZ290" s="59"/>
      <c r="CLA290" s="59"/>
      <c r="CLB290" s="59"/>
      <c r="CLC290" s="59"/>
      <c r="CLD290" s="59"/>
      <c r="CLE290" s="59"/>
      <c r="CLF290" s="59"/>
      <c r="CLG290" s="59"/>
      <c r="CLH290" s="59"/>
      <c r="CLI290" s="59"/>
      <c r="CLJ290" s="59"/>
      <c r="CLK290" s="59"/>
      <c r="CLL290" s="59"/>
      <c r="CLM290" s="59"/>
      <c r="CLN290" s="59"/>
      <c r="CLO290" s="59"/>
      <c r="CLP290" s="59"/>
      <c r="CLQ290" s="59"/>
      <c r="CLR290" s="59"/>
      <c r="CLS290" s="59"/>
      <c r="CLT290" s="59"/>
      <c r="CLU290" s="59"/>
      <c r="CLV290" s="59"/>
      <c r="CLW290" s="59"/>
      <c r="CLX290" s="59"/>
      <c r="CLY290" s="59"/>
      <c r="CLZ290" s="59"/>
      <c r="CMA290" s="59"/>
      <c r="CMB290" s="59"/>
      <c r="CMC290" s="59"/>
      <c r="CMD290" s="59"/>
      <c r="CME290" s="59"/>
      <c r="CMF290" s="59"/>
      <c r="CMG290" s="59"/>
      <c r="CMH290" s="59"/>
      <c r="CMI290" s="59"/>
      <c r="CMJ290" s="59"/>
      <c r="CMK290" s="59"/>
      <c r="CML290" s="59"/>
      <c r="CMM290" s="59"/>
      <c r="CMN290" s="59"/>
      <c r="CMO290" s="59"/>
      <c r="CMP290" s="59"/>
      <c r="CMQ290" s="59"/>
      <c r="CMR290" s="59"/>
      <c r="CMS290" s="59"/>
      <c r="CMT290" s="59"/>
      <c r="CMU290" s="59"/>
      <c r="CMV290" s="59"/>
      <c r="CMW290" s="59"/>
      <c r="CMX290" s="59"/>
      <c r="CMY290" s="59"/>
      <c r="CMZ290" s="59"/>
      <c r="CNA290" s="59"/>
      <c r="CNB290" s="59"/>
      <c r="CNC290" s="59"/>
      <c r="CND290" s="59"/>
      <c r="CNE290" s="59"/>
      <c r="CNF290" s="59"/>
      <c r="CNG290" s="59"/>
      <c r="CNH290" s="59"/>
      <c r="CNI290" s="59"/>
      <c r="CNJ290" s="59"/>
      <c r="CNK290" s="59"/>
      <c r="CNL290" s="59"/>
      <c r="CNM290" s="59"/>
      <c r="CNN290" s="59"/>
      <c r="CNO290" s="59"/>
      <c r="CNP290" s="59"/>
      <c r="CNQ290" s="59"/>
      <c r="CNR290" s="59"/>
      <c r="CNS290" s="59"/>
      <c r="CNT290" s="59"/>
      <c r="CNU290" s="59"/>
      <c r="CNV290" s="59"/>
      <c r="CNW290" s="59"/>
      <c r="CNX290" s="59"/>
      <c r="CNY290" s="59"/>
      <c r="CNZ290" s="59"/>
      <c r="COA290" s="59"/>
      <c r="COB290" s="59"/>
      <c r="COC290" s="59"/>
      <c r="COD290" s="59"/>
      <c r="COE290" s="59"/>
      <c r="COF290" s="59"/>
      <c r="COG290" s="59"/>
      <c r="COH290" s="59"/>
      <c r="COI290" s="59"/>
      <c r="COJ290" s="59"/>
      <c r="COK290" s="59"/>
      <c r="COL290" s="59"/>
      <c r="COM290" s="59"/>
      <c r="CON290" s="59"/>
      <c r="COO290" s="59"/>
      <c r="COP290" s="59"/>
      <c r="COQ290" s="59"/>
      <c r="COR290" s="59"/>
      <c r="COS290" s="59"/>
      <c r="COT290" s="59"/>
      <c r="COU290" s="59"/>
      <c r="COV290" s="59"/>
      <c r="COW290" s="59"/>
      <c r="COX290" s="59"/>
      <c r="COY290" s="59"/>
      <c r="COZ290" s="59"/>
      <c r="CPA290" s="59"/>
      <c r="CPB290" s="59"/>
      <c r="CPC290" s="59"/>
      <c r="CPD290" s="59"/>
      <c r="CPE290" s="59"/>
      <c r="CPF290" s="59"/>
      <c r="CPG290" s="59"/>
      <c r="CPH290" s="59"/>
      <c r="CPI290" s="59"/>
      <c r="CPJ290" s="59"/>
      <c r="CPK290" s="59"/>
      <c r="CPL290" s="59"/>
      <c r="CPM290" s="59"/>
      <c r="CPN290" s="59"/>
      <c r="CPO290" s="59"/>
      <c r="CPP290" s="59"/>
      <c r="CPQ290" s="59"/>
      <c r="CPR290" s="59"/>
      <c r="CPS290" s="59"/>
      <c r="CPT290" s="59"/>
      <c r="CPU290" s="59"/>
      <c r="CPV290" s="59"/>
      <c r="CPW290" s="59"/>
      <c r="CPX290" s="59"/>
      <c r="CPY290" s="59"/>
      <c r="CPZ290" s="59"/>
      <c r="CQA290" s="59"/>
      <c r="CQB290" s="59"/>
      <c r="CQC290" s="59"/>
      <c r="CQD290" s="59"/>
      <c r="CQE290" s="59"/>
      <c r="CQF290" s="59"/>
      <c r="CQG290" s="59"/>
      <c r="CQH290" s="59"/>
      <c r="CQI290" s="59"/>
      <c r="CQJ290" s="59"/>
      <c r="CQK290" s="59"/>
      <c r="CQL290" s="59"/>
      <c r="CQM290" s="59"/>
      <c r="CQN290" s="59"/>
      <c r="CQO290" s="59"/>
      <c r="CQP290" s="59"/>
      <c r="CQQ290" s="59"/>
      <c r="CQR290" s="59"/>
      <c r="CQS290" s="59"/>
      <c r="CQT290" s="59"/>
      <c r="CQU290" s="59"/>
      <c r="CQV290" s="59"/>
      <c r="CQW290" s="59"/>
      <c r="CQX290" s="59"/>
      <c r="CQY290" s="59"/>
      <c r="CQZ290" s="59"/>
      <c r="CRA290" s="59"/>
      <c r="CRB290" s="59"/>
      <c r="CRC290" s="59"/>
      <c r="CRD290" s="59"/>
      <c r="CRE290" s="59"/>
      <c r="CRF290" s="59"/>
      <c r="CRG290" s="59"/>
      <c r="CRH290" s="59"/>
      <c r="CRI290" s="59"/>
      <c r="CRJ290" s="59"/>
      <c r="CRK290" s="59"/>
      <c r="CRL290" s="59"/>
      <c r="CRM290" s="59"/>
      <c r="CRN290" s="59"/>
      <c r="CRO290" s="59"/>
      <c r="CRP290" s="59"/>
      <c r="CRQ290" s="59"/>
      <c r="CRR290" s="59"/>
      <c r="CRS290" s="59"/>
      <c r="CRT290" s="59"/>
      <c r="CRU290" s="59"/>
      <c r="CRV290" s="59"/>
      <c r="CRW290" s="59"/>
      <c r="CRX290" s="59"/>
      <c r="CRY290" s="59"/>
      <c r="CRZ290" s="59"/>
      <c r="CSA290" s="59"/>
      <c r="CSB290" s="59"/>
      <c r="CSC290" s="59"/>
      <c r="CSD290" s="59"/>
      <c r="CSE290" s="59"/>
      <c r="CSF290" s="59"/>
      <c r="CSG290" s="59"/>
      <c r="CSH290" s="59"/>
      <c r="CSI290" s="59"/>
      <c r="CSJ290" s="59"/>
      <c r="CSK290" s="59"/>
      <c r="CSL290" s="59"/>
      <c r="CSM290" s="59"/>
      <c r="CSN290" s="59"/>
      <c r="CSO290" s="59"/>
      <c r="CSP290" s="59"/>
      <c r="CSQ290" s="59"/>
      <c r="CSR290" s="59"/>
      <c r="CSS290" s="59"/>
      <c r="CST290" s="59"/>
      <c r="CSU290" s="59"/>
      <c r="CSV290" s="59"/>
      <c r="CSW290" s="59"/>
      <c r="CSX290" s="59"/>
      <c r="CSY290" s="59"/>
      <c r="CSZ290" s="59"/>
      <c r="CTA290" s="59"/>
      <c r="CTB290" s="59"/>
      <c r="CTC290" s="59"/>
      <c r="CTD290" s="59"/>
      <c r="CTE290" s="59"/>
      <c r="CTF290" s="59"/>
      <c r="CTG290" s="59"/>
      <c r="CTH290" s="59"/>
      <c r="CTI290" s="59"/>
      <c r="CTJ290" s="59"/>
      <c r="CTK290" s="59"/>
      <c r="CTL290" s="59"/>
      <c r="CTM290" s="59"/>
      <c r="CTN290" s="59"/>
      <c r="CTO290" s="59"/>
      <c r="CTP290" s="59"/>
      <c r="CTQ290" s="59"/>
      <c r="CTR290" s="59"/>
      <c r="CTS290" s="59"/>
      <c r="CTT290" s="59"/>
      <c r="CTU290" s="59"/>
      <c r="CTV290" s="59"/>
      <c r="CTW290" s="59"/>
      <c r="CTX290" s="59"/>
      <c r="CTY290" s="59"/>
      <c r="CTZ290" s="59"/>
      <c r="CUA290" s="59"/>
      <c r="CUB290" s="59"/>
      <c r="CUC290" s="59"/>
      <c r="CUD290" s="59"/>
      <c r="CUE290" s="59"/>
      <c r="CUF290" s="59"/>
      <c r="CUG290" s="59"/>
      <c r="CUH290" s="59"/>
      <c r="CUI290" s="59"/>
      <c r="CUJ290" s="59"/>
      <c r="CUK290" s="59"/>
      <c r="CUL290" s="59"/>
      <c r="CUM290" s="59"/>
      <c r="CUN290" s="59"/>
      <c r="CUO290" s="59"/>
      <c r="CUP290" s="59"/>
      <c r="CUQ290" s="59"/>
      <c r="CUR290" s="59"/>
      <c r="CUS290" s="59"/>
      <c r="CUT290" s="59"/>
      <c r="CUU290" s="59"/>
      <c r="CUV290" s="59"/>
      <c r="CUW290" s="59"/>
      <c r="CUX290" s="59"/>
      <c r="CUY290" s="59"/>
      <c r="CUZ290" s="59"/>
      <c r="CVA290" s="59"/>
      <c r="CVB290" s="59"/>
      <c r="CVC290" s="59"/>
      <c r="CVD290" s="59"/>
      <c r="CVE290" s="59"/>
      <c r="CVF290" s="59"/>
      <c r="CVG290" s="59"/>
      <c r="CVH290" s="59"/>
      <c r="CVI290" s="59"/>
      <c r="CVJ290" s="59"/>
      <c r="CVK290" s="59"/>
      <c r="CVL290" s="59"/>
      <c r="CVM290" s="59"/>
      <c r="CVN290" s="59"/>
      <c r="CVO290" s="59"/>
      <c r="CVP290" s="59"/>
      <c r="CVQ290" s="59"/>
      <c r="CVR290" s="59"/>
      <c r="CVS290" s="59"/>
      <c r="CVT290" s="59"/>
      <c r="CVU290" s="59"/>
      <c r="CVV290" s="59"/>
      <c r="CVW290" s="59"/>
      <c r="CVX290" s="59"/>
      <c r="CVY290" s="59"/>
      <c r="CVZ290" s="59"/>
      <c r="CWA290" s="59"/>
      <c r="CWB290" s="59"/>
      <c r="CWC290" s="59"/>
      <c r="CWD290" s="59"/>
      <c r="CWE290" s="59"/>
      <c r="CWF290" s="59"/>
      <c r="CWG290" s="59"/>
      <c r="CWH290" s="59"/>
      <c r="CWI290" s="59"/>
      <c r="CWJ290" s="59"/>
      <c r="CWK290" s="59"/>
      <c r="CWL290" s="59"/>
      <c r="CWM290" s="59"/>
      <c r="CWN290" s="59"/>
      <c r="CWO290" s="59"/>
      <c r="CWP290" s="59"/>
      <c r="CWQ290" s="59"/>
      <c r="CWR290" s="59"/>
      <c r="CWS290" s="59"/>
    </row>
    <row r="291" spans="1:2645" s="60" customForma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9"/>
      <c r="V291" s="59"/>
      <c r="W291" s="6"/>
      <c r="X291" s="59"/>
      <c r="Y291" s="59"/>
      <c r="Z291" s="59"/>
      <c r="AA291" s="59"/>
      <c r="AB291" s="6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  <c r="JI291" s="59"/>
      <c r="JJ291" s="59"/>
      <c r="JK291" s="59"/>
      <c r="JL291" s="59"/>
      <c r="JM291" s="59"/>
      <c r="JN291" s="59"/>
      <c r="JO291" s="59"/>
      <c r="JP291" s="59"/>
      <c r="JQ291" s="59"/>
      <c r="JR291" s="59"/>
      <c r="JS291" s="59"/>
      <c r="JT291" s="59"/>
      <c r="JU291" s="59"/>
      <c r="JV291" s="59"/>
      <c r="JW291" s="59"/>
      <c r="JX291" s="59"/>
      <c r="JY291" s="59"/>
      <c r="JZ291" s="59"/>
      <c r="KA291" s="59"/>
      <c r="KB291" s="59"/>
      <c r="KC291" s="59"/>
      <c r="KD291" s="59"/>
      <c r="KE291" s="59"/>
      <c r="KF291" s="59"/>
      <c r="KG291" s="59"/>
      <c r="KH291" s="59"/>
      <c r="KI291" s="59"/>
      <c r="KJ291" s="59"/>
      <c r="KK291" s="59"/>
      <c r="KL291" s="59"/>
      <c r="KM291" s="59"/>
      <c r="KN291" s="59"/>
      <c r="KO291" s="59"/>
      <c r="KP291" s="59"/>
      <c r="KQ291" s="59"/>
      <c r="KR291" s="59"/>
      <c r="KS291" s="59"/>
      <c r="KT291" s="59"/>
      <c r="KU291" s="59"/>
      <c r="KV291" s="59"/>
      <c r="KW291" s="59"/>
      <c r="KX291" s="59"/>
      <c r="KY291" s="59"/>
      <c r="KZ291" s="59"/>
      <c r="LA291" s="59"/>
      <c r="LB291" s="59"/>
      <c r="LC291" s="59"/>
      <c r="LD291" s="59"/>
      <c r="LE291" s="59"/>
      <c r="LF291" s="59"/>
      <c r="LG291" s="59"/>
      <c r="LH291" s="59"/>
      <c r="LI291" s="59"/>
      <c r="LJ291" s="59"/>
      <c r="LK291" s="59"/>
      <c r="LL291" s="59"/>
      <c r="LM291" s="59"/>
      <c r="LN291" s="59"/>
      <c r="LO291" s="59"/>
      <c r="LP291" s="59"/>
      <c r="LQ291" s="59"/>
      <c r="LR291" s="59"/>
      <c r="LS291" s="59"/>
      <c r="LT291" s="59"/>
      <c r="LU291" s="59"/>
      <c r="LV291" s="59"/>
      <c r="LW291" s="59"/>
      <c r="LX291" s="59"/>
      <c r="LY291" s="59"/>
      <c r="LZ291" s="59"/>
      <c r="MA291" s="59"/>
      <c r="MB291" s="59"/>
      <c r="MC291" s="59"/>
      <c r="MD291" s="59"/>
      <c r="ME291" s="59"/>
      <c r="MF291" s="59"/>
      <c r="MG291" s="59"/>
      <c r="MH291" s="59"/>
      <c r="MI291" s="59"/>
      <c r="MJ291" s="59"/>
      <c r="MK291" s="59"/>
      <c r="ML291" s="59"/>
      <c r="MM291" s="59"/>
      <c r="MN291" s="59"/>
      <c r="MO291" s="59"/>
      <c r="MP291" s="59"/>
      <c r="MQ291" s="59"/>
      <c r="MR291" s="59"/>
      <c r="MS291" s="59"/>
      <c r="MT291" s="59"/>
      <c r="MU291" s="59"/>
      <c r="MV291" s="59"/>
      <c r="MW291" s="59"/>
      <c r="MX291" s="59"/>
      <c r="MY291" s="59"/>
      <c r="MZ291" s="59"/>
      <c r="NA291" s="59"/>
      <c r="NB291" s="59"/>
      <c r="NC291" s="59"/>
      <c r="ND291" s="59"/>
      <c r="NE291" s="59"/>
      <c r="NF291" s="59"/>
      <c r="NG291" s="59"/>
      <c r="NH291" s="59"/>
      <c r="NI291" s="59"/>
      <c r="NJ291" s="59"/>
      <c r="NK291" s="59"/>
      <c r="NL291" s="59"/>
      <c r="NM291" s="59"/>
      <c r="NN291" s="59"/>
      <c r="NO291" s="59"/>
      <c r="NP291" s="59"/>
      <c r="NQ291" s="59"/>
      <c r="NR291" s="59"/>
      <c r="NS291" s="59"/>
      <c r="NT291" s="59"/>
      <c r="NU291" s="59"/>
      <c r="NV291" s="59"/>
      <c r="NW291" s="59"/>
      <c r="NX291" s="59"/>
      <c r="NY291" s="59"/>
      <c r="NZ291" s="59"/>
      <c r="OA291" s="59"/>
      <c r="OB291" s="59"/>
      <c r="OC291" s="59"/>
      <c r="OD291" s="59"/>
      <c r="OE291" s="59"/>
      <c r="OF291" s="59"/>
      <c r="OG291" s="59"/>
      <c r="OH291" s="59"/>
      <c r="OI291" s="59"/>
      <c r="OJ291" s="59"/>
      <c r="OK291" s="59"/>
      <c r="OL291" s="59"/>
      <c r="OM291" s="59"/>
      <c r="ON291" s="59"/>
      <c r="OO291" s="59"/>
      <c r="OP291" s="59"/>
      <c r="OQ291" s="59"/>
      <c r="OR291" s="59"/>
      <c r="OS291" s="59"/>
      <c r="OT291" s="59"/>
      <c r="OU291" s="59"/>
      <c r="OV291" s="59"/>
      <c r="OW291" s="59"/>
      <c r="OX291" s="59"/>
      <c r="OY291" s="59"/>
      <c r="OZ291" s="59"/>
      <c r="PA291" s="59"/>
      <c r="PB291" s="59"/>
      <c r="PC291" s="59"/>
      <c r="PD291" s="59"/>
      <c r="PE291" s="59"/>
      <c r="PF291" s="59"/>
      <c r="PG291" s="59"/>
      <c r="PH291" s="59"/>
      <c r="PI291" s="59"/>
      <c r="PJ291" s="59"/>
      <c r="PK291" s="59"/>
      <c r="PL291" s="59"/>
      <c r="PM291" s="59"/>
      <c r="PN291" s="59"/>
      <c r="PO291" s="59"/>
      <c r="PP291" s="59"/>
      <c r="PQ291" s="59"/>
      <c r="PR291" s="59"/>
      <c r="PS291" s="59"/>
      <c r="PT291" s="59"/>
      <c r="PU291" s="59"/>
      <c r="PV291" s="59"/>
      <c r="PW291" s="59"/>
      <c r="PX291" s="59"/>
      <c r="PY291" s="59"/>
      <c r="PZ291" s="59"/>
      <c r="QA291" s="59"/>
      <c r="QB291" s="59"/>
      <c r="QC291" s="59"/>
      <c r="QD291" s="59"/>
      <c r="QE291" s="59"/>
      <c r="QF291" s="59"/>
      <c r="QG291" s="59"/>
      <c r="QH291" s="59"/>
      <c r="QI291" s="59"/>
      <c r="QJ291" s="59"/>
      <c r="QK291" s="59"/>
      <c r="QL291" s="59"/>
      <c r="QM291" s="59"/>
      <c r="QN291" s="59"/>
      <c r="QO291" s="59"/>
      <c r="QP291" s="59"/>
      <c r="QQ291" s="59"/>
      <c r="QR291" s="59"/>
      <c r="QS291" s="59"/>
      <c r="QT291" s="59"/>
      <c r="QU291" s="59"/>
      <c r="QV291" s="59"/>
      <c r="QW291" s="59"/>
      <c r="QX291" s="59"/>
      <c r="QY291" s="59"/>
      <c r="QZ291" s="59"/>
      <c r="RA291" s="59"/>
      <c r="RB291" s="59"/>
      <c r="RC291" s="59"/>
      <c r="RD291" s="59"/>
      <c r="RE291" s="59"/>
      <c r="RF291" s="59"/>
      <c r="RG291" s="59"/>
      <c r="RH291" s="59"/>
      <c r="RI291" s="59"/>
      <c r="RJ291" s="59"/>
      <c r="RK291" s="59"/>
      <c r="RL291" s="59"/>
      <c r="RM291" s="59"/>
      <c r="RN291" s="59"/>
      <c r="RO291" s="59"/>
      <c r="RP291" s="59"/>
      <c r="RQ291" s="59"/>
      <c r="RR291" s="59"/>
      <c r="RS291" s="59"/>
      <c r="RT291" s="59"/>
      <c r="RU291" s="59"/>
      <c r="RV291" s="59"/>
      <c r="RW291" s="59"/>
      <c r="RX291" s="59"/>
      <c r="RY291" s="59"/>
      <c r="RZ291" s="59"/>
      <c r="SA291" s="59"/>
      <c r="SB291" s="59"/>
      <c r="SC291" s="59"/>
      <c r="SD291" s="59"/>
      <c r="SE291" s="59"/>
      <c r="SF291" s="59"/>
      <c r="SG291" s="59"/>
      <c r="SH291" s="59"/>
      <c r="SI291" s="59"/>
      <c r="SJ291" s="59"/>
      <c r="SK291" s="59"/>
      <c r="SL291" s="59"/>
      <c r="SM291" s="59"/>
      <c r="SN291" s="59"/>
      <c r="SO291" s="59"/>
      <c r="SP291" s="59"/>
      <c r="SQ291" s="59"/>
      <c r="SR291" s="59"/>
      <c r="SS291" s="59"/>
      <c r="ST291" s="59"/>
      <c r="SU291" s="59"/>
      <c r="SV291" s="59"/>
      <c r="SW291" s="59"/>
      <c r="SX291" s="59"/>
      <c r="SY291" s="59"/>
      <c r="SZ291" s="59"/>
      <c r="TA291" s="59"/>
      <c r="TB291" s="59"/>
      <c r="TC291" s="59"/>
      <c r="TD291" s="59"/>
      <c r="TE291" s="59"/>
      <c r="TF291" s="59"/>
      <c r="TG291" s="59"/>
      <c r="TH291" s="59"/>
      <c r="TI291" s="59"/>
      <c r="TJ291" s="59"/>
      <c r="TK291" s="59"/>
      <c r="TL291" s="59"/>
      <c r="TM291" s="59"/>
      <c r="TN291" s="59"/>
      <c r="TO291" s="59"/>
      <c r="TP291" s="59"/>
      <c r="TQ291" s="59"/>
      <c r="TR291" s="59"/>
      <c r="TS291" s="59"/>
      <c r="TT291" s="59"/>
      <c r="TU291" s="59"/>
      <c r="TV291" s="59"/>
      <c r="TW291" s="59"/>
      <c r="TX291" s="59"/>
      <c r="TY291" s="59"/>
      <c r="TZ291" s="59"/>
      <c r="UA291" s="59"/>
      <c r="UB291" s="59"/>
      <c r="UC291" s="59"/>
      <c r="UD291" s="59"/>
      <c r="UE291" s="59"/>
      <c r="UF291" s="59"/>
      <c r="UG291" s="59"/>
      <c r="UH291" s="59"/>
      <c r="UI291" s="59"/>
      <c r="UJ291" s="59"/>
      <c r="UK291" s="59"/>
      <c r="UL291" s="59"/>
      <c r="UM291" s="59"/>
      <c r="UN291" s="59"/>
      <c r="UO291" s="59"/>
      <c r="UP291" s="59"/>
      <c r="UQ291" s="59"/>
      <c r="UR291" s="59"/>
      <c r="US291" s="59"/>
      <c r="UT291" s="59"/>
      <c r="UU291" s="59"/>
      <c r="UV291" s="59"/>
      <c r="UW291" s="59"/>
      <c r="UX291" s="59"/>
      <c r="UY291" s="59"/>
      <c r="UZ291" s="59"/>
      <c r="VA291" s="59"/>
      <c r="VB291" s="59"/>
      <c r="VC291" s="59"/>
      <c r="VD291" s="59"/>
      <c r="VE291" s="59"/>
      <c r="VF291" s="59"/>
      <c r="VG291" s="59"/>
      <c r="VH291" s="59"/>
      <c r="VI291" s="59"/>
      <c r="VJ291" s="59"/>
      <c r="VK291" s="59"/>
      <c r="VL291" s="59"/>
      <c r="VM291" s="59"/>
      <c r="VN291" s="59"/>
      <c r="VO291" s="59"/>
      <c r="VP291" s="59"/>
      <c r="VQ291" s="59"/>
      <c r="VR291" s="59"/>
      <c r="VS291" s="59"/>
      <c r="VT291" s="59"/>
      <c r="VU291" s="59"/>
      <c r="VV291" s="59"/>
      <c r="VW291" s="59"/>
      <c r="VX291" s="59"/>
      <c r="VY291" s="59"/>
      <c r="VZ291" s="59"/>
      <c r="WA291" s="59"/>
      <c r="WB291" s="59"/>
      <c r="WC291" s="59"/>
      <c r="WD291" s="59"/>
      <c r="WE291" s="59"/>
      <c r="WF291" s="59"/>
      <c r="WG291" s="59"/>
      <c r="WH291" s="59"/>
      <c r="WI291" s="59"/>
      <c r="WJ291" s="59"/>
      <c r="WK291" s="59"/>
      <c r="WL291" s="59"/>
      <c r="WM291" s="59"/>
      <c r="WN291" s="59"/>
      <c r="WO291" s="59"/>
      <c r="WP291" s="59"/>
      <c r="WQ291" s="59"/>
      <c r="WR291" s="59"/>
      <c r="WS291" s="59"/>
      <c r="WT291" s="59"/>
      <c r="WU291" s="59"/>
      <c r="WV291" s="59"/>
      <c r="WW291" s="59"/>
      <c r="WX291" s="59"/>
      <c r="WY291" s="59"/>
      <c r="WZ291" s="59"/>
      <c r="XA291" s="59"/>
      <c r="XB291" s="59"/>
      <c r="XC291" s="59"/>
      <c r="XD291" s="59"/>
      <c r="XE291" s="59"/>
      <c r="XF291" s="59"/>
      <c r="XG291" s="59"/>
      <c r="XH291" s="59"/>
      <c r="XI291" s="59"/>
      <c r="XJ291" s="59"/>
      <c r="XK291" s="59"/>
      <c r="XL291" s="59"/>
      <c r="XM291" s="59"/>
      <c r="XN291" s="59"/>
      <c r="XO291" s="59"/>
      <c r="XP291" s="59"/>
      <c r="XQ291" s="59"/>
      <c r="XR291" s="59"/>
      <c r="XS291" s="59"/>
      <c r="XT291" s="59"/>
      <c r="XU291" s="59"/>
      <c r="XV291" s="59"/>
      <c r="XW291" s="59"/>
      <c r="XX291" s="59"/>
      <c r="XY291" s="59"/>
      <c r="XZ291" s="59"/>
      <c r="YA291" s="59"/>
      <c r="YB291" s="59"/>
      <c r="YC291" s="59"/>
      <c r="YD291" s="59"/>
      <c r="YE291" s="59"/>
      <c r="YF291" s="59"/>
      <c r="YG291" s="59"/>
      <c r="YH291" s="59"/>
      <c r="YI291" s="59"/>
      <c r="YJ291" s="59"/>
      <c r="YK291" s="59"/>
      <c r="YL291" s="59"/>
      <c r="YM291" s="59"/>
      <c r="YN291" s="59"/>
      <c r="YO291" s="59"/>
      <c r="YP291" s="59"/>
      <c r="YQ291" s="59"/>
      <c r="YR291" s="59"/>
      <c r="YS291" s="59"/>
      <c r="YT291" s="59"/>
      <c r="YU291" s="59"/>
      <c r="YV291" s="59"/>
      <c r="YW291" s="59"/>
      <c r="YX291" s="59"/>
      <c r="YY291" s="59"/>
      <c r="YZ291" s="59"/>
      <c r="ZA291" s="59"/>
      <c r="ZB291" s="59"/>
      <c r="ZC291" s="59"/>
      <c r="ZD291" s="59"/>
      <c r="ZE291" s="59"/>
      <c r="ZF291" s="59"/>
      <c r="ZG291" s="59"/>
      <c r="ZH291" s="59"/>
      <c r="ZI291" s="59"/>
      <c r="ZJ291" s="59"/>
      <c r="ZK291" s="59"/>
      <c r="ZL291" s="59"/>
      <c r="ZM291" s="59"/>
      <c r="ZN291" s="59"/>
      <c r="ZO291" s="59"/>
      <c r="ZP291" s="59"/>
      <c r="ZQ291" s="59"/>
      <c r="ZR291" s="59"/>
      <c r="ZS291" s="59"/>
      <c r="ZT291" s="59"/>
      <c r="ZU291" s="59"/>
      <c r="ZV291" s="59"/>
      <c r="ZW291" s="59"/>
      <c r="ZX291" s="59"/>
      <c r="ZY291" s="59"/>
      <c r="ZZ291" s="59"/>
      <c r="AAA291" s="59"/>
      <c r="AAB291" s="59"/>
      <c r="AAC291" s="59"/>
      <c r="AAD291" s="59"/>
      <c r="AAE291" s="59"/>
      <c r="AAF291" s="59"/>
      <c r="AAG291" s="59"/>
      <c r="AAH291" s="59"/>
      <c r="AAI291" s="59"/>
      <c r="AAJ291" s="59"/>
      <c r="AAK291" s="59"/>
      <c r="AAL291" s="59"/>
      <c r="AAM291" s="59"/>
      <c r="AAN291" s="59"/>
      <c r="AAO291" s="59"/>
      <c r="AAP291" s="59"/>
      <c r="AAQ291" s="59"/>
      <c r="AAR291" s="59"/>
      <c r="AAS291" s="59"/>
      <c r="AAT291" s="59"/>
      <c r="AAU291" s="59"/>
      <c r="AAV291" s="59"/>
      <c r="AAW291" s="59"/>
      <c r="AAX291" s="59"/>
      <c r="AAY291" s="59"/>
      <c r="AAZ291" s="59"/>
      <c r="ABA291" s="59"/>
      <c r="ABB291" s="59"/>
      <c r="ABC291" s="59"/>
      <c r="ABD291" s="59"/>
      <c r="ABE291" s="59"/>
      <c r="ABF291" s="59"/>
      <c r="ABG291" s="59"/>
      <c r="ABH291" s="59"/>
      <c r="ABI291" s="59"/>
      <c r="ABJ291" s="59"/>
      <c r="ABK291" s="59"/>
      <c r="ABL291" s="59"/>
      <c r="ABM291" s="59"/>
      <c r="ABN291" s="59"/>
      <c r="ABO291" s="59"/>
      <c r="ABP291" s="59"/>
      <c r="ABQ291" s="59"/>
      <c r="ABR291" s="59"/>
      <c r="ABS291" s="59"/>
      <c r="ABT291" s="59"/>
      <c r="ABU291" s="59"/>
      <c r="ABV291" s="59"/>
      <c r="ABW291" s="59"/>
      <c r="ABX291" s="59"/>
      <c r="ABY291" s="59"/>
      <c r="ABZ291" s="59"/>
      <c r="ACA291" s="59"/>
      <c r="ACB291" s="59"/>
      <c r="ACC291" s="59"/>
      <c r="ACD291" s="59"/>
      <c r="ACE291" s="59"/>
      <c r="ACF291" s="59"/>
      <c r="ACG291" s="59"/>
      <c r="ACH291" s="59"/>
      <c r="ACI291" s="59"/>
      <c r="ACJ291" s="59"/>
      <c r="ACK291" s="59"/>
      <c r="ACL291" s="59"/>
      <c r="ACM291" s="59"/>
      <c r="ACN291" s="59"/>
      <c r="ACO291" s="59"/>
      <c r="ACP291" s="59"/>
      <c r="ACQ291" s="59"/>
      <c r="ACR291" s="59"/>
      <c r="ACS291" s="59"/>
      <c r="ACT291" s="59"/>
      <c r="ACU291" s="59"/>
      <c r="ACV291" s="59"/>
      <c r="ACW291" s="59"/>
      <c r="ACX291" s="59"/>
      <c r="ACY291" s="59"/>
      <c r="ACZ291" s="59"/>
      <c r="ADA291" s="59"/>
      <c r="ADB291" s="59"/>
      <c r="ADC291" s="59"/>
      <c r="ADD291" s="59"/>
      <c r="ADE291" s="59"/>
      <c r="ADF291" s="59"/>
      <c r="ADG291" s="59"/>
      <c r="ADH291" s="59"/>
      <c r="ADI291" s="59"/>
      <c r="ADJ291" s="59"/>
      <c r="ADK291" s="59"/>
      <c r="ADL291" s="59"/>
      <c r="ADM291" s="59"/>
      <c r="ADN291" s="59"/>
      <c r="ADO291" s="59"/>
      <c r="ADP291" s="59"/>
      <c r="ADQ291" s="59"/>
      <c r="ADR291" s="59"/>
      <c r="ADS291" s="59"/>
      <c r="ADT291" s="59"/>
      <c r="ADU291" s="59"/>
      <c r="ADV291" s="59"/>
      <c r="ADW291" s="59"/>
      <c r="ADX291" s="59"/>
      <c r="ADY291" s="59"/>
      <c r="ADZ291" s="59"/>
      <c r="AEA291" s="59"/>
      <c r="AEB291" s="59"/>
      <c r="AEC291" s="59"/>
      <c r="AED291" s="59"/>
      <c r="AEE291" s="59"/>
      <c r="AEF291" s="59"/>
      <c r="AEG291" s="59"/>
      <c r="AEH291" s="59"/>
      <c r="AEI291" s="59"/>
      <c r="AEJ291" s="59"/>
      <c r="AEK291" s="59"/>
      <c r="AEL291" s="59"/>
      <c r="AEM291" s="59"/>
      <c r="AEN291" s="59"/>
      <c r="AEO291" s="59"/>
      <c r="AEP291" s="59"/>
      <c r="AEQ291" s="59"/>
      <c r="AER291" s="59"/>
      <c r="AES291" s="59"/>
      <c r="AET291" s="59"/>
      <c r="AEU291" s="59"/>
      <c r="AEV291" s="59"/>
      <c r="AEW291" s="59"/>
      <c r="AEX291" s="59"/>
      <c r="AEY291" s="59"/>
      <c r="AEZ291" s="59"/>
      <c r="AFA291" s="59"/>
      <c r="AFB291" s="59"/>
      <c r="AFC291" s="59"/>
      <c r="AFD291" s="59"/>
      <c r="AFE291" s="59"/>
      <c r="AFF291" s="59"/>
      <c r="AFG291" s="59"/>
      <c r="AFH291" s="59"/>
      <c r="AFI291" s="59"/>
      <c r="AFJ291" s="59"/>
      <c r="AFK291" s="59"/>
      <c r="AFL291" s="59"/>
      <c r="AFM291" s="59"/>
      <c r="AFN291" s="59"/>
      <c r="AFO291" s="59"/>
      <c r="AFP291" s="59"/>
      <c r="AFQ291" s="59"/>
      <c r="AFR291" s="59"/>
      <c r="AFS291" s="59"/>
      <c r="AFT291" s="59"/>
      <c r="AFU291" s="59"/>
      <c r="AFV291" s="59"/>
      <c r="AFW291" s="59"/>
      <c r="AFX291" s="59"/>
      <c r="AFY291" s="59"/>
      <c r="AFZ291" s="59"/>
      <c r="AGA291" s="59"/>
      <c r="AGB291" s="59"/>
      <c r="AGC291" s="59"/>
      <c r="AGD291" s="59"/>
      <c r="AGE291" s="59"/>
      <c r="AGF291" s="59"/>
      <c r="AGG291" s="59"/>
      <c r="AGH291" s="59"/>
      <c r="AGI291" s="59"/>
      <c r="AGJ291" s="59"/>
      <c r="AGK291" s="59"/>
      <c r="AGL291" s="59"/>
      <c r="AGM291" s="59"/>
      <c r="AGN291" s="59"/>
      <c r="AGO291" s="59"/>
      <c r="AGP291" s="59"/>
      <c r="AGQ291" s="59"/>
      <c r="AGR291" s="59"/>
      <c r="AGS291" s="59"/>
      <c r="AGT291" s="59"/>
      <c r="AGU291" s="59"/>
      <c r="AGV291" s="59"/>
      <c r="AGW291" s="59"/>
      <c r="AGX291" s="59"/>
      <c r="AGY291" s="59"/>
      <c r="AGZ291" s="59"/>
      <c r="AHA291" s="59"/>
      <c r="AHB291" s="59"/>
      <c r="AHC291" s="59"/>
      <c r="AHD291" s="59"/>
      <c r="AHE291" s="59"/>
      <c r="AHF291" s="59"/>
      <c r="AHG291" s="59"/>
      <c r="AHH291" s="59"/>
      <c r="AHI291" s="59"/>
      <c r="AHJ291" s="59"/>
      <c r="AHK291" s="59"/>
      <c r="AHL291" s="59"/>
      <c r="AHM291" s="59"/>
      <c r="AHN291" s="59"/>
      <c r="AHO291" s="59"/>
      <c r="AHP291" s="59"/>
      <c r="AHQ291" s="59"/>
      <c r="AHR291" s="59"/>
      <c r="AHS291" s="59"/>
      <c r="AHT291" s="59"/>
      <c r="AHU291" s="59"/>
      <c r="AHV291" s="59"/>
      <c r="AHW291" s="59"/>
      <c r="AHX291" s="59"/>
      <c r="AHY291" s="59"/>
      <c r="AHZ291" s="59"/>
      <c r="AIA291" s="59"/>
      <c r="AIB291" s="59"/>
      <c r="AIC291" s="59"/>
      <c r="AID291" s="59"/>
      <c r="AIE291" s="59"/>
      <c r="AIF291" s="59"/>
      <c r="AIG291" s="59"/>
      <c r="AIH291" s="59"/>
      <c r="AII291" s="59"/>
      <c r="AIJ291" s="59"/>
      <c r="AIK291" s="59"/>
      <c r="AIL291" s="59"/>
      <c r="AIM291" s="59"/>
      <c r="AIN291" s="59"/>
      <c r="AIO291" s="59"/>
      <c r="AIP291" s="59"/>
      <c r="AIQ291" s="59"/>
      <c r="AIR291" s="59"/>
      <c r="AIS291" s="59"/>
      <c r="AIT291" s="59"/>
      <c r="AIU291" s="59"/>
      <c r="AIV291" s="59"/>
      <c r="AIW291" s="59"/>
      <c r="AIX291" s="59"/>
      <c r="AIY291" s="59"/>
      <c r="AIZ291" s="59"/>
      <c r="AJA291" s="59"/>
      <c r="AJB291" s="59"/>
      <c r="AJC291" s="59"/>
      <c r="AJD291" s="59"/>
      <c r="AJE291" s="59"/>
      <c r="AJF291" s="59"/>
      <c r="AJG291" s="59"/>
      <c r="AJH291" s="59"/>
      <c r="AJI291" s="59"/>
      <c r="AJJ291" s="59"/>
      <c r="AJK291" s="59"/>
      <c r="AJL291" s="59"/>
      <c r="AJM291" s="59"/>
      <c r="AJN291" s="59"/>
      <c r="AJO291" s="59"/>
      <c r="AJP291" s="59"/>
      <c r="AJQ291" s="59"/>
      <c r="AJR291" s="59"/>
      <c r="AJS291" s="59"/>
      <c r="AJT291" s="59"/>
      <c r="AJU291" s="59"/>
      <c r="AJV291" s="59"/>
      <c r="AJW291" s="59"/>
      <c r="AJX291" s="59"/>
      <c r="AJY291" s="59"/>
      <c r="AJZ291" s="59"/>
      <c r="AKA291" s="59"/>
      <c r="AKB291" s="59"/>
      <c r="AKC291" s="59"/>
      <c r="AKD291" s="59"/>
      <c r="AKE291" s="59"/>
      <c r="AKF291" s="59"/>
      <c r="AKG291" s="59"/>
      <c r="AKH291" s="59"/>
      <c r="AKI291" s="59"/>
      <c r="AKJ291" s="59"/>
      <c r="AKK291" s="59"/>
      <c r="AKL291" s="59"/>
      <c r="AKM291" s="59"/>
      <c r="AKN291" s="59"/>
      <c r="AKO291" s="59"/>
      <c r="AKP291" s="59"/>
      <c r="AKQ291" s="59"/>
      <c r="AKR291" s="59"/>
      <c r="AKS291" s="59"/>
      <c r="AKT291" s="59"/>
      <c r="AKU291" s="59"/>
      <c r="AKV291" s="59"/>
      <c r="AKW291" s="59"/>
      <c r="AKX291" s="59"/>
      <c r="AKY291" s="59"/>
      <c r="AKZ291" s="59"/>
      <c r="ALA291" s="59"/>
      <c r="ALB291" s="59"/>
      <c r="ALC291" s="59"/>
      <c r="ALD291" s="59"/>
      <c r="ALE291" s="59"/>
      <c r="ALF291" s="59"/>
      <c r="ALG291" s="59"/>
      <c r="ALH291" s="59"/>
      <c r="ALI291" s="59"/>
      <c r="ALJ291" s="59"/>
      <c r="ALK291" s="59"/>
      <c r="ALL291" s="59"/>
      <c r="ALM291" s="59"/>
      <c r="ALN291" s="59"/>
      <c r="ALO291" s="59"/>
      <c r="ALP291" s="59"/>
      <c r="ALQ291" s="59"/>
      <c r="ALR291" s="59"/>
      <c r="ALS291" s="59"/>
      <c r="ALT291" s="59"/>
      <c r="ALU291" s="59"/>
      <c r="ALV291" s="59"/>
      <c r="ALW291" s="59"/>
      <c r="ALX291" s="59"/>
      <c r="ALY291" s="59"/>
      <c r="ALZ291" s="59"/>
      <c r="AMA291" s="59"/>
      <c r="AMB291" s="59"/>
      <c r="AMC291" s="59"/>
      <c r="AMD291" s="59"/>
      <c r="AME291" s="59"/>
      <c r="AMF291" s="59"/>
      <c r="AMG291" s="59"/>
      <c r="AMH291" s="59"/>
      <c r="AMI291" s="59"/>
      <c r="AMJ291" s="59"/>
      <c r="AMK291" s="59"/>
      <c r="AML291" s="59"/>
      <c r="AMM291" s="59"/>
      <c r="AMN291" s="59"/>
      <c r="AMO291" s="59"/>
      <c r="AMP291" s="59"/>
      <c r="AMQ291" s="59"/>
      <c r="AMR291" s="59"/>
      <c r="AMS291" s="59"/>
      <c r="AMT291" s="59"/>
      <c r="AMU291" s="59"/>
      <c r="AMV291" s="59"/>
      <c r="AMW291" s="59"/>
      <c r="AMX291" s="59"/>
      <c r="AMY291" s="59"/>
      <c r="AMZ291" s="59"/>
      <c r="ANA291" s="59"/>
      <c r="ANB291" s="59"/>
      <c r="ANC291" s="59"/>
      <c r="AND291" s="59"/>
      <c r="ANE291" s="59"/>
      <c r="ANF291" s="59"/>
      <c r="ANG291" s="59"/>
      <c r="ANH291" s="59"/>
      <c r="ANI291" s="59"/>
      <c r="ANJ291" s="59"/>
      <c r="ANK291" s="59"/>
      <c r="ANL291" s="59"/>
      <c r="ANM291" s="59"/>
      <c r="ANN291" s="59"/>
      <c r="ANO291" s="59"/>
      <c r="ANP291" s="59"/>
      <c r="ANQ291" s="59"/>
      <c r="ANR291" s="59"/>
      <c r="ANS291" s="59"/>
      <c r="ANT291" s="59"/>
      <c r="ANU291" s="59"/>
      <c r="ANV291" s="59"/>
      <c r="ANW291" s="59"/>
      <c r="ANX291" s="59"/>
      <c r="ANY291" s="59"/>
      <c r="ANZ291" s="59"/>
      <c r="AOA291" s="59"/>
      <c r="AOB291" s="59"/>
      <c r="AOC291" s="59"/>
      <c r="AOD291" s="59"/>
      <c r="AOE291" s="59"/>
      <c r="AOF291" s="59"/>
      <c r="AOG291" s="59"/>
      <c r="AOH291" s="59"/>
      <c r="AOI291" s="59"/>
      <c r="AOJ291" s="59"/>
      <c r="AOK291" s="59"/>
      <c r="AOL291" s="59"/>
      <c r="AOM291" s="59"/>
      <c r="AON291" s="59"/>
      <c r="AOO291" s="59"/>
      <c r="AOP291" s="59"/>
      <c r="AOQ291" s="59"/>
      <c r="AOR291" s="59"/>
      <c r="AOS291" s="59"/>
      <c r="AOT291" s="59"/>
      <c r="AOU291" s="59"/>
      <c r="AOV291" s="59"/>
      <c r="AOW291" s="59"/>
      <c r="AOX291" s="59"/>
      <c r="AOY291" s="59"/>
      <c r="AOZ291" s="59"/>
      <c r="APA291" s="59"/>
      <c r="APB291" s="59"/>
      <c r="APC291" s="59"/>
      <c r="APD291" s="59"/>
      <c r="APE291" s="59"/>
      <c r="APF291" s="59"/>
      <c r="APG291" s="59"/>
      <c r="APH291" s="59"/>
      <c r="API291" s="59"/>
      <c r="APJ291" s="59"/>
      <c r="APK291" s="59"/>
      <c r="APL291" s="59"/>
      <c r="APM291" s="59"/>
      <c r="APN291" s="59"/>
      <c r="APO291" s="59"/>
      <c r="APP291" s="59"/>
      <c r="APQ291" s="59"/>
      <c r="APR291" s="59"/>
      <c r="APS291" s="59"/>
      <c r="APT291" s="59"/>
      <c r="APU291" s="59"/>
      <c r="APV291" s="59"/>
      <c r="APW291" s="59"/>
      <c r="APX291" s="59"/>
      <c r="APY291" s="59"/>
      <c r="APZ291" s="59"/>
      <c r="AQA291" s="59"/>
      <c r="AQB291" s="59"/>
      <c r="AQC291" s="59"/>
      <c r="AQD291" s="59"/>
      <c r="AQE291" s="59"/>
      <c r="AQF291" s="59"/>
      <c r="AQG291" s="59"/>
      <c r="AQH291" s="59"/>
      <c r="AQI291" s="59"/>
      <c r="AQJ291" s="59"/>
      <c r="AQK291" s="59"/>
      <c r="AQL291" s="59"/>
      <c r="AQM291" s="59"/>
      <c r="AQN291" s="59"/>
      <c r="AQO291" s="59"/>
      <c r="AQP291" s="59"/>
      <c r="AQQ291" s="59"/>
      <c r="AQR291" s="59"/>
      <c r="AQS291" s="59"/>
      <c r="AQT291" s="59"/>
      <c r="AQU291" s="59"/>
      <c r="AQV291" s="59"/>
      <c r="AQW291" s="59"/>
      <c r="AQX291" s="59"/>
      <c r="AQY291" s="59"/>
      <c r="AQZ291" s="59"/>
      <c r="ARA291" s="59"/>
      <c r="ARB291" s="59"/>
      <c r="ARC291" s="59"/>
      <c r="ARD291" s="59"/>
      <c r="ARE291" s="59"/>
      <c r="ARF291" s="59"/>
      <c r="ARG291" s="59"/>
      <c r="ARH291" s="59"/>
      <c r="ARI291" s="59"/>
      <c r="ARJ291" s="59"/>
      <c r="ARK291" s="59"/>
      <c r="ARL291" s="59"/>
      <c r="ARM291" s="59"/>
      <c r="ARN291" s="59"/>
      <c r="ARO291" s="59"/>
      <c r="ARP291" s="59"/>
      <c r="ARQ291" s="59"/>
      <c r="ARR291" s="59"/>
      <c r="ARS291" s="59"/>
      <c r="ART291" s="59"/>
      <c r="ARU291" s="59"/>
      <c r="ARV291" s="59"/>
      <c r="ARW291" s="59"/>
      <c r="ARX291" s="59"/>
      <c r="ARY291" s="59"/>
      <c r="ARZ291" s="59"/>
      <c r="ASA291" s="59"/>
      <c r="ASB291" s="59"/>
      <c r="ASC291" s="59"/>
      <c r="ASD291" s="59"/>
      <c r="ASE291" s="59"/>
      <c r="ASF291" s="59"/>
      <c r="ASG291" s="59"/>
      <c r="ASH291" s="59"/>
      <c r="ASI291" s="59"/>
      <c r="ASJ291" s="59"/>
      <c r="ASK291" s="59"/>
      <c r="ASL291" s="59"/>
      <c r="ASM291" s="59"/>
      <c r="ASN291" s="59"/>
      <c r="ASO291" s="59"/>
      <c r="ASP291" s="59"/>
      <c r="ASQ291" s="59"/>
      <c r="ASR291" s="59"/>
      <c r="ASS291" s="59"/>
      <c r="AST291" s="59"/>
      <c r="ASU291" s="59"/>
      <c r="ASV291" s="59"/>
      <c r="ASW291" s="59"/>
      <c r="ASX291" s="59"/>
      <c r="ASY291" s="59"/>
      <c r="ASZ291" s="59"/>
      <c r="ATA291" s="59"/>
      <c r="ATB291" s="59"/>
      <c r="ATC291" s="59"/>
      <c r="ATD291" s="59"/>
      <c r="ATE291" s="59"/>
      <c r="ATF291" s="59"/>
      <c r="ATG291" s="59"/>
      <c r="ATH291" s="59"/>
      <c r="ATI291" s="59"/>
      <c r="ATJ291" s="59"/>
      <c r="ATK291" s="59"/>
      <c r="ATL291" s="59"/>
      <c r="ATM291" s="59"/>
      <c r="ATN291" s="59"/>
      <c r="ATO291" s="59"/>
      <c r="ATP291" s="59"/>
      <c r="ATQ291" s="59"/>
      <c r="ATR291" s="59"/>
      <c r="ATS291" s="59"/>
      <c r="ATT291" s="59"/>
      <c r="ATU291" s="59"/>
      <c r="ATV291" s="59"/>
      <c r="ATW291" s="59"/>
      <c r="ATX291" s="59"/>
      <c r="ATY291" s="59"/>
      <c r="ATZ291" s="59"/>
      <c r="AUA291" s="59"/>
      <c r="AUB291" s="59"/>
      <c r="AUC291" s="59"/>
      <c r="AUD291" s="59"/>
      <c r="AUE291" s="59"/>
      <c r="AUF291" s="59"/>
      <c r="AUG291" s="59"/>
      <c r="AUH291" s="59"/>
      <c r="AUI291" s="59"/>
      <c r="AUJ291" s="59"/>
      <c r="AUK291" s="59"/>
      <c r="AUL291" s="59"/>
      <c r="AUM291" s="59"/>
      <c r="AUN291" s="59"/>
      <c r="AUO291" s="59"/>
      <c r="AUP291" s="59"/>
      <c r="AUQ291" s="59"/>
      <c r="AUR291" s="59"/>
      <c r="AUS291" s="59"/>
      <c r="AUT291" s="59"/>
      <c r="AUU291" s="59"/>
      <c r="AUV291" s="59"/>
      <c r="AUW291" s="59"/>
      <c r="AUX291" s="59"/>
      <c r="AUY291" s="59"/>
      <c r="AUZ291" s="59"/>
      <c r="AVA291" s="59"/>
      <c r="AVB291" s="59"/>
      <c r="AVC291" s="59"/>
      <c r="AVD291" s="59"/>
      <c r="AVE291" s="59"/>
      <c r="AVF291" s="59"/>
      <c r="AVG291" s="59"/>
      <c r="AVH291" s="59"/>
      <c r="AVI291" s="59"/>
      <c r="AVJ291" s="59"/>
      <c r="AVK291" s="59"/>
      <c r="AVL291" s="59"/>
      <c r="AVM291" s="59"/>
      <c r="AVN291" s="59"/>
      <c r="AVO291" s="59"/>
      <c r="AVP291" s="59"/>
      <c r="AVQ291" s="59"/>
      <c r="AVR291" s="59"/>
      <c r="AVS291" s="59"/>
      <c r="AVT291" s="59"/>
      <c r="AVU291" s="59"/>
      <c r="AVV291" s="59"/>
      <c r="AVW291" s="59"/>
      <c r="AVX291" s="59"/>
      <c r="AVY291" s="59"/>
      <c r="AVZ291" s="59"/>
      <c r="AWA291" s="59"/>
      <c r="AWB291" s="59"/>
      <c r="AWC291" s="59"/>
      <c r="AWD291" s="59"/>
      <c r="AWE291" s="59"/>
      <c r="AWF291" s="59"/>
      <c r="AWG291" s="59"/>
      <c r="AWH291" s="59"/>
      <c r="AWI291" s="59"/>
      <c r="AWJ291" s="59"/>
      <c r="AWK291" s="59"/>
      <c r="AWL291" s="59"/>
      <c r="AWM291" s="59"/>
      <c r="AWN291" s="59"/>
      <c r="AWO291" s="59"/>
      <c r="AWP291" s="59"/>
      <c r="AWQ291" s="59"/>
      <c r="AWR291" s="59"/>
      <c r="AWS291" s="59"/>
      <c r="AWT291" s="59"/>
      <c r="AWU291" s="59"/>
      <c r="AWV291" s="59"/>
      <c r="AWW291" s="59"/>
      <c r="AWX291" s="59"/>
      <c r="AWY291" s="59"/>
      <c r="AWZ291" s="59"/>
      <c r="AXA291" s="59"/>
      <c r="AXB291" s="59"/>
      <c r="AXC291" s="59"/>
      <c r="AXD291" s="59"/>
      <c r="AXE291" s="59"/>
      <c r="AXF291" s="59"/>
      <c r="AXG291" s="59"/>
      <c r="AXH291" s="59"/>
      <c r="AXI291" s="59"/>
      <c r="AXJ291" s="59"/>
      <c r="AXK291" s="59"/>
      <c r="AXL291" s="59"/>
      <c r="AXM291" s="59"/>
      <c r="AXN291" s="59"/>
      <c r="AXO291" s="59"/>
      <c r="AXP291" s="59"/>
      <c r="AXQ291" s="59"/>
      <c r="AXR291" s="59"/>
      <c r="AXS291" s="59"/>
      <c r="AXT291" s="59"/>
      <c r="AXU291" s="59"/>
      <c r="AXV291" s="59"/>
      <c r="AXW291" s="59"/>
      <c r="AXX291" s="59"/>
      <c r="AXY291" s="59"/>
      <c r="AXZ291" s="59"/>
      <c r="AYA291" s="59"/>
      <c r="AYB291" s="59"/>
      <c r="AYC291" s="59"/>
      <c r="AYD291" s="59"/>
      <c r="AYE291" s="59"/>
      <c r="AYF291" s="59"/>
      <c r="AYG291" s="59"/>
      <c r="AYH291" s="59"/>
      <c r="AYI291" s="59"/>
      <c r="AYJ291" s="59"/>
      <c r="AYK291" s="59"/>
      <c r="AYL291" s="59"/>
      <c r="AYM291" s="59"/>
      <c r="AYN291" s="59"/>
      <c r="AYO291" s="59"/>
      <c r="AYP291" s="59"/>
      <c r="AYQ291" s="59"/>
      <c r="AYR291" s="59"/>
      <c r="AYS291" s="59"/>
      <c r="AYT291" s="59"/>
      <c r="AYU291" s="59"/>
      <c r="AYV291" s="59"/>
      <c r="AYW291" s="59"/>
      <c r="AYX291" s="59"/>
      <c r="AYY291" s="59"/>
      <c r="AYZ291" s="59"/>
      <c r="AZA291" s="59"/>
      <c r="AZB291" s="59"/>
      <c r="AZC291" s="59"/>
      <c r="AZD291" s="59"/>
      <c r="AZE291" s="59"/>
      <c r="AZF291" s="59"/>
      <c r="AZG291" s="59"/>
      <c r="AZH291" s="59"/>
      <c r="AZI291" s="59"/>
      <c r="AZJ291" s="59"/>
      <c r="AZK291" s="59"/>
      <c r="AZL291" s="59"/>
      <c r="AZM291" s="59"/>
      <c r="AZN291" s="59"/>
      <c r="AZO291" s="59"/>
      <c r="AZP291" s="59"/>
      <c r="AZQ291" s="59"/>
      <c r="AZR291" s="59"/>
      <c r="AZS291" s="59"/>
      <c r="AZT291" s="59"/>
      <c r="AZU291" s="59"/>
      <c r="AZV291" s="59"/>
      <c r="AZW291" s="59"/>
      <c r="AZX291" s="59"/>
      <c r="AZY291" s="59"/>
      <c r="AZZ291" s="59"/>
      <c r="BAA291" s="59"/>
      <c r="BAB291" s="59"/>
      <c r="BAC291" s="59"/>
      <c r="BAD291" s="59"/>
      <c r="BAE291" s="59"/>
      <c r="BAF291" s="59"/>
      <c r="BAG291" s="59"/>
      <c r="BAH291" s="59"/>
      <c r="BAI291" s="59"/>
      <c r="BAJ291" s="59"/>
      <c r="BAK291" s="59"/>
      <c r="BAL291" s="59"/>
      <c r="BAM291" s="59"/>
      <c r="BAN291" s="59"/>
      <c r="BAO291" s="59"/>
      <c r="BAP291" s="59"/>
      <c r="BAQ291" s="59"/>
      <c r="BAR291" s="59"/>
      <c r="BAS291" s="59"/>
      <c r="BAT291" s="59"/>
      <c r="BAU291" s="59"/>
      <c r="BAV291" s="59"/>
      <c r="BAW291" s="59"/>
      <c r="BAX291" s="59"/>
      <c r="BAY291" s="59"/>
      <c r="BAZ291" s="59"/>
      <c r="BBA291" s="59"/>
      <c r="BBB291" s="59"/>
      <c r="BBC291" s="59"/>
      <c r="BBD291" s="59"/>
      <c r="BBE291" s="59"/>
      <c r="BBF291" s="59"/>
      <c r="BBG291" s="59"/>
      <c r="BBH291" s="59"/>
      <c r="BBI291" s="59"/>
      <c r="BBJ291" s="59"/>
      <c r="BBK291" s="59"/>
      <c r="BBL291" s="59"/>
      <c r="BBM291" s="59"/>
      <c r="BBN291" s="59"/>
      <c r="BBO291" s="59"/>
      <c r="BBP291" s="59"/>
      <c r="BBQ291" s="59"/>
      <c r="BBR291" s="59"/>
      <c r="BBS291" s="59"/>
      <c r="BBT291" s="59"/>
      <c r="BBU291" s="59"/>
      <c r="BBV291" s="59"/>
      <c r="BBW291" s="59"/>
      <c r="BBX291" s="59"/>
      <c r="BBY291" s="59"/>
      <c r="BBZ291" s="59"/>
      <c r="BCA291" s="59"/>
      <c r="BCB291" s="59"/>
      <c r="BCC291" s="59"/>
      <c r="BCD291" s="59"/>
      <c r="BCE291" s="59"/>
      <c r="BCF291" s="59"/>
      <c r="BCG291" s="59"/>
      <c r="BCH291" s="59"/>
      <c r="BCI291" s="59"/>
      <c r="BCJ291" s="59"/>
      <c r="BCK291" s="59"/>
      <c r="BCL291" s="59"/>
      <c r="BCM291" s="59"/>
      <c r="BCN291" s="59"/>
      <c r="BCO291" s="59"/>
      <c r="BCP291" s="59"/>
      <c r="BCQ291" s="59"/>
      <c r="BCR291" s="59"/>
      <c r="BCS291" s="59"/>
      <c r="BCT291" s="59"/>
      <c r="BCU291" s="59"/>
      <c r="BCV291" s="59"/>
      <c r="BCW291" s="59"/>
      <c r="BCX291" s="59"/>
      <c r="BCY291" s="59"/>
      <c r="BCZ291" s="59"/>
      <c r="BDA291" s="59"/>
      <c r="BDB291" s="59"/>
      <c r="BDC291" s="59"/>
      <c r="BDD291" s="59"/>
      <c r="BDE291" s="59"/>
      <c r="BDF291" s="59"/>
      <c r="BDG291" s="59"/>
      <c r="BDH291" s="59"/>
      <c r="BDI291" s="59"/>
      <c r="BDJ291" s="59"/>
      <c r="BDK291" s="59"/>
      <c r="BDL291" s="59"/>
      <c r="BDM291" s="59"/>
      <c r="BDN291" s="59"/>
      <c r="BDO291" s="59"/>
      <c r="BDP291" s="59"/>
      <c r="BDQ291" s="59"/>
      <c r="BDR291" s="59"/>
      <c r="BDS291" s="59"/>
      <c r="BDT291" s="59"/>
      <c r="BDU291" s="59"/>
      <c r="BDV291" s="59"/>
      <c r="BDW291" s="59"/>
      <c r="BDX291" s="59"/>
      <c r="BDY291" s="59"/>
      <c r="BDZ291" s="59"/>
      <c r="BEA291" s="59"/>
      <c r="BEB291" s="59"/>
      <c r="BEC291" s="59"/>
      <c r="BED291" s="59"/>
      <c r="BEE291" s="59"/>
      <c r="BEF291" s="59"/>
      <c r="BEG291" s="59"/>
      <c r="BEH291" s="59"/>
      <c r="BEI291" s="59"/>
      <c r="BEJ291" s="59"/>
      <c r="BEK291" s="59"/>
      <c r="BEL291" s="59"/>
      <c r="BEM291" s="59"/>
      <c r="BEN291" s="59"/>
      <c r="BEO291" s="59"/>
      <c r="BEP291" s="59"/>
      <c r="BEQ291" s="59"/>
      <c r="BER291" s="59"/>
      <c r="BES291" s="59"/>
      <c r="BET291" s="59"/>
      <c r="BEU291" s="59"/>
      <c r="BEV291" s="59"/>
      <c r="BEW291" s="59"/>
      <c r="BEX291" s="59"/>
      <c r="BEY291" s="59"/>
      <c r="BEZ291" s="59"/>
      <c r="BFA291" s="59"/>
      <c r="BFB291" s="59"/>
      <c r="BFC291" s="59"/>
      <c r="BFD291" s="59"/>
      <c r="BFE291" s="59"/>
      <c r="BFF291" s="59"/>
      <c r="BFG291" s="59"/>
      <c r="BFH291" s="59"/>
      <c r="BFI291" s="59"/>
      <c r="BFJ291" s="59"/>
      <c r="BFK291" s="59"/>
      <c r="BFL291" s="59"/>
      <c r="BFM291" s="59"/>
      <c r="BFN291" s="59"/>
      <c r="BFO291" s="59"/>
      <c r="BFP291" s="59"/>
      <c r="BFQ291" s="59"/>
      <c r="BFR291" s="59"/>
      <c r="BFS291" s="59"/>
      <c r="BFT291" s="59"/>
      <c r="BFU291" s="59"/>
      <c r="BFV291" s="59"/>
      <c r="BFW291" s="59"/>
      <c r="BFX291" s="59"/>
      <c r="BFY291" s="59"/>
      <c r="BFZ291" s="59"/>
      <c r="BGA291" s="59"/>
      <c r="BGB291" s="59"/>
      <c r="BGC291" s="59"/>
      <c r="BGD291" s="59"/>
      <c r="BGE291" s="59"/>
      <c r="BGF291" s="59"/>
      <c r="BGG291" s="59"/>
      <c r="BGH291" s="59"/>
      <c r="BGI291" s="59"/>
      <c r="BGJ291" s="59"/>
      <c r="BGK291" s="59"/>
      <c r="BGL291" s="59"/>
      <c r="BGM291" s="59"/>
      <c r="BGN291" s="59"/>
      <c r="BGO291" s="59"/>
      <c r="BGP291" s="59"/>
      <c r="BGQ291" s="59"/>
      <c r="BGR291" s="59"/>
      <c r="BGS291" s="59"/>
      <c r="BGT291" s="59"/>
      <c r="BGU291" s="59"/>
      <c r="BGV291" s="59"/>
      <c r="BGW291" s="59"/>
      <c r="BGX291" s="59"/>
      <c r="BGY291" s="59"/>
      <c r="BGZ291" s="59"/>
      <c r="BHA291" s="59"/>
      <c r="BHB291" s="59"/>
      <c r="BHC291" s="59"/>
      <c r="BHD291" s="59"/>
      <c r="BHE291" s="59"/>
      <c r="BHF291" s="59"/>
      <c r="BHG291" s="59"/>
      <c r="BHH291" s="59"/>
      <c r="BHI291" s="59"/>
      <c r="BHJ291" s="59"/>
      <c r="BHK291" s="59"/>
      <c r="BHL291" s="59"/>
      <c r="BHM291" s="59"/>
      <c r="BHN291" s="59"/>
      <c r="BHO291" s="59"/>
      <c r="BHP291" s="59"/>
      <c r="BHQ291" s="59"/>
      <c r="BHR291" s="59"/>
      <c r="BHS291" s="59"/>
      <c r="BHT291" s="59"/>
      <c r="BHU291" s="59"/>
      <c r="BHV291" s="59"/>
      <c r="BHW291" s="59"/>
      <c r="BHX291" s="59"/>
      <c r="BHY291" s="59"/>
      <c r="BHZ291" s="59"/>
      <c r="BIA291" s="59"/>
      <c r="BIB291" s="59"/>
      <c r="BIC291" s="59"/>
      <c r="BID291" s="59"/>
      <c r="BIE291" s="59"/>
      <c r="BIF291" s="59"/>
      <c r="BIG291" s="59"/>
      <c r="BIH291" s="59"/>
      <c r="BII291" s="59"/>
      <c r="BIJ291" s="59"/>
      <c r="BIK291" s="59"/>
      <c r="BIL291" s="59"/>
      <c r="BIM291" s="59"/>
      <c r="BIN291" s="59"/>
      <c r="BIO291" s="59"/>
      <c r="BIP291" s="59"/>
      <c r="BIQ291" s="59"/>
      <c r="BIR291" s="59"/>
      <c r="BIS291" s="59"/>
      <c r="BIT291" s="59"/>
      <c r="BIU291" s="59"/>
      <c r="BIV291" s="59"/>
      <c r="BIW291" s="59"/>
      <c r="BIX291" s="59"/>
      <c r="BIY291" s="59"/>
      <c r="BIZ291" s="59"/>
      <c r="BJA291" s="59"/>
      <c r="BJB291" s="59"/>
      <c r="BJC291" s="59"/>
      <c r="BJD291" s="59"/>
      <c r="BJE291" s="59"/>
      <c r="BJF291" s="59"/>
      <c r="BJG291" s="59"/>
      <c r="BJH291" s="59"/>
      <c r="BJI291" s="59"/>
      <c r="BJJ291" s="59"/>
      <c r="BJK291" s="59"/>
      <c r="BJL291" s="59"/>
      <c r="BJM291" s="59"/>
      <c r="BJN291" s="59"/>
      <c r="BJO291" s="59"/>
      <c r="BJP291" s="59"/>
      <c r="BJQ291" s="59"/>
      <c r="BJR291" s="59"/>
      <c r="BJS291" s="59"/>
      <c r="BJT291" s="59"/>
      <c r="BJU291" s="59"/>
      <c r="BJV291" s="59"/>
      <c r="BJW291" s="59"/>
      <c r="BJX291" s="59"/>
      <c r="BJY291" s="59"/>
      <c r="BJZ291" s="59"/>
      <c r="BKA291" s="59"/>
      <c r="BKB291" s="59"/>
      <c r="BKC291" s="59"/>
      <c r="BKD291" s="59"/>
      <c r="BKE291" s="59"/>
      <c r="BKF291" s="59"/>
      <c r="BKG291" s="59"/>
      <c r="BKH291" s="59"/>
      <c r="BKI291" s="59"/>
      <c r="BKJ291" s="59"/>
      <c r="BKK291" s="59"/>
      <c r="BKL291" s="59"/>
      <c r="BKM291" s="59"/>
      <c r="BKN291" s="59"/>
      <c r="BKO291" s="59"/>
      <c r="BKP291" s="59"/>
      <c r="BKQ291" s="59"/>
      <c r="BKR291" s="59"/>
      <c r="BKS291" s="59"/>
      <c r="BKT291" s="59"/>
      <c r="BKU291" s="59"/>
      <c r="BKV291" s="59"/>
      <c r="BKW291" s="59"/>
      <c r="BKX291" s="59"/>
      <c r="BKY291" s="59"/>
      <c r="BKZ291" s="59"/>
      <c r="BLA291" s="59"/>
      <c r="BLB291" s="59"/>
      <c r="BLC291" s="59"/>
      <c r="BLD291" s="59"/>
      <c r="BLE291" s="59"/>
      <c r="BLF291" s="59"/>
      <c r="BLG291" s="59"/>
      <c r="BLH291" s="59"/>
      <c r="BLI291" s="59"/>
      <c r="BLJ291" s="59"/>
      <c r="BLK291" s="59"/>
      <c r="BLL291" s="59"/>
      <c r="BLM291" s="59"/>
      <c r="BLN291" s="59"/>
      <c r="BLO291" s="59"/>
      <c r="BLP291" s="59"/>
      <c r="BLQ291" s="59"/>
      <c r="BLR291" s="59"/>
      <c r="BLS291" s="59"/>
      <c r="BLT291" s="59"/>
      <c r="BLU291" s="59"/>
      <c r="BLV291" s="59"/>
      <c r="BLW291" s="59"/>
      <c r="BLX291" s="59"/>
      <c r="BLY291" s="59"/>
      <c r="BLZ291" s="59"/>
      <c r="BMA291" s="59"/>
      <c r="BMB291" s="59"/>
      <c r="BMC291" s="59"/>
      <c r="BMD291" s="59"/>
      <c r="BME291" s="59"/>
      <c r="BMF291" s="59"/>
      <c r="BMG291" s="59"/>
      <c r="BMH291" s="59"/>
      <c r="BMI291" s="59"/>
      <c r="BMJ291" s="59"/>
      <c r="BMK291" s="59"/>
      <c r="BML291" s="59"/>
      <c r="BMM291" s="59"/>
      <c r="BMN291" s="59"/>
      <c r="BMO291" s="59"/>
      <c r="BMP291" s="59"/>
      <c r="BMQ291" s="59"/>
      <c r="BMR291" s="59"/>
      <c r="BMS291" s="59"/>
      <c r="BMT291" s="59"/>
      <c r="BMU291" s="59"/>
      <c r="BMV291" s="59"/>
      <c r="BMW291" s="59"/>
      <c r="BMX291" s="59"/>
      <c r="BMY291" s="59"/>
      <c r="BMZ291" s="59"/>
      <c r="BNA291" s="59"/>
      <c r="BNB291" s="59"/>
      <c r="BNC291" s="59"/>
      <c r="BND291" s="59"/>
      <c r="BNE291" s="59"/>
      <c r="BNF291" s="59"/>
      <c r="BNG291" s="59"/>
      <c r="BNH291" s="59"/>
      <c r="BNI291" s="59"/>
      <c r="BNJ291" s="59"/>
      <c r="BNK291" s="59"/>
      <c r="BNL291" s="59"/>
      <c r="BNM291" s="59"/>
      <c r="BNN291" s="59"/>
      <c r="BNO291" s="59"/>
      <c r="BNP291" s="59"/>
      <c r="BNQ291" s="59"/>
      <c r="BNR291" s="59"/>
      <c r="BNS291" s="59"/>
      <c r="BNT291" s="59"/>
      <c r="BNU291" s="59"/>
      <c r="BNV291" s="59"/>
      <c r="BNW291" s="59"/>
      <c r="BNX291" s="59"/>
      <c r="BNY291" s="59"/>
      <c r="BNZ291" s="59"/>
      <c r="BOA291" s="59"/>
      <c r="BOB291" s="59"/>
      <c r="BOC291" s="59"/>
      <c r="BOD291" s="59"/>
      <c r="BOE291" s="59"/>
      <c r="BOF291" s="59"/>
      <c r="BOG291" s="59"/>
      <c r="BOH291" s="59"/>
      <c r="BOI291" s="59"/>
      <c r="BOJ291" s="59"/>
      <c r="BOK291" s="59"/>
      <c r="BOL291" s="59"/>
      <c r="BOM291" s="59"/>
      <c r="BON291" s="59"/>
      <c r="BOO291" s="59"/>
      <c r="BOP291" s="59"/>
      <c r="BOQ291" s="59"/>
      <c r="BOR291" s="59"/>
      <c r="BOS291" s="59"/>
      <c r="BOT291" s="59"/>
      <c r="BOU291" s="59"/>
      <c r="BOV291" s="59"/>
      <c r="BOW291" s="59"/>
      <c r="BOX291" s="59"/>
      <c r="BOY291" s="59"/>
      <c r="BOZ291" s="59"/>
      <c r="BPA291" s="59"/>
      <c r="BPB291" s="59"/>
      <c r="BPC291" s="59"/>
      <c r="BPD291" s="59"/>
      <c r="BPE291" s="59"/>
      <c r="BPF291" s="59"/>
      <c r="BPG291" s="59"/>
      <c r="BPH291" s="59"/>
      <c r="BPI291" s="59"/>
      <c r="BPJ291" s="59"/>
      <c r="BPK291" s="59"/>
      <c r="BPL291" s="59"/>
      <c r="BPM291" s="59"/>
      <c r="BPN291" s="59"/>
      <c r="BPO291" s="59"/>
      <c r="BPP291" s="59"/>
      <c r="BPQ291" s="59"/>
      <c r="BPR291" s="59"/>
      <c r="BPS291" s="59"/>
      <c r="BPT291" s="59"/>
      <c r="BPU291" s="59"/>
      <c r="BPV291" s="59"/>
      <c r="BPW291" s="59"/>
      <c r="BPX291" s="59"/>
      <c r="BPY291" s="59"/>
      <c r="BPZ291" s="59"/>
      <c r="BQA291" s="59"/>
      <c r="BQB291" s="59"/>
      <c r="BQC291" s="59"/>
      <c r="BQD291" s="59"/>
      <c r="BQE291" s="59"/>
      <c r="BQF291" s="59"/>
      <c r="BQG291" s="59"/>
      <c r="BQH291" s="59"/>
      <c r="BQI291" s="59"/>
      <c r="BQJ291" s="59"/>
      <c r="BQK291" s="59"/>
      <c r="BQL291" s="59"/>
      <c r="BQM291" s="59"/>
      <c r="BQN291" s="59"/>
      <c r="BQO291" s="59"/>
      <c r="BQP291" s="59"/>
      <c r="BQQ291" s="59"/>
      <c r="BQR291" s="59"/>
      <c r="BQS291" s="59"/>
      <c r="BQT291" s="59"/>
      <c r="BQU291" s="59"/>
      <c r="BQV291" s="59"/>
      <c r="BQW291" s="59"/>
      <c r="BQX291" s="59"/>
      <c r="BQY291" s="59"/>
      <c r="BQZ291" s="59"/>
      <c r="BRA291" s="59"/>
      <c r="BRB291" s="59"/>
      <c r="BRC291" s="59"/>
      <c r="BRD291" s="59"/>
      <c r="BRE291" s="59"/>
      <c r="BRF291" s="59"/>
      <c r="BRG291" s="59"/>
      <c r="BRH291" s="59"/>
      <c r="BRI291" s="59"/>
      <c r="BRJ291" s="59"/>
      <c r="BRK291" s="59"/>
      <c r="BRL291" s="59"/>
      <c r="BRM291" s="59"/>
      <c r="BRN291" s="59"/>
      <c r="BRO291" s="59"/>
      <c r="BRP291" s="59"/>
      <c r="BRQ291" s="59"/>
      <c r="BRR291" s="59"/>
      <c r="BRS291" s="59"/>
      <c r="BRT291" s="59"/>
      <c r="BRU291" s="59"/>
      <c r="BRV291" s="59"/>
      <c r="BRW291" s="59"/>
      <c r="BRX291" s="59"/>
      <c r="BRY291" s="59"/>
      <c r="BRZ291" s="59"/>
      <c r="BSA291" s="59"/>
      <c r="BSB291" s="59"/>
      <c r="BSC291" s="59"/>
      <c r="BSD291" s="59"/>
      <c r="BSE291" s="59"/>
      <c r="BSF291" s="59"/>
      <c r="BSG291" s="59"/>
      <c r="BSH291" s="59"/>
      <c r="BSI291" s="59"/>
      <c r="BSJ291" s="59"/>
      <c r="BSK291" s="59"/>
      <c r="BSL291" s="59"/>
      <c r="BSM291" s="59"/>
      <c r="BSN291" s="59"/>
      <c r="BSO291" s="59"/>
      <c r="BSP291" s="59"/>
      <c r="BSQ291" s="59"/>
      <c r="BSR291" s="59"/>
      <c r="BSS291" s="59"/>
      <c r="BST291" s="59"/>
      <c r="BSU291" s="59"/>
      <c r="BSV291" s="59"/>
      <c r="BSW291" s="59"/>
      <c r="BSX291" s="59"/>
      <c r="BSY291" s="59"/>
      <c r="BSZ291" s="59"/>
      <c r="BTA291" s="59"/>
      <c r="BTB291" s="59"/>
      <c r="BTC291" s="59"/>
      <c r="BTD291" s="59"/>
      <c r="BTE291" s="59"/>
      <c r="BTF291" s="59"/>
      <c r="BTG291" s="59"/>
      <c r="BTH291" s="59"/>
      <c r="BTI291" s="59"/>
      <c r="BTJ291" s="59"/>
      <c r="BTK291" s="59"/>
      <c r="BTL291" s="59"/>
      <c r="BTM291" s="59"/>
      <c r="BTN291" s="59"/>
      <c r="BTO291" s="59"/>
      <c r="BTP291" s="59"/>
      <c r="BTQ291" s="59"/>
      <c r="BTR291" s="59"/>
      <c r="BTS291" s="59"/>
      <c r="BTT291" s="59"/>
      <c r="BTU291" s="59"/>
      <c r="BTV291" s="59"/>
      <c r="BTW291" s="59"/>
      <c r="BTX291" s="59"/>
      <c r="BTY291" s="59"/>
      <c r="BTZ291" s="59"/>
      <c r="BUA291" s="59"/>
      <c r="BUB291" s="59"/>
      <c r="BUC291" s="59"/>
      <c r="BUD291" s="59"/>
      <c r="BUE291" s="59"/>
      <c r="BUF291" s="59"/>
      <c r="BUG291" s="59"/>
      <c r="BUH291" s="59"/>
      <c r="BUI291" s="59"/>
      <c r="BUJ291" s="59"/>
      <c r="BUK291" s="59"/>
      <c r="BUL291" s="59"/>
      <c r="BUM291" s="59"/>
      <c r="BUN291" s="59"/>
      <c r="BUO291" s="59"/>
      <c r="BUP291" s="59"/>
      <c r="BUQ291" s="59"/>
      <c r="BUR291" s="59"/>
      <c r="BUS291" s="59"/>
      <c r="BUT291" s="59"/>
      <c r="BUU291" s="59"/>
      <c r="BUV291" s="59"/>
      <c r="BUW291" s="59"/>
      <c r="BUX291" s="59"/>
      <c r="BUY291" s="59"/>
      <c r="BUZ291" s="59"/>
      <c r="BVA291" s="59"/>
      <c r="BVB291" s="59"/>
      <c r="BVC291" s="59"/>
      <c r="BVD291" s="59"/>
      <c r="BVE291" s="59"/>
      <c r="BVF291" s="59"/>
      <c r="BVG291" s="59"/>
      <c r="BVH291" s="59"/>
      <c r="BVI291" s="59"/>
      <c r="BVJ291" s="59"/>
      <c r="BVK291" s="59"/>
      <c r="BVL291" s="59"/>
      <c r="BVM291" s="59"/>
      <c r="BVN291" s="59"/>
      <c r="BVO291" s="59"/>
      <c r="BVP291" s="59"/>
      <c r="BVQ291" s="59"/>
      <c r="BVR291" s="59"/>
      <c r="BVS291" s="59"/>
      <c r="BVT291" s="59"/>
      <c r="BVU291" s="59"/>
      <c r="BVV291" s="59"/>
      <c r="BVW291" s="59"/>
      <c r="BVX291" s="59"/>
      <c r="BVY291" s="59"/>
      <c r="BVZ291" s="59"/>
      <c r="BWA291" s="59"/>
      <c r="BWB291" s="59"/>
      <c r="BWC291" s="59"/>
      <c r="BWD291" s="59"/>
      <c r="BWE291" s="59"/>
      <c r="BWF291" s="59"/>
      <c r="BWG291" s="59"/>
      <c r="BWH291" s="59"/>
      <c r="BWI291" s="59"/>
      <c r="BWJ291" s="59"/>
      <c r="BWK291" s="59"/>
      <c r="BWL291" s="59"/>
      <c r="BWM291" s="59"/>
      <c r="BWN291" s="59"/>
      <c r="BWO291" s="59"/>
      <c r="BWP291" s="59"/>
      <c r="BWQ291" s="59"/>
      <c r="BWR291" s="59"/>
      <c r="BWS291" s="59"/>
      <c r="BWT291" s="59"/>
      <c r="BWU291" s="59"/>
      <c r="BWV291" s="59"/>
      <c r="BWW291" s="59"/>
      <c r="BWX291" s="59"/>
      <c r="BWY291" s="59"/>
      <c r="BWZ291" s="59"/>
      <c r="BXA291" s="59"/>
      <c r="BXB291" s="59"/>
      <c r="BXC291" s="59"/>
      <c r="BXD291" s="59"/>
      <c r="BXE291" s="59"/>
      <c r="BXF291" s="59"/>
      <c r="BXG291" s="59"/>
      <c r="BXH291" s="59"/>
      <c r="BXI291" s="59"/>
      <c r="BXJ291" s="59"/>
      <c r="BXK291" s="59"/>
      <c r="BXL291" s="59"/>
      <c r="BXM291" s="59"/>
      <c r="BXN291" s="59"/>
      <c r="BXO291" s="59"/>
      <c r="BXP291" s="59"/>
      <c r="BXQ291" s="59"/>
      <c r="BXR291" s="59"/>
      <c r="BXS291" s="59"/>
      <c r="BXT291" s="59"/>
      <c r="BXU291" s="59"/>
      <c r="BXV291" s="59"/>
      <c r="BXW291" s="59"/>
      <c r="BXX291" s="59"/>
      <c r="BXY291" s="59"/>
      <c r="BXZ291" s="59"/>
      <c r="BYA291" s="59"/>
      <c r="BYB291" s="59"/>
      <c r="BYC291" s="59"/>
      <c r="BYD291" s="59"/>
      <c r="BYE291" s="59"/>
      <c r="BYF291" s="59"/>
      <c r="BYG291" s="59"/>
      <c r="BYH291" s="59"/>
      <c r="BYI291" s="59"/>
      <c r="BYJ291" s="59"/>
      <c r="BYK291" s="59"/>
      <c r="BYL291" s="59"/>
      <c r="BYM291" s="59"/>
      <c r="BYN291" s="59"/>
      <c r="BYO291" s="59"/>
      <c r="BYP291" s="59"/>
      <c r="BYQ291" s="59"/>
      <c r="BYR291" s="59"/>
      <c r="BYS291" s="59"/>
      <c r="BYT291" s="59"/>
      <c r="BYU291" s="59"/>
      <c r="BYV291" s="59"/>
      <c r="BYW291" s="59"/>
      <c r="BYX291" s="59"/>
      <c r="BYY291" s="59"/>
      <c r="BYZ291" s="59"/>
      <c r="BZA291" s="59"/>
      <c r="BZB291" s="59"/>
      <c r="BZC291" s="59"/>
      <c r="BZD291" s="59"/>
      <c r="BZE291" s="59"/>
      <c r="BZF291" s="59"/>
      <c r="BZG291" s="59"/>
      <c r="BZH291" s="59"/>
      <c r="BZI291" s="59"/>
      <c r="BZJ291" s="59"/>
      <c r="BZK291" s="59"/>
      <c r="BZL291" s="59"/>
      <c r="BZM291" s="59"/>
      <c r="BZN291" s="59"/>
      <c r="BZO291" s="59"/>
      <c r="BZP291" s="59"/>
      <c r="BZQ291" s="59"/>
      <c r="BZR291" s="59"/>
      <c r="BZS291" s="59"/>
      <c r="BZT291" s="59"/>
      <c r="BZU291" s="59"/>
      <c r="BZV291" s="59"/>
      <c r="BZW291" s="59"/>
      <c r="BZX291" s="59"/>
      <c r="BZY291" s="59"/>
      <c r="BZZ291" s="59"/>
      <c r="CAA291" s="59"/>
      <c r="CAB291" s="59"/>
      <c r="CAC291" s="59"/>
      <c r="CAD291" s="59"/>
      <c r="CAE291" s="59"/>
      <c r="CAF291" s="59"/>
      <c r="CAG291" s="59"/>
      <c r="CAH291" s="59"/>
      <c r="CAI291" s="59"/>
      <c r="CAJ291" s="59"/>
      <c r="CAK291" s="59"/>
      <c r="CAL291" s="59"/>
      <c r="CAM291" s="59"/>
      <c r="CAN291" s="59"/>
      <c r="CAO291" s="59"/>
      <c r="CAP291" s="59"/>
      <c r="CAQ291" s="59"/>
      <c r="CAR291" s="59"/>
      <c r="CAS291" s="59"/>
      <c r="CAT291" s="59"/>
      <c r="CAU291" s="59"/>
      <c r="CAV291" s="59"/>
      <c r="CAW291" s="59"/>
      <c r="CAX291" s="59"/>
      <c r="CAY291" s="59"/>
      <c r="CAZ291" s="59"/>
      <c r="CBA291" s="59"/>
      <c r="CBB291" s="59"/>
      <c r="CBC291" s="59"/>
      <c r="CBD291" s="59"/>
      <c r="CBE291" s="59"/>
      <c r="CBF291" s="59"/>
      <c r="CBG291" s="59"/>
      <c r="CBH291" s="59"/>
      <c r="CBI291" s="59"/>
      <c r="CBJ291" s="59"/>
      <c r="CBK291" s="59"/>
      <c r="CBL291" s="59"/>
      <c r="CBM291" s="59"/>
      <c r="CBN291" s="59"/>
      <c r="CBO291" s="59"/>
      <c r="CBP291" s="59"/>
      <c r="CBQ291" s="59"/>
      <c r="CBR291" s="59"/>
      <c r="CBS291" s="59"/>
      <c r="CBT291" s="59"/>
      <c r="CBU291" s="59"/>
      <c r="CBV291" s="59"/>
      <c r="CBW291" s="59"/>
      <c r="CBX291" s="59"/>
      <c r="CBY291" s="59"/>
      <c r="CBZ291" s="59"/>
      <c r="CCA291" s="59"/>
      <c r="CCB291" s="59"/>
      <c r="CCC291" s="59"/>
      <c r="CCD291" s="59"/>
      <c r="CCE291" s="59"/>
      <c r="CCF291" s="59"/>
      <c r="CCG291" s="59"/>
      <c r="CCH291" s="59"/>
      <c r="CCI291" s="59"/>
      <c r="CCJ291" s="59"/>
      <c r="CCK291" s="59"/>
      <c r="CCL291" s="59"/>
      <c r="CCM291" s="59"/>
      <c r="CCN291" s="59"/>
      <c r="CCO291" s="59"/>
      <c r="CCP291" s="59"/>
      <c r="CCQ291" s="59"/>
      <c r="CCR291" s="59"/>
      <c r="CCS291" s="59"/>
      <c r="CCT291" s="59"/>
      <c r="CCU291" s="59"/>
      <c r="CCV291" s="59"/>
      <c r="CCW291" s="59"/>
      <c r="CCX291" s="59"/>
      <c r="CCY291" s="59"/>
      <c r="CCZ291" s="59"/>
      <c r="CDA291" s="59"/>
      <c r="CDB291" s="59"/>
      <c r="CDC291" s="59"/>
      <c r="CDD291" s="59"/>
      <c r="CDE291" s="59"/>
      <c r="CDF291" s="59"/>
      <c r="CDG291" s="59"/>
      <c r="CDH291" s="59"/>
      <c r="CDI291" s="59"/>
      <c r="CDJ291" s="59"/>
      <c r="CDK291" s="59"/>
      <c r="CDL291" s="59"/>
      <c r="CDM291" s="59"/>
      <c r="CDN291" s="59"/>
      <c r="CDO291" s="59"/>
      <c r="CDP291" s="59"/>
      <c r="CDQ291" s="59"/>
      <c r="CDR291" s="59"/>
      <c r="CDS291" s="59"/>
      <c r="CDT291" s="59"/>
      <c r="CDU291" s="59"/>
      <c r="CDV291" s="59"/>
      <c r="CDW291" s="59"/>
      <c r="CDX291" s="59"/>
      <c r="CDY291" s="59"/>
      <c r="CDZ291" s="59"/>
      <c r="CEA291" s="59"/>
      <c r="CEB291" s="59"/>
      <c r="CEC291" s="59"/>
      <c r="CED291" s="59"/>
      <c r="CEE291" s="59"/>
      <c r="CEF291" s="59"/>
      <c r="CEG291" s="59"/>
      <c r="CEH291" s="59"/>
      <c r="CEI291" s="59"/>
      <c r="CEJ291" s="59"/>
      <c r="CEK291" s="59"/>
      <c r="CEL291" s="59"/>
      <c r="CEM291" s="59"/>
      <c r="CEN291" s="59"/>
      <c r="CEO291" s="59"/>
      <c r="CEP291" s="59"/>
      <c r="CEQ291" s="59"/>
      <c r="CER291" s="59"/>
      <c r="CES291" s="59"/>
      <c r="CET291" s="59"/>
      <c r="CEU291" s="59"/>
      <c r="CEV291" s="59"/>
      <c r="CEW291" s="59"/>
      <c r="CEX291" s="59"/>
      <c r="CEY291" s="59"/>
      <c r="CEZ291" s="59"/>
      <c r="CFA291" s="59"/>
      <c r="CFB291" s="59"/>
      <c r="CFC291" s="59"/>
      <c r="CFD291" s="59"/>
      <c r="CFE291" s="59"/>
      <c r="CFF291" s="59"/>
      <c r="CFG291" s="59"/>
      <c r="CFH291" s="59"/>
      <c r="CFI291" s="59"/>
      <c r="CFJ291" s="59"/>
      <c r="CFK291" s="59"/>
      <c r="CFL291" s="59"/>
      <c r="CFM291" s="59"/>
      <c r="CFN291" s="59"/>
      <c r="CFO291" s="59"/>
      <c r="CFP291" s="59"/>
      <c r="CFQ291" s="59"/>
      <c r="CFR291" s="59"/>
      <c r="CFS291" s="59"/>
      <c r="CFT291" s="59"/>
      <c r="CFU291" s="59"/>
      <c r="CFV291" s="59"/>
      <c r="CFW291" s="59"/>
      <c r="CFX291" s="59"/>
      <c r="CFY291" s="59"/>
      <c r="CFZ291" s="59"/>
      <c r="CGA291" s="59"/>
      <c r="CGB291" s="59"/>
      <c r="CGC291" s="59"/>
      <c r="CGD291" s="59"/>
      <c r="CGE291" s="59"/>
      <c r="CGF291" s="59"/>
      <c r="CGG291" s="59"/>
      <c r="CGH291" s="59"/>
      <c r="CGI291" s="59"/>
      <c r="CGJ291" s="59"/>
      <c r="CGK291" s="59"/>
      <c r="CGL291" s="59"/>
      <c r="CGM291" s="59"/>
      <c r="CGN291" s="59"/>
      <c r="CGO291" s="59"/>
      <c r="CGP291" s="59"/>
      <c r="CGQ291" s="59"/>
      <c r="CGR291" s="59"/>
      <c r="CGS291" s="59"/>
      <c r="CGT291" s="59"/>
      <c r="CGU291" s="59"/>
      <c r="CGV291" s="59"/>
      <c r="CGW291" s="59"/>
      <c r="CGX291" s="59"/>
      <c r="CGY291" s="59"/>
      <c r="CGZ291" s="59"/>
      <c r="CHA291" s="59"/>
      <c r="CHB291" s="59"/>
      <c r="CHC291" s="59"/>
      <c r="CHD291" s="59"/>
      <c r="CHE291" s="59"/>
      <c r="CHF291" s="59"/>
      <c r="CHG291" s="59"/>
      <c r="CHH291" s="59"/>
      <c r="CHI291" s="59"/>
      <c r="CHJ291" s="59"/>
      <c r="CHK291" s="59"/>
      <c r="CHL291" s="59"/>
      <c r="CHM291" s="59"/>
      <c r="CHN291" s="59"/>
      <c r="CHO291" s="59"/>
      <c r="CHP291" s="59"/>
      <c r="CHQ291" s="59"/>
      <c r="CHR291" s="59"/>
      <c r="CHS291" s="59"/>
      <c r="CHT291" s="59"/>
      <c r="CHU291" s="59"/>
      <c r="CHV291" s="59"/>
      <c r="CHW291" s="59"/>
      <c r="CHX291" s="59"/>
      <c r="CHY291" s="59"/>
      <c r="CHZ291" s="59"/>
      <c r="CIA291" s="59"/>
      <c r="CIB291" s="59"/>
      <c r="CIC291" s="59"/>
      <c r="CID291" s="59"/>
      <c r="CIE291" s="59"/>
      <c r="CIF291" s="59"/>
      <c r="CIG291" s="59"/>
      <c r="CIH291" s="59"/>
      <c r="CII291" s="59"/>
      <c r="CIJ291" s="59"/>
      <c r="CIK291" s="59"/>
      <c r="CIL291" s="59"/>
      <c r="CIM291" s="59"/>
      <c r="CIN291" s="59"/>
      <c r="CIO291" s="59"/>
      <c r="CIP291" s="59"/>
      <c r="CIQ291" s="59"/>
      <c r="CIR291" s="59"/>
      <c r="CIS291" s="59"/>
      <c r="CIT291" s="59"/>
      <c r="CIU291" s="59"/>
      <c r="CIV291" s="59"/>
      <c r="CIW291" s="59"/>
      <c r="CIX291" s="59"/>
      <c r="CIY291" s="59"/>
      <c r="CIZ291" s="59"/>
      <c r="CJA291" s="59"/>
      <c r="CJB291" s="59"/>
      <c r="CJC291" s="59"/>
      <c r="CJD291" s="59"/>
      <c r="CJE291" s="59"/>
      <c r="CJF291" s="59"/>
      <c r="CJG291" s="59"/>
      <c r="CJH291" s="59"/>
      <c r="CJI291" s="59"/>
      <c r="CJJ291" s="59"/>
      <c r="CJK291" s="59"/>
      <c r="CJL291" s="59"/>
      <c r="CJM291" s="59"/>
      <c r="CJN291" s="59"/>
      <c r="CJO291" s="59"/>
      <c r="CJP291" s="59"/>
      <c r="CJQ291" s="59"/>
      <c r="CJR291" s="59"/>
      <c r="CJS291" s="59"/>
      <c r="CJT291" s="59"/>
      <c r="CJU291" s="59"/>
      <c r="CJV291" s="59"/>
      <c r="CJW291" s="59"/>
      <c r="CJX291" s="59"/>
      <c r="CJY291" s="59"/>
      <c r="CJZ291" s="59"/>
      <c r="CKA291" s="59"/>
      <c r="CKB291" s="59"/>
      <c r="CKC291" s="59"/>
      <c r="CKD291" s="59"/>
      <c r="CKE291" s="59"/>
      <c r="CKF291" s="59"/>
      <c r="CKG291" s="59"/>
      <c r="CKH291" s="59"/>
      <c r="CKI291" s="59"/>
      <c r="CKJ291" s="59"/>
      <c r="CKK291" s="59"/>
      <c r="CKL291" s="59"/>
      <c r="CKM291" s="59"/>
      <c r="CKN291" s="59"/>
      <c r="CKO291" s="59"/>
      <c r="CKP291" s="59"/>
      <c r="CKQ291" s="59"/>
      <c r="CKR291" s="59"/>
      <c r="CKS291" s="59"/>
      <c r="CKT291" s="59"/>
      <c r="CKU291" s="59"/>
      <c r="CKV291" s="59"/>
      <c r="CKW291" s="59"/>
      <c r="CKX291" s="59"/>
      <c r="CKY291" s="59"/>
      <c r="CKZ291" s="59"/>
      <c r="CLA291" s="59"/>
      <c r="CLB291" s="59"/>
      <c r="CLC291" s="59"/>
      <c r="CLD291" s="59"/>
      <c r="CLE291" s="59"/>
      <c r="CLF291" s="59"/>
      <c r="CLG291" s="59"/>
      <c r="CLH291" s="59"/>
      <c r="CLI291" s="59"/>
      <c r="CLJ291" s="59"/>
      <c r="CLK291" s="59"/>
      <c r="CLL291" s="59"/>
      <c r="CLM291" s="59"/>
      <c r="CLN291" s="59"/>
      <c r="CLO291" s="59"/>
      <c r="CLP291" s="59"/>
      <c r="CLQ291" s="59"/>
      <c r="CLR291" s="59"/>
      <c r="CLS291" s="59"/>
      <c r="CLT291" s="59"/>
      <c r="CLU291" s="59"/>
      <c r="CLV291" s="59"/>
      <c r="CLW291" s="59"/>
      <c r="CLX291" s="59"/>
      <c r="CLY291" s="59"/>
      <c r="CLZ291" s="59"/>
      <c r="CMA291" s="59"/>
      <c r="CMB291" s="59"/>
      <c r="CMC291" s="59"/>
      <c r="CMD291" s="59"/>
      <c r="CME291" s="59"/>
      <c r="CMF291" s="59"/>
      <c r="CMG291" s="59"/>
      <c r="CMH291" s="59"/>
      <c r="CMI291" s="59"/>
      <c r="CMJ291" s="59"/>
      <c r="CMK291" s="59"/>
      <c r="CML291" s="59"/>
      <c r="CMM291" s="59"/>
      <c r="CMN291" s="59"/>
      <c r="CMO291" s="59"/>
      <c r="CMP291" s="59"/>
      <c r="CMQ291" s="59"/>
      <c r="CMR291" s="59"/>
      <c r="CMS291" s="59"/>
      <c r="CMT291" s="59"/>
      <c r="CMU291" s="59"/>
      <c r="CMV291" s="59"/>
      <c r="CMW291" s="59"/>
      <c r="CMX291" s="59"/>
      <c r="CMY291" s="59"/>
      <c r="CMZ291" s="59"/>
      <c r="CNA291" s="59"/>
      <c r="CNB291" s="59"/>
      <c r="CNC291" s="59"/>
      <c r="CND291" s="59"/>
      <c r="CNE291" s="59"/>
      <c r="CNF291" s="59"/>
      <c r="CNG291" s="59"/>
      <c r="CNH291" s="59"/>
      <c r="CNI291" s="59"/>
      <c r="CNJ291" s="59"/>
      <c r="CNK291" s="59"/>
      <c r="CNL291" s="59"/>
      <c r="CNM291" s="59"/>
      <c r="CNN291" s="59"/>
      <c r="CNO291" s="59"/>
      <c r="CNP291" s="59"/>
      <c r="CNQ291" s="59"/>
      <c r="CNR291" s="59"/>
      <c r="CNS291" s="59"/>
      <c r="CNT291" s="59"/>
      <c r="CNU291" s="59"/>
      <c r="CNV291" s="59"/>
      <c r="CNW291" s="59"/>
      <c r="CNX291" s="59"/>
      <c r="CNY291" s="59"/>
      <c r="CNZ291" s="59"/>
      <c r="COA291" s="59"/>
      <c r="COB291" s="59"/>
      <c r="COC291" s="59"/>
      <c r="COD291" s="59"/>
      <c r="COE291" s="59"/>
      <c r="COF291" s="59"/>
      <c r="COG291" s="59"/>
      <c r="COH291" s="59"/>
      <c r="COI291" s="59"/>
      <c r="COJ291" s="59"/>
      <c r="COK291" s="59"/>
      <c r="COL291" s="59"/>
      <c r="COM291" s="59"/>
      <c r="CON291" s="59"/>
      <c r="COO291" s="59"/>
      <c r="COP291" s="59"/>
      <c r="COQ291" s="59"/>
      <c r="COR291" s="59"/>
      <c r="COS291" s="59"/>
      <c r="COT291" s="59"/>
      <c r="COU291" s="59"/>
      <c r="COV291" s="59"/>
      <c r="COW291" s="59"/>
      <c r="COX291" s="59"/>
      <c r="COY291" s="59"/>
      <c r="COZ291" s="59"/>
      <c r="CPA291" s="59"/>
      <c r="CPB291" s="59"/>
      <c r="CPC291" s="59"/>
      <c r="CPD291" s="59"/>
      <c r="CPE291" s="59"/>
      <c r="CPF291" s="59"/>
      <c r="CPG291" s="59"/>
      <c r="CPH291" s="59"/>
      <c r="CPI291" s="59"/>
      <c r="CPJ291" s="59"/>
      <c r="CPK291" s="59"/>
      <c r="CPL291" s="59"/>
      <c r="CPM291" s="59"/>
      <c r="CPN291" s="59"/>
      <c r="CPO291" s="59"/>
      <c r="CPP291" s="59"/>
      <c r="CPQ291" s="59"/>
      <c r="CPR291" s="59"/>
      <c r="CPS291" s="59"/>
      <c r="CPT291" s="59"/>
      <c r="CPU291" s="59"/>
      <c r="CPV291" s="59"/>
      <c r="CPW291" s="59"/>
      <c r="CPX291" s="59"/>
      <c r="CPY291" s="59"/>
      <c r="CPZ291" s="59"/>
      <c r="CQA291" s="59"/>
      <c r="CQB291" s="59"/>
      <c r="CQC291" s="59"/>
      <c r="CQD291" s="59"/>
      <c r="CQE291" s="59"/>
      <c r="CQF291" s="59"/>
      <c r="CQG291" s="59"/>
      <c r="CQH291" s="59"/>
      <c r="CQI291" s="59"/>
      <c r="CQJ291" s="59"/>
      <c r="CQK291" s="59"/>
      <c r="CQL291" s="59"/>
      <c r="CQM291" s="59"/>
      <c r="CQN291" s="59"/>
      <c r="CQO291" s="59"/>
      <c r="CQP291" s="59"/>
      <c r="CQQ291" s="59"/>
      <c r="CQR291" s="59"/>
      <c r="CQS291" s="59"/>
      <c r="CQT291" s="59"/>
      <c r="CQU291" s="59"/>
      <c r="CQV291" s="59"/>
      <c r="CQW291" s="59"/>
      <c r="CQX291" s="59"/>
      <c r="CQY291" s="59"/>
      <c r="CQZ291" s="59"/>
      <c r="CRA291" s="59"/>
      <c r="CRB291" s="59"/>
      <c r="CRC291" s="59"/>
      <c r="CRD291" s="59"/>
      <c r="CRE291" s="59"/>
      <c r="CRF291" s="59"/>
      <c r="CRG291" s="59"/>
      <c r="CRH291" s="59"/>
      <c r="CRI291" s="59"/>
      <c r="CRJ291" s="59"/>
      <c r="CRK291" s="59"/>
      <c r="CRL291" s="59"/>
      <c r="CRM291" s="59"/>
      <c r="CRN291" s="59"/>
      <c r="CRO291" s="59"/>
      <c r="CRP291" s="59"/>
      <c r="CRQ291" s="59"/>
      <c r="CRR291" s="59"/>
      <c r="CRS291" s="59"/>
      <c r="CRT291" s="59"/>
      <c r="CRU291" s="59"/>
      <c r="CRV291" s="59"/>
      <c r="CRW291" s="59"/>
      <c r="CRX291" s="59"/>
      <c r="CRY291" s="59"/>
      <c r="CRZ291" s="59"/>
      <c r="CSA291" s="59"/>
      <c r="CSB291" s="59"/>
      <c r="CSC291" s="59"/>
      <c r="CSD291" s="59"/>
      <c r="CSE291" s="59"/>
      <c r="CSF291" s="59"/>
      <c r="CSG291" s="59"/>
      <c r="CSH291" s="59"/>
      <c r="CSI291" s="59"/>
      <c r="CSJ291" s="59"/>
      <c r="CSK291" s="59"/>
      <c r="CSL291" s="59"/>
      <c r="CSM291" s="59"/>
      <c r="CSN291" s="59"/>
      <c r="CSO291" s="59"/>
      <c r="CSP291" s="59"/>
      <c r="CSQ291" s="59"/>
      <c r="CSR291" s="59"/>
      <c r="CSS291" s="59"/>
      <c r="CST291" s="59"/>
      <c r="CSU291" s="59"/>
      <c r="CSV291" s="59"/>
      <c r="CSW291" s="59"/>
      <c r="CSX291" s="59"/>
      <c r="CSY291" s="59"/>
      <c r="CSZ291" s="59"/>
      <c r="CTA291" s="59"/>
      <c r="CTB291" s="59"/>
      <c r="CTC291" s="59"/>
      <c r="CTD291" s="59"/>
      <c r="CTE291" s="59"/>
      <c r="CTF291" s="59"/>
      <c r="CTG291" s="59"/>
      <c r="CTH291" s="59"/>
      <c r="CTI291" s="59"/>
      <c r="CTJ291" s="59"/>
      <c r="CTK291" s="59"/>
      <c r="CTL291" s="59"/>
      <c r="CTM291" s="59"/>
      <c r="CTN291" s="59"/>
      <c r="CTO291" s="59"/>
      <c r="CTP291" s="59"/>
      <c r="CTQ291" s="59"/>
      <c r="CTR291" s="59"/>
      <c r="CTS291" s="59"/>
      <c r="CTT291" s="59"/>
      <c r="CTU291" s="59"/>
      <c r="CTV291" s="59"/>
      <c r="CTW291" s="59"/>
      <c r="CTX291" s="59"/>
      <c r="CTY291" s="59"/>
      <c r="CTZ291" s="59"/>
      <c r="CUA291" s="59"/>
      <c r="CUB291" s="59"/>
      <c r="CUC291" s="59"/>
      <c r="CUD291" s="59"/>
      <c r="CUE291" s="59"/>
      <c r="CUF291" s="59"/>
      <c r="CUG291" s="59"/>
      <c r="CUH291" s="59"/>
      <c r="CUI291" s="59"/>
      <c r="CUJ291" s="59"/>
      <c r="CUK291" s="59"/>
      <c r="CUL291" s="59"/>
      <c r="CUM291" s="59"/>
      <c r="CUN291" s="59"/>
      <c r="CUO291" s="59"/>
      <c r="CUP291" s="59"/>
      <c r="CUQ291" s="59"/>
      <c r="CUR291" s="59"/>
      <c r="CUS291" s="59"/>
      <c r="CUT291" s="59"/>
      <c r="CUU291" s="59"/>
      <c r="CUV291" s="59"/>
      <c r="CUW291" s="59"/>
      <c r="CUX291" s="59"/>
      <c r="CUY291" s="59"/>
      <c r="CUZ291" s="59"/>
      <c r="CVA291" s="59"/>
      <c r="CVB291" s="59"/>
      <c r="CVC291" s="59"/>
      <c r="CVD291" s="59"/>
      <c r="CVE291" s="59"/>
      <c r="CVF291" s="59"/>
      <c r="CVG291" s="59"/>
      <c r="CVH291" s="59"/>
      <c r="CVI291" s="59"/>
      <c r="CVJ291" s="59"/>
      <c r="CVK291" s="59"/>
      <c r="CVL291" s="59"/>
      <c r="CVM291" s="59"/>
      <c r="CVN291" s="59"/>
      <c r="CVO291" s="59"/>
      <c r="CVP291" s="59"/>
      <c r="CVQ291" s="59"/>
      <c r="CVR291" s="59"/>
      <c r="CVS291" s="59"/>
      <c r="CVT291" s="59"/>
      <c r="CVU291" s="59"/>
      <c r="CVV291" s="59"/>
      <c r="CVW291" s="59"/>
      <c r="CVX291" s="59"/>
      <c r="CVY291" s="59"/>
      <c r="CVZ291" s="59"/>
      <c r="CWA291" s="59"/>
      <c r="CWB291" s="59"/>
      <c r="CWC291" s="59"/>
      <c r="CWD291" s="59"/>
      <c r="CWE291" s="59"/>
      <c r="CWF291" s="59"/>
      <c r="CWG291" s="59"/>
      <c r="CWH291" s="59"/>
      <c r="CWI291" s="59"/>
      <c r="CWJ291" s="59"/>
      <c r="CWK291" s="59"/>
      <c r="CWL291" s="59"/>
      <c r="CWM291" s="59"/>
      <c r="CWN291" s="59"/>
      <c r="CWO291" s="59"/>
      <c r="CWP291" s="59"/>
      <c r="CWQ291" s="59"/>
      <c r="CWR291" s="59"/>
      <c r="CWS291" s="59"/>
    </row>
    <row r="292" spans="1:2645" s="60" customForma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9"/>
      <c r="V292" s="59"/>
      <c r="W292" s="6"/>
      <c r="X292" s="59"/>
      <c r="Y292" s="6"/>
      <c r="Z292" s="6"/>
      <c r="AA292" s="59"/>
      <c r="AB292" s="6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  <c r="JI292" s="59"/>
      <c r="JJ292" s="59"/>
      <c r="JK292" s="59"/>
      <c r="JL292" s="59"/>
      <c r="JM292" s="59"/>
      <c r="JN292" s="59"/>
      <c r="JO292" s="59"/>
      <c r="JP292" s="59"/>
      <c r="JQ292" s="59"/>
      <c r="JR292" s="59"/>
      <c r="JS292" s="59"/>
      <c r="JT292" s="59"/>
      <c r="JU292" s="59"/>
      <c r="JV292" s="59"/>
      <c r="JW292" s="59"/>
      <c r="JX292" s="59"/>
      <c r="JY292" s="59"/>
      <c r="JZ292" s="59"/>
      <c r="KA292" s="59"/>
      <c r="KB292" s="59"/>
      <c r="KC292" s="59"/>
      <c r="KD292" s="59"/>
      <c r="KE292" s="59"/>
      <c r="KF292" s="59"/>
      <c r="KG292" s="59"/>
      <c r="KH292" s="59"/>
      <c r="KI292" s="59"/>
      <c r="KJ292" s="59"/>
      <c r="KK292" s="59"/>
      <c r="KL292" s="59"/>
      <c r="KM292" s="59"/>
      <c r="KN292" s="59"/>
      <c r="KO292" s="59"/>
      <c r="KP292" s="59"/>
      <c r="KQ292" s="59"/>
      <c r="KR292" s="59"/>
      <c r="KS292" s="59"/>
      <c r="KT292" s="59"/>
      <c r="KU292" s="59"/>
      <c r="KV292" s="59"/>
      <c r="KW292" s="59"/>
      <c r="KX292" s="59"/>
      <c r="KY292" s="59"/>
      <c r="KZ292" s="59"/>
      <c r="LA292" s="59"/>
      <c r="LB292" s="59"/>
      <c r="LC292" s="59"/>
      <c r="LD292" s="59"/>
      <c r="LE292" s="59"/>
      <c r="LF292" s="59"/>
      <c r="LG292" s="59"/>
      <c r="LH292" s="59"/>
      <c r="LI292" s="59"/>
      <c r="LJ292" s="59"/>
      <c r="LK292" s="59"/>
      <c r="LL292" s="59"/>
      <c r="LM292" s="59"/>
      <c r="LN292" s="59"/>
      <c r="LO292" s="59"/>
      <c r="LP292" s="59"/>
      <c r="LQ292" s="59"/>
      <c r="LR292" s="59"/>
      <c r="LS292" s="59"/>
      <c r="LT292" s="59"/>
      <c r="LU292" s="59"/>
      <c r="LV292" s="59"/>
      <c r="LW292" s="59"/>
      <c r="LX292" s="59"/>
      <c r="LY292" s="59"/>
      <c r="LZ292" s="59"/>
      <c r="MA292" s="59"/>
      <c r="MB292" s="59"/>
      <c r="MC292" s="59"/>
      <c r="MD292" s="59"/>
      <c r="ME292" s="59"/>
      <c r="MF292" s="59"/>
      <c r="MG292" s="59"/>
      <c r="MH292" s="59"/>
      <c r="MI292" s="59"/>
      <c r="MJ292" s="59"/>
      <c r="MK292" s="59"/>
      <c r="ML292" s="59"/>
      <c r="MM292" s="59"/>
      <c r="MN292" s="59"/>
      <c r="MO292" s="59"/>
      <c r="MP292" s="59"/>
      <c r="MQ292" s="59"/>
      <c r="MR292" s="59"/>
      <c r="MS292" s="59"/>
      <c r="MT292" s="59"/>
      <c r="MU292" s="59"/>
      <c r="MV292" s="59"/>
      <c r="MW292" s="59"/>
      <c r="MX292" s="59"/>
      <c r="MY292" s="59"/>
      <c r="MZ292" s="59"/>
      <c r="NA292" s="59"/>
      <c r="NB292" s="59"/>
      <c r="NC292" s="59"/>
      <c r="ND292" s="59"/>
      <c r="NE292" s="59"/>
      <c r="NF292" s="59"/>
      <c r="NG292" s="59"/>
      <c r="NH292" s="59"/>
      <c r="NI292" s="59"/>
      <c r="NJ292" s="59"/>
      <c r="NK292" s="59"/>
      <c r="NL292" s="59"/>
      <c r="NM292" s="59"/>
      <c r="NN292" s="59"/>
      <c r="NO292" s="59"/>
      <c r="NP292" s="59"/>
      <c r="NQ292" s="59"/>
      <c r="NR292" s="59"/>
      <c r="NS292" s="59"/>
      <c r="NT292" s="59"/>
      <c r="NU292" s="59"/>
      <c r="NV292" s="59"/>
      <c r="NW292" s="59"/>
      <c r="NX292" s="59"/>
      <c r="NY292" s="59"/>
      <c r="NZ292" s="59"/>
      <c r="OA292" s="59"/>
      <c r="OB292" s="59"/>
      <c r="OC292" s="59"/>
      <c r="OD292" s="59"/>
      <c r="OE292" s="59"/>
      <c r="OF292" s="59"/>
      <c r="OG292" s="59"/>
      <c r="OH292" s="59"/>
      <c r="OI292" s="59"/>
      <c r="OJ292" s="59"/>
      <c r="OK292" s="59"/>
      <c r="OL292" s="59"/>
      <c r="OM292" s="59"/>
      <c r="ON292" s="59"/>
      <c r="OO292" s="59"/>
      <c r="OP292" s="59"/>
      <c r="OQ292" s="59"/>
      <c r="OR292" s="59"/>
      <c r="OS292" s="59"/>
      <c r="OT292" s="59"/>
      <c r="OU292" s="59"/>
      <c r="OV292" s="59"/>
      <c r="OW292" s="59"/>
      <c r="OX292" s="59"/>
      <c r="OY292" s="59"/>
      <c r="OZ292" s="59"/>
      <c r="PA292" s="59"/>
      <c r="PB292" s="59"/>
      <c r="PC292" s="59"/>
      <c r="PD292" s="59"/>
      <c r="PE292" s="59"/>
      <c r="PF292" s="59"/>
      <c r="PG292" s="59"/>
      <c r="PH292" s="59"/>
      <c r="PI292" s="59"/>
      <c r="PJ292" s="59"/>
      <c r="PK292" s="59"/>
      <c r="PL292" s="59"/>
      <c r="PM292" s="59"/>
      <c r="PN292" s="59"/>
      <c r="PO292" s="59"/>
      <c r="PP292" s="59"/>
      <c r="PQ292" s="59"/>
      <c r="PR292" s="59"/>
      <c r="PS292" s="59"/>
      <c r="PT292" s="59"/>
      <c r="PU292" s="59"/>
      <c r="PV292" s="59"/>
      <c r="PW292" s="59"/>
      <c r="PX292" s="59"/>
      <c r="PY292" s="59"/>
      <c r="PZ292" s="59"/>
      <c r="QA292" s="59"/>
      <c r="QB292" s="59"/>
      <c r="QC292" s="59"/>
      <c r="QD292" s="59"/>
      <c r="QE292" s="59"/>
      <c r="QF292" s="59"/>
      <c r="QG292" s="59"/>
      <c r="QH292" s="59"/>
      <c r="QI292" s="59"/>
      <c r="QJ292" s="59"/>
      <c r="QK292" s="59"/>
      <c r="QL292" s="59"/>
      <c r="QM292" s="59"/>
      <c r="QN292" s="59"/>
      <c r="QO292" s="59"/>
      <c r="QP292" s="59"/>
      <c r="QQ292" s="59"/>
      <c r="QR292" s="59"/>
      <c r="QS292" s="59"/>
      <c r="QT292" s="59"/>
      <c r="QU292" s="59"/>
      <c r="QV292" s="59"/>
      <c r="QW292" s="59"/>
      <c r="QX292" s="59"/>
      <c r="QY292" s="59"/>
      <c r="QZ292" s="59"/>
      <c r="RA292" s="59"/>
      <c r="RB292" s="59"/>
      <c r="RC292" s="59"/>
      <c r="RD292" s="59"/>
      <c r="RE292" s="59"/>
      <c r="RF292" s="59"/>
      <c r="RG292" s="59"/>
      <c r="RH292" s="59"/>
      <c r="RI292" s="59"/>
      <c r="RJ292" s="59"/>
      <c r="RK292" s="59"/>
      <c r="RL292" s="59"/>
      <c r="RM292" s="59"/>
      <c r="RN292" s="59"/>
      <c r="RO292" s="59"/>
      <c r="RP292" s="59"/>
      <c r="RQ292" s="59"/>
      <c r="RR292" s="59"/>
      <c r="RS292" s="59"/>
      <c r="RT292" s="59"/>
      <c r="RU292" s="59"/>
      <c r="RV292" s="59"/>
      <c r="RW292" s="59"/>
      <c r="RX292" s="59"/>
      <c r="RY292" s="59"/>
      <c r="RZ292" s="59"/>
      <c r="SA292" s="59"/>
      <c r="SB292" s="59"/>
      <c r="SC292" s="59"/>
      <c r="SD292" s="59"/>
      <c r="SE292" s="59"/>
      <c r="SF292" s="59"/>
      <c r="SG292" s="59"/>
      <c r="SH292" s="59"/>
      <c r="SI292" s="59"/>
      <c r="SJ292" s="59"/>
      <c r="SK292" s="59"/>
      <c r="SL292" s="59"/>
      <c r="SM292" s="59"/>
      <c r="SN292" s="59"/>
      <c r="SO292" s="59"/>
      <c r="SP292" s="59"/>
      <c r="SQ292" s="59"/>
      <c r="SR292" s="59"/>
      <c r="SS292" s="59"/>
      <c r="ST292" s="59"/>
      <c r="SU292" s="59"/>
      <c r="SV292" s="59"/>
      <c r="SW292" s="59"/>
      <c r="SX292" s="59"/>
      <c r="SY292" s="59"/>
      <c r="SZ292" s="59"/>
      <c r="TA292" s="59"/>
      <c r="TB292" s="59"/>
      <c r="TC292" s="59"/>
      <c r="TD292" s="59"/>
      <c r="TE292" s="59"/>
      <c r="TF292" s="59"/>
      <c r="TG292" s="59"/>
      <c r="TH292" s="59"/>
      <c r="TI292" s="59"/>
      <c r="TJ292" s="59"/>
      <c r="TK292" s="59"/>
      <c r="TL292" s="59"/>
      <c r="TM292" s="59"/>
      <c r="TN292" s="59"/>
      <c r="TO292" s="59"/>
      <c r="TP292" s="59"/>
      <c r="TQ292" s="59"/>
      <c r="TR292" s="59"/>
      <c r="TS292" s="59"/>
      <c r="TT292" s="59"/>
      <c r="TU292" s="59"/>
      <c r="TV292" s="59"/>
      <c r="TW292" s="59"/>
      <c r="TX292" s="59"/>
      <c r="TY292" s="59"/>
      <c r="TZ292" s="59"/>
      <c r="UA292" s="59"/>
      <c r="UB292" s="59"/>
      <c r="UC292" s="59"/>
      <c r="UD292" s="59"/>
      <c r="UE292" s="59"/>
      <c r="UF292" s="59"/>
      <c r="UG292" s="59"/>
      <c r="UH292" s="59"/>
      <c r="UI292" s="59"/>
      <c r="UJ292" s="59"/>
      <c r="UK292" s="59"/>
      <c r="UL292" s="59"/>
      <c r="UM292" s="59"/>
      <c r="UN292" s="59"/>
      <c r="UO292" s="59"/>
      <c r="UP292" s="59"/>
      <c r="UQ292" s="59"/>
      <c r="UR292" s="59"/>
      <c r="US292" s="59"/>
      <c r="UT292" s="59"/>
      <c r="UU292" s="59"/>
      <c r="UV292" s="59"/>
      <c r="UW292" s="59"/>
      <c r="UX292" s="59"/>
      <c r="UY292" s="59"/>
      <c r="UZ292" s="59"/>
      <c r="VA292" s="59"/>
      <c r="VB292" s="59"/>
      <c r="VC292" s="59"/>
      <c r="VD292" s="59"/>
      <c r="VE292" s="59"/>
      <c r="VF292" s="59"/>
      <c r="VG292" s="59"/>
      <c r="VH292" s="59"/>
      <c r="VI292" s="59"/>
      <c r="VJ292" s="59"/>
      <c r="VK292" s="59"/>
      <c r="VL292" s="59"/>
      <c r="VM292" s="59"/>
      <c r="VN292" s="59"/>
      <c r="VO292" s="59"/>
      <c r="VP292" s="59"/>
      <c r="VQ292" s="59"/>
      <c r="VR292" s="59"/>
      <c r="VS292" s="59"/>
      <c r="VT292" s="59"/>
      <c r="VU292" s="59"/>
      <c r="VV292" s="59"/>
      <c r="VW292" s="59"/>
      <c r="VX292" s="59"/>
      <c r="VY292" s="59"/>
      <c r="VZ292" s="59"/>
      <c r="WA292" s="59"/>
      <c r="WB292" s="59"/>
      <c r="WC292" s="59"/>
      <c r="WD292" s="59"/>
      <c r="WE292" s="59"/>
      <c r="WF292" s="59"/>
      <c r="WG292" s="59"/>
      <c r="WH292" s="59"/>
      <c r="WI292" s="59"/>
      <c r="WJ292" s="59"/>
      <c r="WK292" s="59"/>
      <c r="WL292" s="59"/>
      <c r="WM292" s="59"/>
      <c r="WN292" s="59"/>
      <c r="WO292" s="59"/>
      <c r="WP292" s="59"/>
      <c r="WQ292" s="59"/>
      <c r="WR292" s="59"/>
      <c r="WS292" s="59"/>
      <c r="WT292" s="59"/>
      <c r="WU292" s="59"/>
      <c r="WV292" s="59"/>
      <c r="WW292" s="59"/>
      <c r="WX292" s="59"/>
      <c r="WY292" s="59"/>
      <c r="WZ292" s="59"/>
      <c r="XA292" s="59"/>
      <c r="XB292" s="59"/>
      <c r="XC292" s="59"/>
      <c r="XD292" s="59"/>
      <c r="XE292" s="59"/>
      <c r="XF292" s="59"/>
      <c r="XG292" s="59"/>
      <c r="XH292" s="59"/>
      <c r="XI292" s="59"/>
      <c r="XJ292" s="59"/>
      <c r="XK292" s="59"/>
      <c r="XL292" s="59"/>
      <c r="XM292" s="59"/>
      <c r="XN292" s="59"/>
      <c r="XO292" s="59"/>
      <c r="XP292" s="59"/>
      <c r="XQ292" s="59"/>
      <c r="XR292" s="59"/>
      <c r="XS292" s="59"/>
      <c r="XT292" s="59"/>
      <c r="XU292" s="59"/>
      <c r="XV292" s="59"/>
      <c r="XW292" s="59"/>
      <c r="XX292" s="59"/>
      <c r="XY292" s="59"/>
      <c r="XZ292" s="59"/>
      <c r="YA292" s="59"/>
      <c r="YB292" s="59"/>
      <c r="YC292" s="59"/>
      <c r="YD292" s="59"/>
      <c r="YE292" s="59"/>
      <c r="YF292" s="59"/>
      <c r="YG292" s="59"/>
      <c r="YH292" s="59"/>
      <c r="YI292" s="59"/>
      <c r="YJ292" s="59"/>
      <c r="YK292" s="59"/>
      <c r="YL292" s="59"/>
      <c r="YM292" s="59"/>
      <c r="YN292" s="59"/>
      <c r="YO292" s="59"/>
      <c r="YP292" s="59"/>
      <c r="YQ292" s="59"/>
      <c r="YR292" s="59"/>
      <c r="YS292" s="59"/>
      <c r="YT292" s="59"/>
      <c r="YU292" s="59"/>
      <c r="YV292" s="59"/>
      <c r="YW292" s="59"/>
      <c r="YX292" s="59"/>
      <c r="YY292" s="59"/>
      <c r="YZ292" s="59"/>
      <c r="ZA292" s="59"/>
      <c r="ZB292" s="59"/>
      <c r="ZC292" s="59"/>
      <c r="ZD292" s="59"/>
      <c r="ZE292" s="59"/>
      <c r="ZF292" s="59"/>
      <c r="ZG292" s="59"/>
      <c r="ZH292" s="59"/>
      <c r="ZI292" s="59"/>
      <c r="ZJ292" s="59"/>
      <c r="ZK292" s="59"/>
      <c r="ZL292" s="59"/>
      <c r="ZM292" s="59"/>
      <c r="ZN292" s="59"/>
      <c r="ZO292" s="59"/>
      <c r="ZP292" s="59"/>
      <c r="ZQ292" s="59"/>
      <c r="ZR292" s="59"/>
      <c r="ZS292" s="59"/>
      <c r="ZT292" s="59"/>
      <c r="ZU292" s="59"/>
      <c r="ZV292" s="59"/>
      <c r="ZW292" s="59"/>
      <c r="ZX292" s="59"/>
      <c r="ZY292" s="59"/>
      <c r="ZZ292" s="59"/>
      <c r="AAA292" s="59"/>
      <c r="AAB292" s="59"/>
      <c r="AAC292" s="59"/>
      <c r="AAD292" s="59"/>
      <c r="AAE292" s="59"/>
      <c r="AAF292" s="59"/>
      <c r="AAG292" s="59"/>
      <c r="AAH292" s="59"/>
      <c r="AAI292" s="59"/>
      <c r="AAJ292" s="59"/>
      <c r="AAK292" s="59"/>
      <c r="AAL292" s="59"/>
      <c r="AAM292" s="59"/>
      <c r="AAN292" s="59"/>
      <c r="AAO292" s="59"/>
      <c r="AAP292" s="59"/>
      <c r="AAQ292" s="59"/>
      <c r="AAR292" s="59"/>
      <c r="AAS292" s="59"/>
      <c r="AAT292" s="59"/>
      <c r="AAU292" s="59"/>
      <c r="AAV292" s="59"/>
      <c r="AAW292" s="59"/>
      <c r="AAX292" s="59"/>
      <c r="AAY292" s="59"/>
      <c r="AAZ292" s="59"/>
      <c r="ABA292" s="59"/>
      <c r="ABB292" s="59"/>
      <c r="ABC292" s="59"/>
      <c r="ABD292" s="59"/>
      <c r="ABE292" s="59"/>
      <c r="ABF292" s="59"/>
      <c r="ABG292" s="59"/>
      <c r="ABH292" s="59"/>
      <c r="ABI292" s="59"/>
      <c r="ABJ292" s="59"/>
      <c r="ABK292" s="59"/>
      <c r="ABL292" s="59"/>
      <c r="ABM292" s="59"/>
      <c r="ABN292" s="59"/>
      <c r="ABO292" s="59"/>
      <c r="ABP292" s="59"/>
      <c r="ABQ292" s="59"/>
      <c r="ABR292" s="59"/>
      <c r="ABS292" s="59"/>
      <c r="ABT292" s="59"/>
      <c r="ABU292" s="59"/>
      <c r="ABV292" s="59"/>
      <c r="ABW292" s="59"/>
      <c r="ABX292" s="59"/>
      <c r="ABY292" s="59"/>
      <c r="ABZ292" s="59"/>
      <c r="ACA292" s="59"/>
      <c r="ACB292" s="59"/>
      <c r="ACC292" s="59"/>
      <c r="ACD292" s="59"/>
      <c r="ACE292" s="59"/>
      <c r="ACF292" s="59"/>
      <c r="ACG292" s="59"/>
      <c r="ACH292" s="59"/>
      <c r="ACI292" s="59"/>
      <c r="ACJ292" s="59"/>
      <c r="ACK292" s="59"/>
      <c r="ACL292" s="59"/>
      <c r="ACM292" s="59"/>
      <c r="ACN292" s="59"/>
      <c r="ACO292" s="59"/>
      <c r="ACP292" s="59"/>
      <c r="ACQ292" s="59"/>
      <c r="ACR292" s="59"/>
      <c r="ACS292" s="59"/>
      <c r="ACT292" s="59"/>
      <c r="ACU292" s="59"/>
      <c r="ACV292" s="59"/>
      <c r="ACW292" s="59"/>
      <c r="ACX292" s="59"/>
      <c r="ACY292" s="59"/>
      <c r="ACZ292" s="59"/>
      <c r="ADA292" s="59"/>
      <c r="ADB292" s="59"/>
      <c r="ADC292" s="59"/>
      <c r="ADD292" s="59"/>
      <c r="ADE292" s="59"/>
      <c r="ADF292" s="59"/>
      <c r="ADG292" s="59"/>
      <c r="ADH292" s="59"/>
      <c r="ADI292" s="59"/>
      <c r="ADJ292" s="59"/>
      <c r="ADK292" s="59"/>
      <c r="ADL292" s="59"/>
      <c r="ADM292" s="59"/>
      <c r="ADN292" s="59"/>
      <c r="ADO292" s="59"/>
      <c r="ADP292" s="59"/>
      <c r="ADQ292" s="59"/>
      <c r="ADR292" s="59"/>
      <c r="ADS292" s="59"/>
      <c r="ADT292" s="59"/>
      <c r="ADU292" s="59"/>
      <c r="ADV292" s="59"/>
      <c r="ADW292" s="59"/>
      <c r="ADX292" s="59"/>
      <c r="ADY292" s="59"/>
      <c r="ADZ292" s="59"/>
      <c r="AEA292" s="59"/>
      <c r="AEB292" s="59"/>
      <c r="AEC292" s="59"/>
      <c r="AED292" s="59"/>
      <c r="AEE292" s="59"/>
      <c r="AEF292" s="59"/>
      <c r="AEG292" s="59"/>
      <c r="AEH292" s="59"/>
      <c r="AEI292" s="59"/>
      <c r="AEJ292" s="59"/>
      <c r="AEK292" s="59"/>
      <c r="AEL292" s="59"/>
      <c r="AEM292" s="59"/>
      <c r="AEN292" s="59"/>
      <c r="AEO292" s="59"/>
      <c r="AEP292" s="59"/>
      <c r="AEQ292" s="59"/>
      <c r="AER292" s="59"/>
      <c r="AES292" s="59"/>
      <c r="AET292" s="59"/>
      <c r="AEU292" s="59"/>
      <c r="AEV292" s="59"/>
      <c r="AEW292" s="59"/>
      <c r="AEX292" s="59"/>
      <c r="AEY292" s="59"/>
      <c r="AEZ292" s="59"/>
      <c r="AFA292" s="59"/>
      <c r="AFB292" s="59"/>
      <c r="AFC292" s="59"/>
      <c r="AFD292" s="59"/>
      <c r="AFE292" s="59"/>
      <c r="AFF292" s="59"/>
      <c r="AFG292" s="59"/>
      <c r="AFH292" s="59"/>
      <c r="AFI292" s="59"/>
      <c r="AFJ292" s="59"/>
      <c r="AFK292" s="59"/>
      <c r="AFL292" s="59"/>
      <c r="AFM292" s="59"/>
      <c r="AFN292" s="59"/>
      <c r="AFO292" s="59"/>
      <c r="AFP292" s="59"/>
      <c r="AFQ292" s="59"/>
      <c r="AFR292" s="59"/>
      <c r="AFS292" s="59"/>
      <c r="AFT292" s="59"/>
      <c r="AFU292" s="59"/>
      <c r="AFV292" s="59"/>
      <c r="AFW292" s="59"/>
      <c r="AFX292" s="59"/>
      <c r="AFY292" s="59"/>
      <c r="AFZ292" s="59"/>
      <c r="AGA292" s="59"/>
      <c r="AGB292" s="59"/>
      <c r="AGC292" s="59"/>
      <c r="AGD292" s="59"/>
      <c r="AGE292" s="59"/>
      <c r="AGF292" s="59"/>
      <c r="AGG292" s="59"/>
      <c r="AGH292" s="59"/>
      <c r="AGI292" s="59"/>
      <c r="AGJ292" s="59"/>
      <c r="AGK292" s="59"/>
      <c r="AGL292" s="59"/>
      <c r="AGM292" s="59"/>
      <c r="AGN292" s="59"/>
      <c r="AGO292" s="59"/>
      <c r="AGP292" s="59"/>
      <c r="AGQ292" s="59"/>
      <c r="AGR292" s="59"/>
      <c r="AGS292" s="59"/>
      <c r="AGT292" s="59"/>
      <c r="AGU292" s="59"/>
      <c r="AGV292" s="59"/>
      <c r="AGW292" s="59"/>
      <c r="AGX292" s="59"/>
      <c r="AGY292" s="59"/>
      <c r="AGZ292" s="59"/>
      <c r="AHA292" s="59"/>
      <c r="AHB292" s="59"/>
      <c r="AHC292" s="59"/>
      <c r="AHD292" s="59"/>
      <c r="AHE292" s="59"/>
      <c r="AHF292" s="59"/>
      <c r="AHG292" s="59"/>
      <c r="AHH292" s="59"/>
      <c r="AHI292" s="59"/>
      <c r="AHJ292" s="59"/>
      <c r="AHK292" s="59"/>
      <c r="AHL292" s="59"/>
      <c r="AHM292" s="59"/>
      <c r="AHN292" s="59"/>
      <c r="AHO292" s="59"/>
      <c r="AHP292" s="59"/>
      <c r="AHQ292" s="59"/>
      <c r="AHR292" s="59"/>
      <c r="AHS292" s="59"/>
      <c r="AHT292" s="59"/>
      <c r="AHU292" s="59"/>
      <c r="AHV292" s="59"/>
      <c r="AHW292" s="59"/>
      <c r="AHX292" s="59"/>
      <c r="AHY292" s="59"/>
      <c r="AHZ292" s="59"/>
      <c r="AIA292" s="59"/>
      <c r="AIB292" s="59"/>
      <c r="AIC292" s="59"/>
      <c r="AID292" s="59"/>
      <c r="AIE292" s="59"/>
      <c r="AIF292" s="59"/>
      <c r="AIG292" s="59"/>
      <c r="AIH292" s="59"/>
      <c r="AII292" s="59"/>
      <c r="AIJ292" s="59"/>
      <c r="AIK292" s="59"/>
      <c r="AIL292" s="59"/>
      <c r="AIM292" s="59"/>
      <c r="AIN292" s="59"/>
      <c r="AIO292" s="59"/>
      <c r="AIP292" s="59"/>
      <c r="AIQ292" s="59"/>
      <c r="AIR292" s="59"/>
      <c r="AIS292" s="59"/>
      <c r="AIT292" s="59"/>
      <c r="AIU292" s="59"/>
      <c r="AIV292" s="59"/>
      <c r="AIW292" s="59"/>
      <c r="AIX292" s="59"/>
      <c r="AIY292" s="59"/>
      <c r="AIZ292" s="59"/>
      <c r="AJA292" s="59"/>
      <c r="AJB292" s="59"/>
      <c r="AJC292" s="59"/>
      <c r="AJD292" s="59"/>
      <c r="AJE292" s="59"/>
      <c r="AJF292" s="59"/>
      <c r="AJG292" s="59"/>
      <c r="AJH292" s="59"/>
      <c r="AJI292" s="59"/>
      <c r="AJJ292" s="59"/>
      <c r="AJK292" s="59"/>
      <c r="AJL292" s="59"/>
      <c r="AJM292" s="59"/>
      <c r="AJN292" s="59"/>
      <c r="AJO292" s="59"/>
      <c r="AJP292" s="59"/>
      <c r="AJQ292" s="59"/>
      <c r="AJR292" s="59"/>
      <c r="AJS292" s="59"/>
      <c r="AJT292" s="59"/>
      <c r="AJU292" s="59"/>
      <c r="AJV292" s="59"/>
      <c r="AJW292" s="59"/>
      <c r="AJX292" s="59"/>
      <c r="AJY292" s="59"/>
      <c r="AJZ292" s="59"/>
      <c r="AKA292" s="59"/>
      <c r="AKB292" s="59"/>
      <c r="AKC292" s="59"/>
      <c r="AKD292" s="59"/>
      <c r="AKE292" s="59"/>
      <c r="AKF292" s="59"/>
      <c r="AKG292" s="59"/>
      <c r="AKH292" s="59"/>
      <c r="AKI292" s="59"/>
      <c r="AKJ292" s="59"/>
      <c r="AKK292" s="59"/>
      <c r="AKL292" s="59"/>
      <c r="AKM292" s="59"/>
      <c r="AKN292" s="59"/>
      <c r="AKO292" s="59"/>
      <c r="AKP292" s="59"/>
      <c r="AKQ292" s="59"/>
      <c r="AKR292" s="59"/>
      <c r="AKS292" s="59"/>
      <c r="AKT292" s="59"/>
      <c r="AKU292" s="59"/>
      <c r="AKV292" s="59"/>
      <c r="AKW292" s="59"/>
      <c r="AKX292" s="59"/>
      <c r="AKY292" s="59"/>
      <c r="AKZ292" s="59"/>
      <c r="ALA292" s="59"/>
      <c r="ALB292" s="59"/>
      <c r="ALC292" s="59"/>
      <c r="ALD292" s="59"/>
      <c r="ALE292" s="59"/>
      <c r="ALF292" s="59"/>
      <c r="ALG292" s="59"/>
      <c r="ALH292" s="59"/>
      <c r="ALI292" s="59"/>
      <c r="ALJ292" s="59"/>
      <c r="ALK292" s="59"/>
      <c r="ALL292" s="59"/>
      <c r="ALM292" s="59"/>
      <c r="ALN292" s="59"/>
      <c r="ALO292" s="59"/>
      <c r="ALP292" s="59"/>
      <c r="ALQ292" s="59"/>
      <c r="ALR292" s="59"/>
      <c r="ALS292" s="59"/>
      <c r="ALT292" s="59"/>
      <c r="ALU292" s="59"/>
      <c r="ALV292" s="59"/>
      <c r="ALW292" s="59"/>
      <c r="ALX292" s="59"/>
      <c r="ALY292" s="59"/>
      <c r="ALZ292" s="59"/>
      <c r="AMA292" s="59"/>
      <c r="AMB292" s="59"/>
      <c r="AMC292" s="59"/>
      <c r="AMD292" s="59"/>
      <c r="AME292" s="59"/>
      <c r="AMF292" s="59"/>
      <c r="AMG292" s="59"/>
      <c r="AMH292" s="59"/>
      <c r="AMI292" s="59"/>
      <c r="AMJ292" s="59"/>
      <c r="AMK292" s="59"/>
      <c r="AML292" s="59"/>
      <c r="AMM292" s="59"/>
      <c r="AMN292" s="59"/>
      <c r="AMO292" s="59"/>
      <c r="AMP292" s="59"/>
      <c r="AMQ292" s="59"/>
      <c r="AMR292" s="59"/>
      <c r="AMS292" s="59"/>
      <c r="AMT292" s="59"/>
      <c r="AMU292" s="59"/>
      <c r="AMV292" s="59"/>
      <c r="AMW292" s="59"/>
      <c r="AMX292" s="59"/>
      <c r="AMY292" s="59"/>
      <c r="AMZ292" s="59"/>
      <c r="ANA292" s="59"/>
      <c r="ANB292" s="59"/>
      <c r="ANC292" s="59"/>
      <c r="AND292" s="59"/>
      <c r="ANE292" s="59"/>
      <c r="ANF292" s="59"/>
      <c r="ANG292" s="59"/>
      <c r="ANH292" s="59"/>
      <c r="ANI292" s="59"/>
      <c r="ANJ292" s="59"/>
      <c r="ANK292" s="59"/>
      <c r="ANL292" s="59"/>
      <c r="ANM292" s="59"/>
      <c r="ANN292" s="59"/>
      <c r="ANO292" s="59"/>
      <c r="ANP292" s="59"/>
      <c r="ANQ292" s="59"/>
      <c r="ANR292" s="59"/>
      <c r="ANS292" s="59"/>
      <c r="ANT292" s="59"/>
      <c r="ANU292" s="59"/>
      <c r="ANV292" s="59"/>
      <c r="ANW292" s="59"/>
      <c r="ANX292" s="59"/>
      <c r="ANY292" s="59"/>
      <c r="ANZ292" s="59"/>
      <c r="AOA292" s="59"/>
      <c r="AOB292" s="59"/>
      <c r="AOC292" s="59"/>
      <c r="AOD292" s="59"/>
      <c r="AOE292" s="59"/>
      <c r="AOF292" s="59"/>
      <c r="AOG292" s="59"/>
      <c r="AOH292" s="59"/>
      <c r="AOI292" s="59"/>
      <c r="AOJ292" s="59"/>
      <c r="AOK292" s="59"/>
      <c r="AOL292" s="59"/>
      <c r="AOM292" s="59"/>
      <c r="AON292" s="59"/>
      <c r="AOO292" s="59"/>
      <c r="AOP292" s="59"/>
      <c r="AOQ292" s="59"/>
      <c r="AOR292" s="59"/>
      <c r="AOS292" s="59"/>
      <c r="AOT292" s="59"/>
      <c r="AOU292" s="59"/>
      <c r="AOV292" s="59"/>
      <c r="AOW292" s="59"/>
      <c r="AOX292" s="59"/>
      <c r="AOY292" s="59"/>
      <c r="AOZ292" s="59"/>
      <c r="APA292" s="59"/>
      <c r="APB292" s="59"/>
      <c r="APC292" s="59"/>
      <c r="APD292" s="59"/>
      <c r="APE292" s="59"/>
      <c r="APF292" s="59"/>
      <c r="APG292" s="59"/>
      <c r="APH292" s="59"/>
      <c r="API292" s="59"/>
      <c r="APJ292" s="59"/>
      <c r="APK292" s="59"/>
      <c r="APL292" s="59"/>
      <c r="APM292" s="59"/>
      <c r="APN292" s="59"/>
      <c r="APO292" s="59"/>
      <c r="APP292" s="59"/>
      <c r="APQ292" s="59"/>
      <c r="APR292" s="59"/>
      <c r="APS292" s="59"/>
      <c r="APT292" s="59"/>
      <c r="APU292" s="59"/>
      <c r="APV292" s="59"/>
      <c r="APW292" s="59"/>
      <c r="APX292" s="59"/>
      <c r="APY292" s="59"/>
      <c r="APZ292" s="59"/>
      <c r="AQA292" s="59"/>
      <c r="AQB292" s="59"/>
      <c r="AQC292" s="59"/>
      <c r="AQD292" s="59"/>
      <c r="AQE292" s="59"/>
      <c r="AQF292" s="59"/>
      <c r="AQG292" s="59"/>
      <c r="AQH292" s="59"/>
      <c r="AQI292" s="59"/>
      <c r="AQJ292" s="59"/>
      <c r="AQK292" s="59"/>
      <c r="AQL292" s="59"/>
      <c r="AQM292" s="59"/>
      <c r="AQN292" s="59"/>
      <c r="AQO292" s="59"/>
      <c r="AQP292" s="59"/>
      <c r="AQQ292" s="59"/>
      <c r="AQR292" s="59"/>
      <c r="AQS292" s="59"/>
      <c r="AQT292" s="59"/>
      <c r="AQU292" s="59"/>
      <c r="AQV292" s="59"/>
      <c r="AQW292" s="59"/>
      <c r="AQX292" s="59"/>
      <c r="AQY292" s="59"/>
      <c r="AQZ292" s="59"/>
      <c r="ARA292" s="59"/>
      <c r="ARB292" s="59"/>
      <c r="ARC292" s="59"/>
      <c r="ARD292" s="59"/>
      <c r="ARE292" s="59"/>
      <c r="ARF292" s="59"/>
      <c r="ARG292" s="59"/>
      <c r="ARH292" s="59"/>
      <c r="ARI292" s="59"/>
      <c r="ARJ292" s="59"/>
      <c r="ARK292" s="59"/>
      <c r="ARL292" s="59"/>
      <c r="ARM292" s="59"/>
      <c r="ARN292" s="59"/>
      <c r="ARO292" s="59"/>
      <c r="ARP292" s="59"/>
      <c r="ARQ292" s="59"/>
      <c r="ARR292" s="59"/>
      <c r="ARS292" s="59"/>
      <c r="ART292" s="59"/>
      <c r="ARU292" s="59"/>
      <c r="ARV292" s="59"/>
      <c r="ARW292" s="59"/>
      <c r="ARX292" s="59"/>
      <c r="ARY292" s="59"/>
      <c r="ARZ292" s="59"/>
      <c r="ASA292" s="59"/>
      <c r="ASB292" s="59"/>
      <c r="ASC292" s="59"/>
      <c r="ASD292" s="59"/>
      <c r="ASE292" s="59"/>
      <c r="ASF292" s="59"/>
      <c r="ASG292" s="59"/>
      <c r="ASH292" s="59"/>
      <c r="ASI292" s="59"/>
      <c r="ASJ292" s="59"/>
      <c r="ASK292" s="59"/>
      <c r="ASL292" s="59"/>
      <c r="ASM292" s="59"/>
      <c r="ASN292" s="59"/>
      <c r="ASO292" s="59"/>
      <c r="ASP292" s="59"/>
      <c r="ASQ292" s="59"/>
      <c r="ASR292" s="59"/>
      <c r="ASS292" s="59"/>
      <c r="AST292" s="59"/>
      <c r="ASU292" s="59"/>
      <c r="ASV292" s="59"/>
      <c r="ASW292" s="59"/>
      <c r="ASX292" s="59"/>
      <c r="ASY292" s="59"/>
      <c r="ASZ292" s="59"/>
      <c r="ATA292" s="59"/>
      <c r="ATB292" s="59"/>
      <c r="ATC292" s="59"/>
      <c r="ATD292" s="59"/>
      <c r="ATE292" s="59"/>
      <c r="ATF292" s="59"/>
      <c r="ATG292" s="59"/>
      <c r="ATH292" s="59"/>
      <c r="ATI292" s="59"/>
      <c r="ATJ292" s="59"/>
      <c r="ATK292" s="59"/>
      <c r="ATL292" s="59"/>
      <c r="ATM292" s="59"/>
      <c r="ATN292" s="59"/>
      <c r="ATO292" s="59"/>
      <c r="ATP292" s="59"/>
      <c r="ATQ292" s="59"/>
      <c r="ATR292" s="59"/>
      <c r="ATS292" s="59"/>
      <c r="ATT292" s="59"/>
      <c r="ATU292" s="59"/>
      <c r="ATV292" s="59"/>
      <c r="ATW292" s="59"/>
      <c r="ATX292" s="59"/>
      <c r="ATY292" s="59"/>
      <c r="ATZ292" s="59"/>
      <c r="AUA292" s="59"/>
      <c r="AUB292" s="59"/>
      <c r="AUC292" s="59"/>
      <c r="AUD292" s="59"/>
      <c r="AUE292" s="59"/>
      <c r="AUF292" s="59"/>
      <c r="AUG292" s="59"/>
      <c r="AUH292" s="59"/>
      <c r="AUI292" s="59"/>
      <c r="AUJ292" s="59"/>
      <c r="AUK292" s="59"/>
      <c r="AUL292" s="59"/>
      <c r="AUM292" s="59"/>
      <c r="AUN292" s="59"/>
      <c r="AUO292" s="59"/>
      <c r="AUP292" s="59"/>
      <c r="AUQ292" s="59"/>
      <c r="AUR292" s="59"/>
      <c r="AUS292" s="59"/>
      <c r="AUT292" s="59"/>
      <c r="AUU292" s="59"/>
      <c r="AUV292" s="59"/>
      <c r="AUW292" s="59"/>
      <c r="AUX292" s="59"/>
      <c r="AUY292" s="59"/>
      <c r="AUZ292" s="59"/>
      <c r="AVA292" s="59"/>
      <c r="AVB292" s="59"/>
      <c r="AVC292" s="59"/>
      <c r="AVD292" s="59"/>
      <c r="AVE292" s="59"/>
      <c r="AVF292" s="59"/>
      <c r="AVG292" s="59"/>
      <c r="AVH292" s="59"/>
      <c r="AVI292" s="59"/>
      <c r="AVJ292" s="59"/>
      <c r="AVK292" s="59"/>
      <c r="AVL292" s="59"/>
      <c r="AVM292" s="59"/>
      <c r="AVN292" s="59"/>
      <c r="AVO292" s="59"/>
      <c r="AVP292" s="59"/>
      <c r="AVQ292" s="59"/>
      <c r="AVR292" s="59"/>
      <c r="AVS292" s="59"/>
      <c r="AVT292" s="59"/>
      <c r="AVU292" s="59"/>
      <c r="AVV292" s="59"/>
      <c r="AVW292" s="59"/>
      <c r="AVX292" s="59"/>
      <c r="AVY292" s="59"/>
      <c r="AVZ292" s="59"/>
      <c r="AWA292" s="59"/>
      <c r="AWB292" s="59"/>
      <c r="AWC292" s="59"/>
      <c r="AWD292" s="59"/>
      <c r="AWE292" s="59"/>
      <c r="AWF292" s="59"/>
      <c r="AWG292" s="59"/>
      <c r="AWH292" s="59"/>
      <c r="AWI292" s="59"/>
      <c r="AWJ292" s="59"/>
      <c r="AWK292" s="59"/>
      <c r="AWL292" s="59"/>
      <c r="AWM292" s="59"/>
      <c r="AWN292" s="59"/>
      <c r="AWO292" s="59"/>
      <c r="AWP292" s="59"/>
      <c r="AWQ292" s="59"/>
      <c r="AWR292" s="59"/>
      <c r="AWS292" s="59"/>
      <c r="AWT292" s="59"/>
      <c r="AWU292" s="59"/>
      <c r="AWV292" s="59"/>
      <c r="AWW292" s="59"/>
      <c r="AWX292" s="59"/>
      <c r="AWY292" s="59"/>
      <c r="AWZ292" s="59"/>
      <c r="AXA292" s="59"/>
      <c r="AXB292" s="59"/>
      <c r="AXC292" s="59"/>
      <c r="AXD292" s="59"/>
      <c r="AXE292" s="59"/>
      <c r="AXF292" s="59"/>
      <c r="AXG292" s="59"/>
      <c r="AXH292" s="59"/>
      <c r="AXI292" s="59"/>
      <c r="AXJ292" s="59"/>
      <c r="AXK292" s="59"/>
      <c r="AXL292" s="59"/>
      <c r="AXM292" s="59"/>
      <c r="AXN292" s="59"/>
      <c r="AXO292" s="59"/>
      <c r="AXP292" s="59"/>
      <c r="AXQ292" s="59"/>
      <c r="AXR292" s="59"/>
      <c r="AXS292" s="59"/>
      <c r="AXT292" s="59"/>
      <c r="AXU292" s="59"/>
      <c r="AXV292" s="59"/>
      <c r="AXW292" s="59"/>
      <c r="AXX292" s="59"/>
      <c r="AXY292" s="59"/>
      <c r="AXZ292" s="59"/>
      <c r="AYA292" s="59"/>
      <c r="AYB292" s="59"/>
      <c r="AYC292" s="59"/>
      <c r="AYD292" s="59"/>
      <c r="AYE292" s="59"/>
      <c r="AYF292" s="59"/>
      <c r="AYG292" s="59"/>
      <c r="AYH292" s="59"/>
      <c r="AYI292" s="59"/>
      <c r="AYJ292" s="59"/>
      <c r="AYK292" s="59"/>
      <c r="AYL292" s="59"/>
      <c r="AYM292" s="59"/>
      <c r="AYN292" s="59"/>
      <c r="AYO292" s="59"/>
      <c r="AYP292" s="59"/>
      <c r="AYQ292" s="59"/>
      <c r="AYR292" s="59"/>
      <c r="AYS292" s="59"/>
      <c r="AYT292" s="59"/>
      <c r="AYU292" s="59"/>
      <c r="AYV292" s="59"/>
      <c r="AYW292" s="59"/>
      <c r="AYX292" s="59"/>
      <c r="AYY292" s="59"/>
      <c r="AYZ292" s="59"/>
      <c r="AZA292" s="59"/>
      <c r="AZB292" s="59"/>
      <c r="AZC292" s="59"/>
      <c r="AZD292" s="59"/>
      <c r="AZE292" s="59"/>
      <c r="AZF292" s="59"/>
      <c r="AZG292" s="59"/>
      <c r="AZH292" s="59"/>
      <c r="AZI292" s="59"/>
      <c r="AZJ292" s="59"/>
      <c r="AZK292" s="59"/>
      <c r="AZL292" s="59"/>
      <c r="AZM292" s="59"/>
      <c r="AZN292" s="59"/>
      <c r="AZO292" s="59"/>
      <c r="AZP292" s="59"/>
      <c r="AZQ292" s="59"/>
      <c r="AZR292" s="59"/>
      <c r="AZS292" s="59"/>
      <c r="AZT292" s="59"/>
      <c r="AZU292" s="59"/>
      <c r="AZV292" s="59"/>
      <c r="AZW292" s="59"/>
      <c r="AZX292" s="59"/>
      <c r="AZY292" s="59"/>
      <c r="AZZ292" s="59"/>
      <c r="BAA292" s="59"/>
      <c r="BAB292" s="59"/>
      <c r="BAC292" s="59"/>
      <c r="BAD292" s="59"/>
      <c r="BAE292" s="59"/>
      <c r="BAF292" s="59"/>
      <c r="BAG292" s="59"/>
      <c r="BAH292" s="59"/>
      <c r="BAI292" s="59"/>
      <c r="BAJ292" s="59"/>
      <c r="BAK292" s="59"/>
      <c r="BAL292" s="59"/>
      <c r="BAM292" s="59"/>
      <c r="BAN292" s="59"/>
      <c r="BAO292" s="59"/>
      <c r="BAP292" s="59"/>
      <c r="BAQ292" s="59"/>
      <c r="BAR292" s="59"/>
      <c r="BAS292" s="59"/>
      <c r="BAT292" s="59"/>
      <c r="BAU292" s="59"/>
      <c r="BAV292" s="59"/>
      <c r="BAW292" s="59"/>
      <c r="BAX292" s="59"/>
      <c r="BAY292" s="59"/>
      <c r="BAZ292" s="59"/>
      <c r="BBA292" s="59"/>
      <c r="BBB292" s="59"/>
      <c r="BBC292" s="59"/>
      <c r="BBD292" s="59"/>
      <c r="BBE292" s="59"/>
      <c r="BBF292" s="59"/>
      <c r="BBG292" s="59"/>
      <c r="BBH292" s="59"/>
      <c r="BBI292" s="59"/>
      <c r="BBJ292" s="59"/>
      <c r="BBK292" s="59"/>
      <c r="BBL292" s="59"/>
      <c r="BBM292" s="59"/>
      <c r="BBN292" s="59"/>
      <c r="BBO292" s="59"/>
      <c r="BBP292" s="59"/>
      <c r="BBQ292" s="59"/>
      <c r="BBR292" s="59"/>
      <c r="BBS292" s="59"/>
      <c r="BBT292" s="59"/>
      <c r="BBU292" s="59"/>
      <c r="BBV292" s="59"/>
      <c r="BBW292" s="59"/>
      <c r="BBX292" s="59"/>
      <c r="BBY292" s="59"/>
      <c r="BBZ292" s="59"/>
      <c r="BCA292" s="59"/>
      <c r="BCB292" s="59"/>
      <c r="BCC292" s="59"/>
      <c r="BCD292" s="59"/>
      <c r="BCE292" s="59"/>
      <c r="BCF292" s="59"/>
      <c r="BCG292" s="59"/>
      <c r="BCH292" s="59"/>
      <c r="BCI292" s="59"/>
      <c r="BCJ292" s="59"/>
      <c r="BCK292" s="59"/>
      <c r="BCL292" s="59"/>
      <c r="BCM292" s="59"/>
      <c r="BCN292" s="59"/>
      <c r="BCO292" s="59"/>
      <c r="BCP292" s="59"/>
      <c r="BCQ292" s="59"/>
      <c r="BCR292" s="59"/>
      <c r="BCS292" s="59"/>
      <c r="BCT292" s="59"/>
      <c r="BCU292" s="59"/>
      <c r="BCV292" s="59"/>
      <c r="BCW292" s="59"/>
      <c r="BCX292" s="59"/>
      <c r="BCY292" s="59"/>
      <c r="BCZ292" s="59"/>
      <c r="BDA292" s="59"/>
      <c r="BDB292" s="59"/>
      <c r="BDC292" s="59"/>
      <c r="BDD292" s="59"/>
      <c r="BDE292" s="59"/>
      <c r="BDF292" s="59"/>
      <c r="BDG292" s="59"/>
      <c r="BDH292" s="59"/>
      <c r="BDI292" s="59"/>
      <c r="BDJ292" s="59"/>
      <c r="BDK292" s="59"/>
      <c r="BDL292" s="59"/>
      <c r="BDM292" s="59"/>
      <c r="BDN292" s="59"/>
      <c r="BDO292" s="59"/>
      <c r="BDP292" s="59"/>
      <c r="BDQ292" s="59"/>
      <c r="BDR292" s="59"/>
      <c r="BDS292" s="59"/>
      <c r="BDT292" s="59"/>
      <c r="BDU292" s="59"/>
      <c r="BDV292" s="59"/>
      <c r="BDW292" s="59"/>
      <c r="BDX292" s="59"/>
      <c r="BDY292" s="59"/>
      <c r="BDZ292" s="59"/>
      <c r="BEA292" s="59"/>
      <c r="BEB292" s="59"/>
      <c r="BEC292" s="59"/>
      <c r="BED292" s="59"/>
      <c r="BEE292" s="59"/>
      <c r="BEF292" s="59"/>
      <c r="BEG292" s="59"/>
      <c r="BEH292" s="59"/>
      <c r="BEI292" s="59"/>
      <c r="BEJ292" s="59"/>
      <c r="BEK292" s="59"/>
      <c r="BEL292" s="59"/>
      <c r="BEM292" s="59"/>
      <c r="BEN292" s="59"/>
      <c r="BEO292" s="59"/>
      <c r="BEP292" s="59"/>
      <c r="BEQ292" s="59"/>
      <c r="BER292" s="59"/>
      <c r="BES292" s="59"/>
      <c r="BET292" s="59"/>
      <c r="BEU292" s="59"/>
      <c r="BEV292" s="59"/>
      <c r="BEW292" s="59"/>
      <c r="BEX292" s="59"/>
      <c r="BEY292" s="59"/>
      <c r="BEZ292" s="59"/>
      <c r="BFA292" s="59"/>
      <c r="BFB292" s="59"/>
      <c r="BFC292" s="59"/>
      <c r="BFD292" s="59"/>
      <c r="BFE292" s="59"/>
      <c r="BFF292" s="59"/>
      <c r="BFG292" s="59"/>
      <c r="BFH292" s="59"/>
      <c r="BFI292" s="59"/>
      <c r="BFJ292" s="59"/>
      <c r="BFK292" s="59"/>
      <c r="BFL292" s="59"/>
      <c r="BFM292" s="59"/>
      <c r="BFN292" s="59"/>
      <c r="BFO292" s="59"/>
      <c r="BFP292" s="59"/>
      <c r="BFQ292" s="59"/>
      <c r="BFR292" s="59"/>
      <c r="BFS292" s="59"/>
      <c r="BFT292" s="59"/>
      <c r="BFU292" s="59"/>
      <c r="BFV292" s="59"/>
      <c r="BFW292" s="59"/>
      <c r="BFX292" s="59"/>
      <c r="BFY292" s="59"/>
      <c r="BFZ292" s="59"/>
      <c r="BGA292" s="59"/>
      <c r="BGB292" s="59"/>
      <c r="BGC292" s="59"/>
      <c r="BGD292" s="59"/>
      <c r="BGE292" s="59"/>
      <c r="BGF292" s="59"/>
      <c r="BGG292" s="59"/>
      <c r="BGH292" s="59"/>
      <c r="BGI292" s="59"/>
      <c r="BGJ292" s="59"/>
      <c r="BGK292" s="59"/>
      <c r="BGL292" s="59"/>
      <c r="BGM292" s="59"/>
      <c r="BGN292" s="59"/>
      <c r="BGO292" s="59"/>
      <c r="BGP292" s="59"/>
      <c r="BGQ292" s="59"/>
      <c r="BGR292" s="59"/>
      <c r="BGS292" s="59"/>
      <c r="BGT292" s="59"/>
      <c r="BGU292" s="59"/>
      <c r="BGV292" s="59"/>
      <c r="BGW292" s="59"/>
      <c r="BGX292" s="59"/>
      <c r="BGY292" s="59"/>
      <c r="BGZ292" s="59"/>
      <c r="BHA292" s="59"/>
      <c r="BHB292" s="59"/>
      <c r="BHC292" s="59"/>
      <c r="BHD292" s="59"/>
      <c r="BHE292" s="59"/>
      <c r="BHF292" s="59"/>
      <c r="BHG292" s="59"/>
      <c r="BHH292" s="59"/>
      <c r="BHI292" s="59"/>
      <c r="BHJ292" s="59"/>
      <c r="BHK292" s="59"/>
      <c r="BHL292" s="59"/>
      <c r="BHM292" s="59"/>
      <c r="BHN292" s="59"/>
      <c r="BHO292" s="59"/>
      <c r="BHP292" s="59"/>
      <c r="BHQ292" s="59"/>
      <c r="BHR292" s="59"/>
      <c r="BHS292" s="59"/>
      <c r="BHT292" s="59"/>
      <c r="BHU292" s="59"/>
      <c r="BHV292" s="59"/>
      <c r="BHW292" s="59"/>
      <c r="BHX292" s="59"/>
      <c r="BHY292" s="59"/>
      <c r="BHZ292" s="59"/>
      <c r="BIA292" s="59"/>
      <c r="BIB292" s="59"/>
      <c r="BIC292" s="59"/>
      <c r="BID292" s="59"/>
      <c r="BIE292" s="59"/>
      <c r="BIF292" s="59"/>
      <c r="BIG292" s="59"/>
      <c r="BIH292" s="59"/>
      <c r="BII292" s="59"/>
      <c r="BIJ292" s="59"/>
      <c r="BIK292" s="59"/>
      <c r="BIL292" s="59"/>
      <c r="BIM292" s="59"/>
      <c r="BIN292" s="59"/>
      <c r="BIO292" s="59"/>
      <c r="BIP292" s="59"/>
      <c r="BIQ292" s="59"/>
      <c r="BIR292" s="59"/>
      <c r="BIS292" s="59"/>
      <c r="BIT292" s="59"/>
      <c r="BIU292" s="59"/>
      <c r="BIV292" s="59"/>
      <c r="BIW292" s="59"/>
      <c r="BIX292" s="59"/>
      <c r="BIY292" s="59"/>
      <c r="BIZ292" s="59"/>
      <c r="BJA292" s="59"/>
      <c r="BJB292" s="59"/>
      <c r="BJC292" s="59"/>
      <c r="BJD292" s="59"/>
      <c r="BJE292" s="59"/>
      <c r="BJF292" s="59"/>
      <c r="BJG292" s="59"/>
      <c r="BJH292" s="59"/>
      <c r="BJI292" s="59"/>
      <c r="BJJ292" s="59"/>
      <c r="BJK292" s="59"/>
      <c r="BJL292" s="59"/>
      <c r="BJM292" s="59"/>
      <c r="BJN292" s="59"/>
      <c r="BJO292" s="59"/>
      <c r="BJP292" s="59"/>
      <c r="BJQ292" s="59"/>
      <c r="BJR292" s="59"/>
      <c r="BJS292" s="59"/>
      <c r="BJT292" s="59"/>
      <c r="BJU292" s="59"/>
      <c r="BJV292" s="59"/>
      <c r="BJW292" s="59"/>
      <c r="BJX292" s="59"/>
      <c r="BJY292" s="59"/>
      <c r="BJZ292" s="59"/>
      <c r="BKA292" s="59"/>
      <c r="BKB292" s="59"/>
      <c r="BKC292" s="59"/>
      <c r="BKD292" s="59"/>
      <c r="BKE292" s="59"/>
      <c r="BKF292" s="59"/>
      <c r="BKG292" s="59"/>
      <c r="BKH292" s="59"/>
      <c r="BKI292" s="59"/>
      <c r="BKJ292" s="59"/>
      <c r="BKK292" s="59"/>
      <c r="BKL292" s="59"/>
      <c r="BKM292" s="59"/>
      <c r="BKN292" s="59"/>
      <c r="BKO292" s="59"/>
      <c r="BKP292" s="59"/>
      <c r="BKQ292" s="59"/>
      <c r="BKR292" s="59"/>
      <c r="BKS292" s="59"/>
      <c r="BKT292" s="59"/>
      <c r="BKU292" s="59"/>
      <c r="BKV292" s="59"/>
      <c r="BKW292" s="59"/>
      <c r="BKX292" s="59"/>
      <c r="BKY292" s="59"/>
      <c r="BKZ292" s="59"/>
      <c r="BLA292" s="59"/>
      <c r="BLB292" s="59"/>
      <c r="BLC292" s="59"/>
      <c r="BLD292" s="59"/>
      <c r="BLE292" s="59"/>
      <c r="BLF292" s="59"/>
      <c r="BLG292" s="59"/>
      <c r="BLH292" s="59"/>
      <c r="BLI292" s="59"/>
      <c r="BLJ292" s="59"/>
      <c r="BLK292" s="59"/>
      <c r="BLL292" s="59"/>
      <c r="BLM292" s="59"/>
      <c r="BLN292" s="59"/>
      <c r="BLO292" s="59"/>
      <c r="BLP292" s="59"/>
      <c r="BLQ292" s="59"/>
      <c r="BLR292" s="59"/>
      <c r="BLS292" s="59"/>
      <c r="BLT292" s="59"/>
      <c r="BLU292" s="59"/>
      <c r="BLV292" s="59"/>
      <c r="BLW292" s="59"/>
      <c r="BLX292" s="59"/>
      <c r="BLY292" s="59"/>
      <c r="BLZ292" s="59"/>
      <c r="BMA292" s="59"/>
      <c r="BMB292" s="59"/>
      <c r="BMC292" s="59"/>
      <c r="BMD292" s="59"/>
      <c r="BME292" s="59"/>
      <c r="BMF292" s="59"/>
      <c r="BMG292" s="59"/>
      <c r="BMH292" s="59"/>
      <c r="BMI292" s="59"/>
      <c r="BMJ292" s="59"/>
      <c r="BMK292" s="59"/>
      <c r="BML292" s="59"/>
      <c r="BMM292" s="59"/>
      <c r="BMN292" s="59"/>
      <c r="BMO292" s="59"/>
      <c r="BMP292" s="59"/>
      <c r="BMQ292" s="59"/>
      <c r="BMR292" s="59"/>
      <c r="BMS292" s="59"/>
      <c r="BMT292" s="59"/>
      <c r="BMU292" s="59"/>
      <c r="BMV292" s="59"/>
      <c r="BMW292" s="59"/>
      <c r="BMX292" s="59"/>
      <c r="BMY292" s="59"/>
      <c r="BMZ292" s="59"/>
      <c r="BNA292" s="59"/>
      <c r="BNB292" s="59"/>
      <c r="BNC292" s="59"/>
      <c r="BND292" s="59"/>
      <c r="BNE292" s="59"/>
      <c r="BNF292" s="59"/>
      <c r="BNG292" s="59"/>
      <c r="BNH292" s="59"/>
      <c r="BNI292" s="59"/>
      <c r="BNJ292" s="59"/>
      <c r="BNK292" s="59"/>
      <c r="BNL292" s="59"/>
      <c r="BNM292" s="59"/>
      <c r="BNN292" s="59"/>
      <c r="BNO292" s="59"/>
      <c r="BNP292" s="59"/>
      <c r="BNQ292" s="59"/>
      <c r="BNR292" s="59"/>
      <c r="BNS292" s="59"/>
      <c r="BNT292" s="59"/>
      <c r="BNU292" s="59"/>
      <c r="BNV292" s="59"/>
      <c r="BNW292" s="59"/>
      <c r="BNX292" s="59"/>
      <c r="BNY292" s="59"/>
      <c r="BNZ292" s="59"/>
      <c r="BOA292" s="59"/>
      <c r="BOB292" s="59"/>
      <c r="BOC292" s="59"/>
      <c r="BOD292" s="59"/>
      <c r="BOE292" s="59"/>
      <c r="BOF292" s="59"/>
      <c r="BOG292" s="59"/>
      <c r="BOH292" s="59"/>
      <c r="BOI292" s="59"/>
      <c r="BOJ292" s="59"/>
      <c r="BOK292" s="59"/>
      <c r="BOL292" s="59"/>
      <c r="BOM292" s="59"/>
      <c r="BON292" s="59"/>
      <c r="BOO292" s="59"/>
      <c r="BOP292" s="59"/>
      <c r="BOQ292" s="59"/>
      <c r="BOR292" s="59"/>
      <c r="BOS292" s="59"/>
      <c r="BOT292" s="59"/>
      <c r="BOU292" s="59"/>
      <c r="BOV292" s="59"/>
      <c r="BOW292" s="59"/>
      <c r="BOX292" s="59"/>
      <c r="BOY292" s="59"/>
      <c r="BOZ292" s="59"/>
      <c r="BPA292" s="59"/>
      <c r="BPB292" s="59"/>
      <c r="BPC292" s="59"/>
      <c r="BPD292" s="59"/>
      <c r="BPE292" s="59"/>
      <c r="BPF292" s="59"/>
      <c r="BPG292" s="59"/>
      <c r="BPH292" s="59"/>
      <c r="BPI292" s="59"/>
      <c r="BPJ292" s="59"/>
      <c r="BPK292" s="59"/>
      <c r="BPL292" s="59"/>
      <c r="BPM292" s="59"/>
      <c r="BPN292" s="59"/>
      <c r="BPO292" s="59"/>
      <c r="BPP292" s="59"/>
      <c r="BPQ292" s="59"/>
      <c r="BPR292" s="59"/>
      <c r="BPS292" s="59"/>
      <c r="BPT292" s="59"/>
      <c r="BPU292" s="59"/>
      <c r="BPV292" s="59"/>
      <c r="BPW292" s="59"/>
      <c r="BPX292" s="59"/>
      <c r="BPY292" s="59"/>
      <c r="BPZ292" s="59"/>
      <c r="BQA292" s="59"/>
      <c r="BQB292" s="59"/>
      <c r="BQC292" s="59"/>
      <c r="BQD292" s="59"/>
      <c r="BQE292" s="59"/>
      <c r="BQF292" s="59"/>
      <c r="BQG292" s="59"/>
      <c r="BQH292" s="59"/>
      <c r="BQI292" s="59"/>
      <c r="BQJ292" s="59"/>
      <c r="BQK292" s="59"/>
      <c r="BQL292" s="59"/>
      <c r="BQM292" s="59"/>
      <c r="BQN292" s="59"/>
      <c r="BQO292" s="59"/>
      <c r="BQP292" s="59"/>
      <c r="BQQ292" s="59"/>
      <c r="BQR292" s="59"/>
      <c r="BQS292" s="59"/>
      <c r="BQT292" s="59"/>
      <c r="BQU292" s="59"/>
      <c r="BQV292" s="59"/>
      <c r="BQW292" s="59"/>
      <c r="BQX292" s="59"/>
      <c r="BQY292" s="59"/>
      <c r="BQZ292" s="59"/>
      <c r="BRA292" s="59"/>
      <c r="BRB292" s="59"/>
      <c r="BRC292" s="59"/>
      <c r="BRD292" s="59"/>
      <c r="BRE292" s="59"/>
      <c r="BRF292" s="59"/>
      <c r="BRG292" s="59"/>
      <c r="BRH292" s="59"/>
      <c r="BRI292" s="59"/>
      <c r="BRJ292" s="59"/>
      <c r="BRK292" s="59"/>
      <c r="BRL292" s="59"/>
      <c r="BRM292" s="59"/>
      <c r="BRN292" s="59"/>
      <c r="BRO292" s="59"/>
      <c r="BRP292" s="59"/>
      <c r="BRQ292" s="59"/>
      <c r="BRR292" s="59"/>
      <c r="BRS292" s="59"/>
      <c r="BRT292" s="59"/>
      <c r="BRU292" s="59"/>
      <c r="BRV292" s="59"/>
      <c r="BRW292" s="59"/>
      <c r="BRX292" s="59"/>
      <c r="BRY292" s="59"/>
      <c r="BRZ292" s="59"/>
      <c r="BSA292" s="59"/>
      <c r="BSB292" s="59"/>
      <c r="BSC292" s="59"/>
      <c r="BSD292" s="59"/>
      <c r="BSE292" s="59"/>
      <c r="BSF292" s="59"/>
      <c r="BSG292" s="59"/>
      <c r="BSH292" s="59"/>
      <c r="BSI292" s="59"/>
      <c r="BSJ292" s="59"/>
      <c r="BSK292" s="59"/>
      <c r="BSL292" s="59"/>
      <c r="BSM292" s="59"/>
      <c r="BSN292" s="59"/>
      <c r="BSO292" s="59"/>
      <c r="BSP292" s="59"/>
      <c r="BSQ292" s="59"/>
      <c r="BSR292" s="59"/>
      <c r="BSS292" s="59"/>
      <c r="BST292" s="59"/>
      <c r="BSU292" s="59"/>
      <c r="BSV292" s="59"/>
      <c r="BSW292" s="59"/>
      <c r="BSX292" s="59"/>
      <c r="BSY292" s="59"/>
      <c r="BSZ292" s="59"/>
      <c r="BTA292" s="59"/>
      <c r="BTB292" s="59"/>
      <c r="BTC292" s="59"/>
      <c r="BTD292" s="59"/>
      <c r="BTE292" s="59"/>
      <c r="BTF292" s="59"/>
      <c r="BTG292" s="59"/>
      <c r="BTH292" s="59"/>
      <c r="BTI292" s="59"/>
      <c r="BTJ292" s="59"/>
      <c r="BTK292" s="59"/>
      <c r="BTL292" s="59"/>
      <c r="BTM292" s="59"/>
      <c r="BTN292" s="59"/>
      <c r="BTO292" s="59"/>
      <c r="BTP292" s="59"/>
      <c r="BTQ292" s="59"/>
      <c r="BTR292" s="59"/>
      <c r="BTS292" s="59"/>
      <c r="BTT292" s="59"/>
      <c r="BTU292" s="59"/>
      <c r="BTV292" s="59"/>
      <c r="BTW292" s="59"/>
      <c r="BTX292" s="59"/>
      <c r="BTY292" s="59"/>
      <c r="BTZ292" s="59"/>
      <c r="BUA292" s="59"/>
      <c r="BUB292" s="59"/>
      <c r="BUC292" s="59"/>
      <c r="BUD292" s="59"/>
      <c r="BUE292" s="59"/>
      <c r="BUF292" s="59"/>
      <c r="BUG292" s="59"/>
      <c r="BUH292" s="59"/>
      <c r="BUI292" s="59"/>
      <c r="BUJ292" s="59"/>
      <c r="BUK292" s="59"/>
      <c r="BUL292" s="59"/>
      <c r="BUM292" s="59"/>
      <c r="BUN292" s="59"/>
      <c r="BUO292" s="59"/>
      <c r="BUP292" s="59"/>
      <c r="BUQ292" s="59"/>
      <c r="BUR292" s="59"/>
      <c r="BUS292" s="59"/>
      <c r="BUT292" s="59"/>
      <c r="BUU292" s="59"/>
      <c r="BUV292" s="59"/>
      <c r="BUW292" s="59"/>
      <c r="BUX292" s="59"/>
      <c r="BUY292" s="59"/>
      <c r="BUZ292" s="59"/>
      <c r="BVA292" s="59"/>
      <c r="BVB292" s="59"/>
      <c r="BVC292" s="59"/>
      <c r="BVD292" s="59"/>
      <c r="BVE292" s="59"/>
      <c r="BVF292" s="59"/>
      <c r="BVG292" s="59"/>
      <c r="BVH292" s="59"/>
      <c r="BVI292" s="59"/>
      <c r="BVJ292" s="59"/>
      <c r="BVK292" s="59"/>
      <c r="BVL292" s="59"/>
      <c r="BVM292" s="59"/>
      <c r="BVN292" s="59"/>
      <c r="BVO292" s="59"/>
      <c r="BVP292" s="59"/>
      <c r="BVQ292" s="59"/>
      <c r="BVR292" s="59"/>
      <c r="BVS292" s="59"/>
      <c r="BVT292" s="59"/>
      <c r="BVU292" s="59"/>
      <c r="BVV292" s="59"/>
      <c r="BVW292" s="59"/>
      <c r="BVX292" s="59"/>
      <c r="BVY292" s="59"/>
      <c r="BVZ292" s="59"/>
      <c r="BWA292" s="59"/>
      <c r="BWB292" s="59"/>
      <c r="BWC292" s="59"/>
      <c r="BWD292" s="59"/>
      <c r="BWE292" s="59"/>
      <c r="BWF292" s="59"/>
      <c r="BWG292" s="59"/>
      <c r="BWH292" s="59"/>
      <c r="BWI292" s="59"/>
      <c r="BWJ292" s="59"/>
      <c r="BWK292" s="59"/>
      <c r="BWL292" s="59"/>
      <c r="BWM292" s="59"/>
      <c r="BWN292" s="59"/>
      <c r="BWO292" s="59"/>
      <c r="BWP292" s="59"/>
      <c r="BWQ292" s="59"/>
      <c r="BWR292" s="59"/>
      <c r="BWS292" s="59"/>
      <c r="BWT292" s="59"/>
      <c r="BWU292" s="59"/>
      <c r="BWV292" s="59"/>
      <c r="BWW292" s="59"/>
      <c r="BWX292" s="59"/>
      <c r="BWY292" s="59"/>
      <c r="BWZ292" s="59"/>
      <c r="BXA292" s="59"/>
      <c r="BXB292" s="59"/>
      <c r="BXC292" s="59"/>
      <c r="BXD292" s="59"/>
      <c r="BXE292" s="59"/>
      <c r="BXF292" s="59"/>
      <c r="BXG292" s="59"/>
      <c r="BXH292" s="59"/>
      <c r="BXI292" s="59"/>
      <c r="BXJ292" s="59"/>
      <c r="BXK292" s="59"/>
      <c r="BXL292" s="59"/>
      <c r="BXM292" s="59"/>
      <c r="BXN292" s="59"/>
      <c r="BXO292" s="59"/>
      <c r="BXP292" s="59"/>
      <c r="BXQ292" s="59"/>
      <c r="BXR292" s="59"/>
      <c r="BXS292" s="59"/>
      <c r="BXT292" s="59"/>
      <c r="BXU292" s="59"/>
      <c r="BXV292" s="59"/>
      <c r="BXW292" s="59"/>
      <c r="BXX292" s="59"/>
      <c r="BXY292" s="59"/>
      <c r="BXZ292" s="59"/>
      <c r="BYA292" s="59"/>
      <c r="BYB292" s="59"/>
      <c r="BYC292" s="59"/>
      <c r="BYD292" s="59"/>
      <c r="BYE292" s="59"/>
      <c r="BYF292" s="59"/>
      <c r="BYG292" s="59"/>
      <c r="BYH292" s="59"/>
      <c r="BYI292" s="59"/>
      <c r="BYJ292" s="59"/>
      <c r="BYK292" s="59"/>
      <c r="BYL292" s="59"/>
      <c r="BYM292" s="59"/>
      <c r="BYN292" s="59"/>
      <c r="BYO292" s="59"/>
      <c r="BYP292" s="59"/>
      <c r="BYQ292" s="59"/>
      <c r="BYR292" s="59"/>
      <c r="BYS292" s="59"/>
      <c r="BYT292" s="59"/>
      <c r="BYU292" s="59"/>
      <c r="BYV292" s="59"/>
      <c r="BYW292" s="59"/>
      <c r="BYX292" s="59"/>
      <c r="BYY292" s="59"/>
      <c r="BYZ292" s="59"/>
      <c r="BZA292" s="59"/>
      <c r="BZB292" s="59"/>
      <c r="BZC292" s="59"/>
      <c r="BZD292" s="59"/>
      <c r="BZE292" s="59"/>
      <c r="BZF292" s="59"/>
      <c r="BZG292" s="59"/>
      <c r="BZH292" s="59"/>
      <c r="BZI292" s="59"/>
      <c r="BZJ292" s="59"/>
      <c r="BZK292" s="59"/>
      <c r="BZL292" s="59"/>
      <c r="BZM292" s="59"/>
      <c r="BZN292" s="59"/>
      <c r="BZO292" s="59"/>
      <c r="BZP292" s="59"/>
      <c r="BZQ292" s="59"/>
      <c r="BZR292" s="59"/>
      <c r="BZS292" s="59"/>
      <c r="BZT292" s="59"/>
      <c r="BZU292" s="59"/>
      <c r="BZV292" s="59"/>
      <c r="BZW292" s="59"/>
      <c r="BZX292" s="59"/>
      <c r="BZY292" s="59"/>
      <c r="BZZ292" s="59"/>
      <c r="CAA292" s="59"/>
      <c r="CAB292" s="59"/>
      <c r="CAC292" s="59"/>
      <c r="CAD292" s="59"/>
      <c r="CAE292" s="59"/>
      <c r="CAF292" s="59"/>
      <c r="CAG292" s="59"/>
      <c r="CAH292" s="59"/>
      <c r="CAI292" s="59"/>
      <c r="CAJ292" s="59"/>
      <c r="CAK292" s="59"/>
      <c r="CAL292" s="59"/>
      <c r="CAM292" s="59"/>
      <c r="CAN292" s="59"/>
      <c r="CAO292" s="59"/>
      <c r="CAP292" s="59"/>
      <c r="CAQ292" s="59"/>
      <c r="CAR292" s="59"/>
      <c r="CAS292" s="59"/>
      <c r="CAT292" s="59"/>
      <c r="CAU292" s="59"/>
      <c r="CAV292" s="59"/>
      <c r="CAW292" s="59"/>
      <c r="CAX292" s="59"/>
      <c r="CAY292" s="59"/>
      <c r="CAZ292" s="59"/>
      <c r="CBA292" s="59"/>
      <c r="CBB292" s="59"/>
      <c r="CBC292" s="59"/>
      <c r="CBD292" s="59"/>
      <c r="CBE292" s="59"/>
      <c r="CBF292" s="59"/>
      <c r="CBG292" s="59"/>
      <c r="CBH292" s="59"/>
      <c r="CBI292" s="59"/>
      <c r="CBJ292" s="59"/>
      <c r="CBK292" s="59"/>
      <c r="CBL292" s="59"/>
      <c r="CBM292" s="59"/>
      <c r="CBN292" s="59"/>
      <c r="CBO292" s="59"/>
      <c r="CBP292" s="59"/>
      <c r="CBQ292" s="59"/>
      <c r="CBR292" s="59"/>
      <c r="CBS292" s="59"/>
      <c r="CBT292" s="59"/>
      <c r="CBU292" s="59"/>
      <c r="CBV292" s="59"/>
      <c r="CBW292" s="59"/>
      <c r="CBX292" s="59"/>
      <c r="CBY292" s="59"/>
      <c r="CBZ292" s="59"/>
      <c r="CCA292" s="59"/>
      <c r="CCB292" s="59"/>
      <c r="CCC292" s="59"/>
      <c r="CCD292" s="59"/>
      <c r="CCE292" s="59"/>
      <c r="CCF292" s="59"/>
      <c r="CCG292" s="59"/>
      <c r="CCH292" s="59"/>
      <c r="CCI292" s="59"/>
      <c r="CCJ292" s="59"/>
      <c r="CCK292" s="59"/>
      <c r="CCL292" s="59"/>
      <c r="CCM292" s="59"/>
      <c r="CCN292" s="59"/>
      <c r="CCO292" s="59"/>
      <c r="CCP292" s="59"/>
      <c r="CCQ292" s="59"/>
      <c r="CCR292" s="59"/>
      <c r="CCS292" s="59"/>
      <c r="CCT292" s="59"/>
      <c r="CCU292" s="59"/>
      <c r="CCV292" s="59"/>
      <c r="CCW292" s="59"/>
      <c r="CCX292" s="59"/>
      <c r="CCY292" s="59"/>
      <c r="CCZ292" s="59"/>
      <c r="CDA292" s="59"/>
      <c r="CDB292" s="59"/>
      <c r="CDC292" s="59"/>
      <c r="CDD292" s="59"/>
      <c r="CDE292" s="59"/>
      <c r="CDF292" s="59"/>
      <c r="CDG292" s="59"/>
      <c r="CDH292" s="59"/>
      <c r="CDI292" s="59"/>
      <c r="CDJ292" s="59"/>
      <c r="CDK292" s="59"/>
      <c r="CDL292" s="59"/>
      <c r="CDM292" s="59"/>
      <c r="CDN292" s="59"/>
      <c r="CDO292" s="59"/>
      <c r="CDP292" s="59"/>
      <c r="CDQ292" s="59"/>
      <c r="CDR292" s="59"/>
      <c r="CDS292" s="59"/>
      <c r="CDT292" s="59"/>
      <c r="CDU292" s="59"/>
      <c r="CDV292" s="59"/>
      <c r="CDW292" s="59"/>
      <c r="CDX292" s="59"/>
      <c r="CDY292" s="59"/>
      <c r="CDZ292" s="59"/>
      <c r="CEA292" s="59"/>
      <c r="CEB292" s="59"/>
      <c r="CEC292" s="59"/>
      <c r="CED292" s="59"/>
      <c r="CEE292" s="59"/>
      <c r="CEF292" s="59"/>
      <c r="CEG292" s="59"/>
      <c r="CEH292" s="59"/>
      <c r="CEI292" s="59"/>
      <c r="CEJ292" s="59"/>
      <c r="CEK292" s="59"/>
      <c r="CEL292" s="59"/>
      <c r="CEM292" s="59"/>
      <c r="CEN292" s="59"/>
      <c r="CEO292" s="59"/>
      <c r="CEP292" s="59"/>
      <c r="CEQ292" s="59"/>
      <c r="CER292" s="59"/>
      <c r="CES292" s="59"/>
      <c r="CET292" s="59"/>
      <c r="CEU292" s="59"/>
      <c r="CEV292" s="59"/>
      <c r="CEW292" s="59"/>
      <c r="CEX292" s="59"/>
      <c r="CEY292" s="59"/>
      <c r="CEZ292" s="59"/>
      <c r="CFA292" s="59"/>
      <c r="CFB292" s="59"/>
      <c r="CFC292" s="59"/>
      <c r="CFD292" s="59"/>
      <c r="CFE292" s="59"/>
      <c r="CFF292" s="59"/>
      <c r="CFG292" s="59"/>
      <c r="CFH292" s="59"/>
      <c r="CFI292" s="59"/>
      <c r="CFJ292" s="59"/>
      <c r="CFK292" s="59"/>
      <c r="CFL292" s="59"/>
      <c r="CFM292" s="59"/>
      <c r="CFN292" s="59"/>
      <c r="CFO292" s="59"/>
      <c r="CFP292" s="59"/>
      <c r="CFQ292" s="59"/>
      <c r="CFR292" s="59"/>
      <c r="CFS292" s="59"/>
      <c r="CFT292" s="59"/>
      <c r="CFU292" s="59"/>
      <c r="CFV292" s="59"/>
      <c r="CFW292" s="59"/>
      <c r="CFX292" s="59"/>
      <c r="CFY292" s="59"/>
      <c r="CFZ292" s="59"/>
      <c r="CGA292" s="59"/>
      <c r="CGB292" s="59"/>
      <c r="CGC292" s="59"/>
      <c r="CGD292" s="59"/>
      <c r="CGE292" s="59"/>
      <c r="CGF292" s="59"/>
      <c r="CGG292" s="59"/>
      <c r="CGH292" s="59"/>
      <c r="CGI292" s="59"/>
      <c r="CGJ292" s="59"/>
      <c r="CGK292" s="59"/>
      <c r="CGL292" s="59"/>
      <c r="CGM292" s="59"/>
      <c r="CGN292" s="59"/>
      <c r="CGO292" s="59"/>
      <c r="CGP292" s="59"/>
      <c r="CGQ292" s="59"/>
      <c r="CGR292" s="59"/>
      <c r="CGS292" s="59"/>
      <c r="CGT292" s="59"/>
      <c r="CGU292" s="59"/>
      <c r="CGV292" s="59"/>
      <c r="CGW292" s="59"/>
      <c r="CGX292" s="59"/>
      <c r="CGY292" s="59"/>
      <c r="CGZ292" s="59"/>
      <c r="CHA292" s="59"/>
      <c r="CHB292" s="59"/>
      <c r="CHC292" s="59"/>
      <c r="CHD292" s="59"/>
      <c r="CHE292" s="59"/>
      <c r="CHF292" s="59"/>
      <c r="CHG292" s="59"/>
      <c r="CHH292" s="59"/>
      <c r="CHI292" s="59"/>
      <c r="CHJ292" s="59"/>
      <c r="CHK292" s="59"/>
      <c r="CHL292" s="59"/>
      <c r="CHM292" s="59"/>
      <c r="CHN292" s="59"/>
      <c r="CHO292" s="59"/>
      <c r="CHP292" s="59"/>
      <c r="CHQ292" s="59"/>
      <c r="CHR292" s="59"/>
      <c r="CHS292" s="59"/>
      <c r="CHT292" s="59"/>
      <c r="CHU292" s="59"/>
      <c r="CHV292" s="59"/>
      <c r="CHW292" s="59"/>
      <c r="CHX292" s="59"/>
      <c r="CHY292" s="59"/>
      <c r="CHZ292" s="59"/>
      <c r="CIA292" s="59"/>
      <c r="CIB292" s="59"/>
      <c r="CIC292" s="59"/>
      <c r="CID292" s="59"/>
      <c r="CIE292" s="59"/>
      <c r="CIF292" s="59"/>
      <c r="CIG292" s="59"/>
      <c r="CIH292" s="59"/>
      <c r="CII292" s="59"/>
      <c r="CIJ292" s="59"/>
      <c r="CIK292" s="59"/>
      <c r="CIL292" s="59"/>
      <c r="CIM292" s="59"/>
      <c r="CIN292" s="59"/>
      <c r="CIO292" s="59"/>
      <c r="CIP292" s="59"/>
      <c r="CIQ292" s="59"/>
      <c r="CIR292" s="59"/>
      <c r="CIS292" s="59"/>
      <c r="CIT292" s="59"/>
      <c r="CIU292" s="59"/>
      <c r="CIV292" s="59"/>
      <c r="CIW292" s="59"/>
      <c r="CIX292" s="59"/>
      <c r="CIY292" s="59"/>
      <c r="CIZ292" s="59"/>
      <c r="CJA292" s="59"/>
      <c r="CJB292" s="59"/>
      <c r="CJC292" s="59"/>
      <c r="CJD292" s="59"/>
      <c r="CJE292" s="59"/>
      <c r="CJF292" s="59"/>
      <c r="CJG292" s="59"/>
      <c r="CJH292" s="59"/>
      <c r="CJI292" s="59"/>
      <c r="CJJ292" s="59"/>
      <c r="CJK292" s="59"/>
      <c r="CJL292" s="59"/>
      <c r="CJM292" s="59"/>
      <c r="CJN292" s="59"/>
      <c r="CJO292" s="59"/>
      <c r="CJP292" s="59"/>
      <c r="CJQ292" s="59"/>
      <c r="CJR292" s="59"/>
      <c r="CJS292" s="59"/>
      <c r="CJT292" s="59"/>
      <c r="CJU292" s="59"/>
      <c r="CJV292" s="59"/>
      <c r="CJW292" s="59"/>
      <c r="CJX292" s="59"/>
      <c r="CJY292" s="59"/>
      <c r="CJZ292" s="59"/>
      <c r="CKA292" s="59"/>
      <c r="CKB292" s="59"/>
      <c r="CKC292" s="59"/>
      <c r="CKD292" s="59"/>
      <c r="CKE292" s="59"/>
      <c r="CKF292" s="59"/>
      <c r="CKG292" s="59"/>
      <c r="CKH292" s="59"/>
      <c r="CKI292" s="59"/>
      <c r="CKJ292" s="59"/>
      <c r="CKK292" s="59"/>
      <c r="CKL292" s="59"/>
      <c r="CKM292" s="59"/>
      <c r="CKN292" s="59"/>
      <c r="CKO292" s="59"/>
      <c r="CKP292" s="59"/>
      <c r="CKQ292" s="59"/>
      <c r="CKR292" s="59"/>
      <c r="CKS292" s="59"/>
      <c r="CKT292" s="59"/>
      <c r="CKU292" s="59"/>
      <c r="CKV292" s="59"/>
      <c r="CKW292" s="59"/>
      <c r="CKX292" s="59"/>
      <c r="CKY292" s="59"/>
      <c r="CKZ292" s="59"/>
      <c r="CLA292" s="59"/>
      <c r="CLB292" s="59"/>
      <c r="CLC292" s="59"/>
      <c r="CLD292" s="59"/>
      <c r="CLE292" s="59"/>
      <c r="CLF292" s="59"/>
      <c r="CLG292" s="59"/>
      <c r="CLH292" s="59"/>
      <c r="CLI292" s="59"/>
      <c r="CLJ292" s="59"/>
      <c r="CLK292" s="59"/>
      <c r="CLL292" s="59"/>
      <c r="CLM292" s="59"/>
      <c r="CLN292" s="59"/>
      <c r="CLO292" s="59"/>
      <c r="CLP292" s="59"/>
      <c r="CLQ292" s="59"/>
      <c r="CLR292" s="59"/>
      <c r="CLS292" s="59"/>
      <c r="CLT292" s="59"/>
      <c r="CLU292" s="59"/>
      <c r="CLV292" s="59"/>
      <c r="CLW292" s="59"/>
      <c r="CLX292" s="59"/>
      <c r="CLY292" s="59"/>
      <c r="CLZ292" s="59"/>
      <c r="CMA292" s="59"/>
      <c r="CMB292" s="59"/>
      <c r="CMC292" s="59"/>
      <c r="CMD292" s="59"/>
      <c r="CME292" s="59"/>
      <c r="CMF292" s="59"/>
      <c r="CMG292" s="59"/>
      <c r="CMH292" s="59"/>
      <c r="CMI292" s="59"/>
      <c r="CMJ292" s="59"/>
      <c r="CMK292" s="59"/>
      <c r="CML292" s="59"/>
      <c r="CMM292" s="59"/>
      <c r="CMN292" s="59"/>
      <c r="CMO292" s="59"/>
      <c r="CMP292" s="59"/>
      <c r="CMQ292" s="59"/>
      <c r="CMR292" s="59"/>
      <c r="CMS292" s="59"/>
      <c r="CMT292" s="59"/>
      <c r="CMU292" s="59"/>
      <c r="CMV292" s="59"/>
      <c r="CMW292" s="59"/>
      <c r="CMX292" s="59"/>
      <c r="CMY292" s="59"/>
      <c r="CMZ292" s="59"/>
      <c r="CNA292" s="59"/>
      <c r="CNB292" s="59"/>
      <c r="CNC292" s="59"/>
      <c r="CND292" s="59"/>
      <c r="CNE292" s="59"/>
      <c r="CNF292" s="59"/>
      <c r="CNG292" s="59"/>
      <c r="CNH292" s="59"/>
      <c r="CNI292" s="59"/>
      <c r="CNJ292" s="59"/>
      <c r="CNK292" s="59"/>
      <c r="CNL292" s="59"/>
      <c r="CNM292" s="59"/>
      <c r="CNN292" s="59"/>
      <c r="CNO292" s="59"/>
      <c r="CNP292" s="59"/>
      <c r="CNQ292" s="59"/>
      <c r="CNR292" s="59"/>
      <c r="CNS292" s="59"/>
      <c r="CNT292" s="59"/>
      <c r="CNU292" s="59"/>
      <c r="CNV292" s="59"/>
      <c r="CNW292" s="59"/>
      <c r="CNX292" s="59"/>
      <c r="CNY292" s="59"/>
      <c r="CNZ292" s="59"/>
      <c r="COA292" s="59"/>
      <c r="COB292" s="59"/>
      <c r="COC292" s="59"/>
      <c r="COD292" s="59"/>
      <c r="COE292" s="59"/>
      <c r="COF292" s="59"/>
      <c r="COG292" s="59"/>
      <c r="COH292" s="59"/>
      <c r="COI292" s="59"/>
      <c r="COJ292" s="59"/>
      <c r="COK292" s="59"/>
      <c r="COL292" s="59"/>
      <c r="COM292" s="59"/>
      <c r="CON292" s="59"/>
      <c r="COO292" s="59"/>
      <c r="COP292" s="59"/>
      <c r="COQ292" s="59"/>
      <c r="COR292" s="59"/>
      <c r="COS292" s="59"/>
      <c r="COT292" s="59"/>
      <c r="COU292" s="59"/>
      <c r="COV292" s="59"/>
      <c r="COW292" s="59"/>
      <c r="COX292" s="59"/>
      <c r="COY292" s="59"/>
      <c r="COZ292" s="59"/>
      <c r="CPA292" s="59"/>
      <c r="CPB292" s="59"/>
      <c r="CPC292" s="59"/>
      <c r="CPD292" s="59"/>
      <c r="CPE292" s="59"/>
      <c r="CPF292" s="59"/>
      <c r="CPG292" s="59"/>
      <c r="CPH292" s="59"/>
      <c r="CPI292" s="59"/>
      <c r="CPJ292" s="59"/>
      <c r="CPK292" s="59"/>
      <c r="CPL292" s="59"/>
      <c r="CPM292" s="59"/>
      <c r="CPN292" s="59"/>
      <c r="CPO292" s="59"/>
      <c r="CPP292" s="59"/>
      <c r="CPQ292" s="59"/>
      <c r="CPR292" s="59"/>
      <c r="CPS292" s="59"/>
      <c r="CPT292" s="59"/>
      <c r="CPU292" s="59"/>
      <c r="CPV292" s="59"/>
      <c r="CPW292" s="59"/>
      <c r="CPX292" s="59"/>
      <c r="CPY292" s="59"/>
      <c r="CPZ292" s="59"/>
      <c r="CQA292" s="59"/>
      <c r="CQB292" s="59"/>
      <c r="CQC292" s="59"/>
      <c r="CQD292" s="59"/>
      <c r="CQE292" s="59"/>
      <c r="CQF292" s="59"/>
      <c r="CQG292" s="59"/>
      <c r="CQH292" s="59"/>
      <c r="CQI292" s="59"/>
      <c r="CQJ292" s="59"/>
      <c r="CQK292" s="59"/>
      <c r="CQL292" s="59"/>
      <c r="CQM292" s="59"/>
      <c r="CQN292" s="59"/>
      <c r="CQO292" s="59"/>
      <c r="CQP292" s="59"/>
      <c r="CQQ292" s="59"/>
      <c r="CQR292" s="59"/>
      <c r="CQS292" s="59"/>
      <c r="CQT292" s="59"/>
      <c r="CQU292" s="59"/>
      <c r="CQV292" s="59"/>
      <c r="CQW292" s="59"/>
      <c r="CQX292" s="59"/>
      <c r="CQY292" s="59"/>
      <c r="CQZ292" s="59"/>
      <c r="CRA292" s="59"/>
      <c r="CRB292" s="59"/>
      <c r="CRC292" s="59"/>
      <c r="CRD292" s="59"/>
      <c r="CRE292" s="59"/>
      <c r="CRF292" s="59"/>
      <c r="CRG292" s="59"/>
      <c r="CRH292" s="59"/>
      <c r="CRI292" s="59"/>
      <c r="CRJ292" s="59"/>
      <c r="CRK292" s="59"/>
      <c r="CRL292" s="59"/>
      <c r="CRM292" s="59"/>
      <c r="CRN292" s="59"/>
      <c r="CRO292" s="59"/>
      <c r="CRP292" s="59"/>
      <c r="CRQ292" s="59"/>
      <c r="CRR292" s="59"/>
      <c r="CRS292" s="59"/>
      <c r="CRT292" s="59"/>
      <c r="CRU292" s="59"/>
      <c r="CRV292" s="59"/>
      <c r="CRW292" s="59"/>
      <c r="CRX292" s="59"/>
      <c r="CRY292" s="59"/>
      <c r="CRZ292" s="59"/>
      <c r="CSA292" s="59"/>
      <c r="CSB292" s="59"/>
      <c r="CSC292" s="59"/>
      <c r="CSD292" s="59"/>
      <c r="CSE292" s="59"/>
      <c r="CSF292" s="59"/>
      <c r="CSG292" s="59"/>
      <c r="CSH292" s="59"/>
      <c r="CSI292" s="59"/>
      <c r="CSJ292" s="59"/>
      <c r="CSK292" s="59"/>
      <c r="CSL292" s="59"/>
      <c r="CSM292" s="59"/>
      <c r="CSN292" s="59"/>
      <c r="CSO292" s="59"/>
      <c r="CSP292" s="59"/>
      <c r="CSQ292" s="59"/>
      <c r="CSR292" s="59"/>
      <c r="CSS292" s="59"/>
      <c r="CST292" s="59"/>
      <c r="CSU292" s="59"/>
      <c r="CSV292" s="59"/>
      <c r="CSW292" s="59"/>
      <c r="CSX292" s="59"/>
      <c r="CSY292" s="59"/>
      <c r="CSZ292" s="59"/>
      <c r="CTA292" s="59"/>
      <c r="CTB292" s="59"/>
      <c r="CTC292" s="59"/>
      <c r="CTD292" s="59"/>
      <c r="CTE292" s="59"/>
      <c r="CTF292" s="59"/>
      <c r="CTG292" s="59"/>
      <c r="CTH292" s="59"/>
      <c r="CTI292" s="59"/>
      <c r="CTJ292" s="59"/>
      <c r="CTK292" s="59"/>
      <c r="CTL292" s="59"/>
      <c r="CTM292" s="59"/>
      <c r="CTN292" s="59"/>
      <c r="CTO292" s="59"/>
      <c r="CTP292" s="59"/>
      <c r="CTQ292" s="59"/>
      <c r="CTR292" s="59"/>
      <c r="CTS292" s="59"/>
      <c r="CTT292" s="59"/>
      <c r="CTU292" s="59"/>
      <c r="CTV292" s="59"/>
      <c r="CTW292" s="59"/>
      <c r="CTX292" s="59"/>
      <c r="CTY292" s="59"/>
      <c r="CTZ292" s="59"/>
      <c r="CUA292" s="59"/>
      <c r="CUB292" s="59"/>
      <c r="CUC292" s="59"/>
      <c r="CUD292" s="59"/>
      <c r="CUE292" s="59"/>
      <c r="CUF292" s="59"/>
      <c r="CUG292" s="59"/>
      <c r="CUH292" s="59"/>
      <c r="CUI292" s="59"/>
      <c r="CUJ292" s="59"/>
      <c r="CUK292" s="59"/>
      <c r="CUL292" s="59"/>
      <c r="CUM292" s="59"/>
      <c r="CUN292" s="59"/>
      <c r="CUO292" s="59"/>
      <c r="CUP292" s="59"/>
      <c r="CUQ292" s="59"/>
      <c r="CUR292" s="59"/>
      <c r="CUS292" s="59"/>
      <c r="CUT292" s="59"/>
      <c r="CUU292" s="59"/>
      <c r="CUV292" s="59"/>
      <c r="CUW292" s="59"/>
      <c r="CUX292" s="59"/>
      <c r="CUY292" s="59"/>
      <c r="CUZ292" s="59"/>
      <c r="CVA292" s="59"/>
      <c r="CVB292" s="59"/>
      <c r="CVC292" s="59"/>
      <c r="CVD292" s="59"/>
      <c r="CVE292" s="59"/>
      <c r="CVF292" s="59"/>
      <c r="CVG292" s="59"/>
      <c r="CVH292" s="59"/>
      <c r="CVI292" s="59"/>
      <c r="CVJ292" s="59"/>
      <c r="CVK292" s="59"/>
      <c r="CVL292" s="59"/>
      <c r="CVM292" s="59"/>
      <c r="CVN292" s="59"/>
      <c r="CVO292" s="59"/>
      <c r="CVP292" s="59"/>
      <c r="CVQ292" s="59"/>
      <c r="CVR292" s="59"/>
      <c r="CVS292" s="59"/>
      <c r="CVT292" s="59"/>
      <c r="CVU292" s="59"/>
      <c r="CVV292" s="59"/>
      <c r="CVW292" s="59"/>
      <c r="CVX292" s="59"/>
      <c r="CVY292" s="59"/>
      <c r="CVZ292" s="59"/>
      <c r="CWA292" s="59"/>
      <c r="CWB292" s="59"/>
      <c r="CWC292" s="59"/>
      <c r="CWD292" s="59"/>
      <c r="CWE292" s="59"/>
      <c r="CWF292" s="59"/>
      <c r="CWG292" s="59"/>
      <c r="CWH292" s="59"/>
      <c r="CWI292" s="59"/>
      <c r="CWJ292" s="59"/>
      <c r="CWK292" s="59"/>
      <c r="CWL292" s="59"/>
      <c r="CWM292" s="59"/>
      <c r="CWN292" s="59"/>
      <c r="CWO292" s="59"/>
      <c r="CWP292" s="59"/>
      <c r="CWQ292" s="59"/>
      <c r="CWR292" s="59"/>
      <c r="CWS292" s="59"/>
    </row>
    <row r="293" spans="1:2645" s="60" customForma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9"/>
      <c r="V293" s="59"/>
      <c r="W293" s="6"/>
      <c r="X293" s="6"/>
      <c r="Y293" s="6"/>
      <c r="Z293" s="6"/>
      <c r="AA293" s="59"/>
      <c r="AB293" s="6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  <c r="JI293" s="59"/>
      <c r="JJ293" s="59"/>
      <c r="JK293" s="59"/>
      <c r="JL293" s="59"/>
      <c r="JM293" s="59"/>
      <c r="JN293" s="59"/>
      <c r="JO293" s="59"/>
      <c r="JP293" s="59"/>
      <c r="JQ293" s="59"/>
      <c r="JR293" s="59"/>
      <c r="JS293" s="59"/>
      <c r="JT293" s="59"/>
      <c r="JU293" s="59"/>
      <c r="JV293" s="59"/>
      <c r="JW293" s="59"/>
      <c r="JX293" s="59"/>
      <c r="JY293" s="59"/>
      <c r="JZ293" s="59"/>
      <c r="KA293" s="59"/>
      <c r="KB293" s="59"/>
      <c r="KC293" s="59"/>
      <c r="KD293" s="59"/>
      <c r="KE293" s="59"/>
      <c r="KF293" s="59"/>
      <c r="KG293" s="59"/>
      <c r="KH293" s="59"/>
      <c r="KI293" s="59"/>
      <c r="KJ293" s="59"/>
      <c r="KK293" s="59"/>
      <c r="KL293" s="59"/>
      <c r="KM293" s="59"/>
      <c r="KN293" s="59"/>
      <c r="KO293" s="59"/>
      <c r="KP293" s="59"/>
      <c r="KQ293" s="59"/>
      <c r="KR293" s="59"/>
      <c r="KS293" s="59"/>
      <c r="KT293" s="59"/>
      <c r="KU293" s="59"/>
      <c r="KV293" s="59"/>
      <c r="KW293" s="59"/>
      <c r="KX293" s="59"/>
      <c r="KY293" s="59"/>
      <c r="KZ293" s="59"/>
      <c r="LA293" s="59"/>
      <c r="LB293" s="59"/>
      <c r="LC293" s="59"/>
      <c r="LD293" s="59"/>
      <c r="LE293" s="59"/>
      <c r="LF293" s="59"/>
      <c r="LG293" s="59"/>
      <c r="LH293" s="59"/>
      <c r="LI293" s="59"/>
      <c r="LJ293" s="59"/>
      <c r="LK293" s="59"/>
      <c r="LL293" s="59"/>
      <c r="LM293" s="59"/>
      <c r="LN293" s="59"/>
      <c r="LO293" s="59"/>
      <c r="LP293" s="59"/>
      <c r="LQ293" s="59"/>
      <c r="LR293" s="59"/>
      <c r="LS293" s="59"/>
      <c r="LT293" s="59"/>
      <c r="LU293" s="59"/>
      <c r="LV293" s="59"/>
      <c r="LW293" s="59"/>
      <c r="LX293" s="59"/>
      <c r="LY293" s="59"/>
      <c r="LZ293" s="59"/>
      <c r="MA293" s="59"/>
      <c r="MB293" s="59"/>
      <c r="MC293" s="59"/>
      <c r="MD293" s="59"/>
      <c r="ME293" s="59"/>
      <c r="MF293" s="59"/>
      <c r="MG293" s="59"/>
      <c r="MH293" s="59"/>
      <c r="MI293" s="59"/>
      <c r="MJ293" s="59"/>
      <c r="MK293" s="59"/>
      <c r="ML293" s="59"/>
      <c r="MM293" s="59"/>
      <c r="MN293" s="59"/>
      <c r="MO293" s="59"/>
      <c r="MP293" s="59"/>
      <c r="MQ293" s="59"/>
      <c r="MR293" s="59"/>
      <c r="MS293" s="59"/>
      <c r="MT293" s="59"/>
      <c r="MU293" s="59"/>
      <c r="MV293" s="59"/>
      <c r="MW293" s="59"/>
      <c r="MX293" s="59"/>
      <c r="MY293" s="59"/>
      <c r="MZ293" s="59"/>
      <c r="NA293" s="59"/>
      <c r="NB293" s="59"/>
      <c r="NC293" s="59"/>
      <c r="ND293" s="59"/>
      <c r="NE293" s="59"/>
      <c r="NF293" s="59"/>
      <c r="NG293" s="59"/>
      <c r="NH293" s="59"/>
      <c r="NI293" s="59"/>
      <c r="NJ293" s="59"/>
      <c r="NK293" s="59"/>
      <c r="NL293" s="59"/>
      <c r="NM293" s="59"/>
      <c r="NN293" s="59"/>
      <c r="NO293" s="59"/>
      <c r="NP293" s="59"/>
      <c r="NQ293" s="59"/>
      <c r="NR293" s="59"/>
      <c r="NS293" s="59"/>
      <c r="NT293" s="59"/>
      <c r="NU293" s="59"/>
      <c r="NV293" s="59"/>
      <c r="NW293" s="59"/>
      <c r="NX293" s="59"/>
      <c r="NY293" s="59"/>
      <c r="NZ293" s="59"/>
      <c r="OA293" s="59"/>
      <c r="OB293" s="59"/>
      <c r="OC293" s="59"/>
      <c r="OD293" s="59"/>
      <c r="OE293" s="59"/>
      <c r="OF293" s="59"/>
      <c r="OG293" s="59"/>
      <c r="OH293" s="59"/>
      <c r="OI293" s="59"/>
      <c r="OJ293" s="59"/>
      <c r="OK293" s="59"/>
      <c r="OL293" s="59"/>
      <c r="OM293" s="59"/>
      <c r="ON293" s="59"/>
      <c r="OO293" s="59"/>
      <c r="OP293" s="59"/>
      <c r="OQ293" s="59"/>
      <c r="OR293" s="59"/>
      <c r="OS293" s="59"/>
      <c r="OT293" s="59"/>
      <c r="OU293" s="59"/>
      <c r="OV293" s="59"/>
      <c r="OW293" s="59"/>
      <c r="OX293" s="59"/>
      <c r="OY293" s="59"/>
      <c r="OZ293" s="59"/>
      <c r="PA293" s="59"/>
      <c r="PB293" s="59"/>
      <c r="PC293" s="59"/>
      <c r="PD293" s="59"/>
      <c r="PE293" s="59"/>
      <c r="PF293" s="59"/>
      <c r="PG293" s="59"/>
      <c r="PH293" s="59"/>
      <c r="PI293" s="59"/>
      <c r="PJ293" s="59"/>
      <c r="PK293" s="59"/>
      <c r="PL293" s="59"/>
      <c r="PM293" s="59"/>
      <c r="PN293" s="59"/>
      <c r="PO293" s="59"/>
      <c r="PP293" s="59"/>
      <c r="PQ293" s="59"/>
      <c r="PR293" s="59"/>
      <c r="PS293" s="59"/>
      <c r="PT293" s="59"/>
      <c r="PU293" s="59"/>
      <c r="PV293" s="59"/>
      <c r="PW293" s="59"/>
      <c r="PX293" s="59"/>
      <c r="PY293" s="59"/>
      <c r="PZ293" s="59"/>
      <c r="QA293" s="59"/>
      <c r="QB293" s="59"/>
      <c r="QC293" s="59"/>
      <c r="QD293" s="59"/>
      <c r="QE293" s="59"/>
      <c r="QF293" s="59"/>
      <c r="QG293" s="59"/>
      <c r="QH293" s="59"/>
      <c r="QI293" s="59"/>
      <c r="QJ293" s="59"/>
      <c r="QK293" s="59"/>
      <c r="QL293" s="59"/>
      <c r="QM293" s="59"/>
      <c r="QN293" s="59"/>
      <c r="QO293" s="59"/>
      <c r="QP293" s="59"/>
      <c r="QQ293" s="59"/>
      <c r="QR293" s="59"/>
      <c r="QS293" s="59"/>
      <c r="QT293" s="59"/>
      <c r="QU293" s="59"/>
      <c r="QV293" s="59"/>
      <c r="QW293" s="59"/>
      <c r="QX293" s="59"/>
      <c r="QY293" s="59"/>
      <c r="QZ293" s="59"/>
      <c r="RA293" s="59"/>
      <c r="RB293" s="59"/>
      <c r="RC293" s="59"/>
      <c r="RD293" s="59"/>
      <c r="RE293" s="59"/>
      <c r="RF293" s="59"/>
      <c r="RG293" s="59"/>
      <c r="RH293" s="59"/>
      <c r="RI293" s="59"/>
      <c r="RJ293" s="59"/>
      <c r="RK293" s="59"/>
      <c r="RL293" s="59"/>
      <c r="RM293" s="59"/>
      <c r="RN293" s="59"/>
      <c r="RO293" s="59"/>
      <c r="RP293" s="59"/>
      <c r="RQ293" s="59"/>
      <c r="RR293" s="59"/>
      <c r="RS293" s="59"/>
      <c r="RT293" s="59"/>
      <c r="RU293" s="59"/>
      <c r="RV293" s="59"/>
      <c r="RW293" s="59"/>
      <c r="RX293" s="59"/>
      <c r="RY293" s="59"/>
      <c r="RZ293" s="59"/>
      <c r="SA293" s="59"/>
      <c r="SB293" s="59"/>
      <c r="SC293" s="59"/>
      <c r="SD293" s="59"/>
      <c r="SE293" s="59"/>
      <c r="SF293" s="59"/>
      <c r="SG293" s="59"/>
      <c r="SH293" s="59"/>
      <c r="SI293" s="59"/>
      <c r="SJ293" s="59"/>
      <c r="SK293" s="59"/>
      <c r="SL293" s="59"/>
      <c r="SM293" s="59"/>
      <c r="SN293" s="59"/>
      <c r="SO293" s="59"/>
      <c r="SP293" s="59"/>
      <c r="SQ293" s="59"/>
      <c r="SR293" s="59"/>
      <c r="SS293" s="59"/>
      <c r="ST293" s="59"/>
      <c r="SU293" s="59"/>
      <c r="SV293" s="59"/>
      <c r="SW293" s="59"/>
      <c r="SX293" s="59"/>
      <c r="SY293" s="59"/>
      <c r="SZ293" s="59"/>
      <c r="TA293" s="59"/>
      <c r="TB293" s="59"/>
      <c r="TC293" s="59"/>
      <c r="TD293" s="59"/>
      <c r="TE293" s="59"/>
      <c r="TF293" s="59"/>
      <c r="TG293" s="59"/>
      <c r="TH293" s="59"/>
      <c r="TI293" s="59"/>
      <c r="TJ293" s="59"/>
      <c r="TK293" s="59"/>
      <c r="TL293" s="59"/>
      <c r="TM293" s="59"/>
      <c r="TN293" s="59"/>
      <c r="TO293" s="59"/>
      <c r="TP293" s="59"/>
      <c r="TQ293" s="59"/>
      <c r="TR293" s="59"/>
      <c r="TS293" s="59"/>
      <c r="TT293" s="59"/>
      <c r="TU293" s="59"/>
      <c r="TV293" s="59"/>
      <c r="TW293" s="59"/>
      <c r="TX293" s="59"/>
      <c r="TY293" s="59"/>
      <c r="TZ293" s="59"/>
      <c r="UA293" s="59"/>
      <c r="UB293" s="59"/>
      <c r="UC293" s="59"/>
      <c r="UD293" s="59"/>
      <c r="UE293" s="59"/>
      <c r="UF293" s="59"/>
      <c r="UG293" s="59"/>
      <c r="UH293" s="59"/>
      <c r="UI293" s="59"/>
      <c r="UJ293" s="59"/>
      <c r="UK293" s="59"/>
      <c r="UL293" s="59"/>
      <c r="UM293" s="59"/>
      <c r="UN293" s="59"/>
      <c r="UO293" s="59"/>
      <c r="UP293" s="59"/>
      <c r="UQ293" s="59"/>
      <c r="UR293" s="59"/>
      <c r="US293" s="59"/>
      <c r="UT293" s="59"/>
      <c r="UU293" s="59"/>
      <c r="UV293" s="59"/>
      <c r="UW293" s="59"/>
      <c r="UX293" s="59"/>
      <c r="UY293" s="59"/>
      <c r="UZ293" s="59"/>
      <c r="VA293" s="59"/>
      <c r="VB293" s="59"/>
      <c r="VC293" s="59"/>
      <c r="VD293" s="59"/>
      <c r="VE293" s="59"/>
      <c r="VF293" s="59"/>
      <c r="VG293" s="59"/>
      <c r="VH293" s="59"/>
      <c r="VI293" s="59"/>
      <c r="VJ293" s="59"/>
      <c r="VK293" s="59"/>
      <c r="VL293" s="59"/>
      <c r="VM293" s="59"/>
      <c r="VN293" s="59"/>
      <c r="VO293" s="59"/>
      <c r="VP293" s="59"/>
      <c r="VQ293" s="59"/>
      <c r="VR293" s="59"/>
      <c r="VS293" s="59"/>
      <c r="VT293" s="59"/>
      <c r="VU293" s="59"/>
      <c r="VV293" s="59"/>
      <c r="VW293" s="59"/>
      <c r="VX293" s="59"/>
      <c r="VY293" s="59"/>
      <c r="VZ293" s="59"/>
      <c r="WA293" s="59"/>
      <c r="WB293" s="59"/>
      <c r="WC293" s="59"/>
      <c r="WD293" s="59"/>
      <c r="WE293" s="59"/>
      <c r="WF293" s="59"/>
      <c r="WG293" s="59"/>
      <c r="WH293" s="59"/>
      <c r="WI293" s="59"/>
      <c r="WJ293" s="59"/>
      <c r="WK293" s="59"/>
      <c r="WL293" s="59"/>
      <c r="WM293" s="59"/>
      <c r="WN293" s="59"/>
      <c r="WO293" s="59"/>
      <c r="WP293" s="59"/>
      <c r="WQ293" s="59"/>
      <c r="WR293" s="59"/>
      <c r="WS293" s="59"/>
      <c r="WT293" s="59"/>
      <c r="WU293" s="59"/>
      <c r="WV293" s="59"/>
      <c r="WW293" s="59"/>
      <c r="WX293" s="59"/>
      <c r="WY293" s="59"/>
      <c r="WZ293" s="59"/>
      <c r="XA293" s="59"/>
      <c r="XB293" s="59"/>
      <c r="XC293" s="59"/>
      <c r="XD293" s="59"/>
      <c r="XE293" s="59"/>
      <c r="XF293" s="59"/>
      <c r="XG293" s="59"/>
      <c r="XH293" s="59"/>
      <c r="XI293" s="59"/>
      <c r="XJ293" s="59"/>
      <c r="XK293" s="59"/>
      <c r="XL293" s="59"/>
      <c r="XM293" s="59"/>
      <c r="XN293" s="59"/>
      <c r="XO293" s="59"/>
      <c r="XP293" s="59"/>
      <c r="XQ293" s="59"/>
      <c r="XR293" s="59"/>
      <c r="XS293" s="59"/>
      <c r="XT293" s="59"/>
      <c r="XU293" s="59"/>
      <c r="XV293" s="59"/>
      <c r="XW293" s="59"/>
      <c r="XX293" s="59"/>
      <c r="XY293" s="59"/>
      <c r="XZ293" s="59"/>
      <c r="YA293" s="59"/>
      <c r="YB293" s="59"/>
      <c r="YC293" s="59"/>
      <c r="YD293" s="59"/>
      <c r="YE293" s="59"/>
      <c r="YF293" s="59"/>
      <c r="YG293" s="59"/>
      <c r="YH293" s="59"/>
      <c r="YI293" s="59"/>
      <c r="YJ293" s="59"/>
      <c r="YK293" s="59"/>
      <c r="YL293" s="59"/>
      <c r="YM293" s="59"/>
      <c r="YN293" s="59"/>
      <c r="YO293" s="59"/>
      <c r="YP293" s="59"/>
      <c r="YQ293" s="59"/>
      <c r="YR293" s="59"/>
      <c r="YS293" s="59"/>
      <c r="YT293" s="59"/>
      <c r="YU293" s="59"/>
      <c r="YV293" s="59"/>
      <c r="YW293" s="59"/>
      <c r="YX293" s="59"/>
      <c r="YY293" s="59"/>
      <c r="YZ293" s="59"/>
      <c r="ZA293" s="59"/>
      <c r="ZB293" s="59"/>
      <c r="ZC293" s="59"/>
      <c r="ZD293" s="59"/>
      <c r="ZE293" s="59"/>
      <c r="ZF293" s="59"/>
      <c r="ZG293" s="59"/>
      <c r="ZH293" s="59"/>
      <c r="ZI293" s="59"/>
      <c r="ZJ293" s="59"/>
      <c r="ZK293" s="59"/>
      <c r="ZL293" s="59"/>
      <c r="ZM293" s="59"/>
      <c r="ZN293" s="59"/>
      <c r="ZO293" s="59"/>
      <c r="ZP293" s="59"/>
      <c r="ZQ293" s="59"/>
      <c r="ZR293" s="59"/>
      <c r="ZS293" s="59"/>
      <c r="ZT293" s="59"/>
      <c r="ZU293" s="59"/>
      <c r="ZV293" s="59"/>
      <c r="ZW293" s="59"/>
      <c r="ZX293" s="59"/>
      <c r="ZY293" s="59"/>
      <c r="ZZ293" s="59"/>
      <c r="AAA293" s="59"/>
      <c r="AAB293" s="59"/>
      <c r="AAC293" s="59"/>
      <c r="AAD293" s="59"/>
      <c r="AAE293" s="59"/>
      <c r="AAF293" s="59"/>
      <c r="AAG293" s="59"/>
      <c r="AAH293" s="59"/>
      <c r="AAI293" s="59"/>
      <c r="AAJ293" s="59"/>
      <c r="AAK293" s="59"/>
      <c r="AAL293" s="59"/>
      <c r="AAM293" s="59"/>
      <c r="AAN293" s="59"/>
      <c r="AAO293" s="59"/>
      <c r="AAP293" s="59"/>
      <c r="AAQ293" s="59"/>
      <c r="AAR293" s="59"/>
      <c r="AAS293" s="59"/>
      <c r="AAT293" s="59"/>
      <c r="AAU293" s="59"/>
      <c r="AAV293" s="59"/>
      <c r="AAW293" s="59"/>
      <c r="AAX293" s="59"/>
      <c r="AAY293" s="59"/>
      <c r="AAZ293" s="59"/>
      <c r="ABA293" s="59"/>
      <c r="ABB293" s="59"/>
      <c r="ABC293" s="59"/>
      <c r="ABD293" s="59"/>
      <c r="ABE293" s="59"/>
      <c r="ABF293" s="59"/>
      <c r="ABG293" s="59"/>
      <c r="ABH293" s="59"/>
      <c r="ABI293" s="59"/>
      <c r="ABJ293" s="59"/>
      <c r="ABK293" s="59"/>
      <c r="ABL293" s="59"/>
      <c r="ABM293" s="59"/>
      <c r="ABN293" s="59"/>
      <c r="ABO293" s="59"/>
      <c r="ABP293" s="59"/>
      <c r="ABQ293" s="59"/>
      <c r="ABR293" s="59"/>
      <c r="ABS293" s="59"/>
      <c r="ABT293" s="59"/>
      <c r="ABU293" s="59"/>
      <c r="ABV293" s="59"/>
      <c r="ABW293" s="59"/>
      <c r="ABX293" s="59"/>
      <c r="ABY293" s="59"/>
      <c r="ABZ293" s="59"/>
      <c r="ACA293" s="59"/>
      <c r="ACB293" s="59"/>
      <c r="ACC293" s="59"/>
      <c r="ACD293" s="59"/>
      <c r="ACE293" s="59"/>
      <c r="ACF293" s="59"/>
      <c r="ACG293" s="59"/>
      <c r="ACH293" s="59"/>
      <c r="ACI293" s="59"/>
      <c r="ACJ293" s="59"/>
      <c r="ACK293" s="59"/>
      <c r="ACL293" s="59"/>
      <c r="ACM293" s="59"/>
      <c r="ACN293" s="59"/>
      <c r="ACO293" s="59"/>
      <c r="ACP293" s="59"/>
      <c r="ACQ293" s="59"/>
      <c r="ACR293" s="59"/>
      <c r="ACS293" s="59"/>
      <c r="ACT293" s="59"/>
      <c r="ACU293" s="59"/>
      <c r="ACV293" s="59"/>
      <c r="ACW293" s="59"/>
      <c r="ACX293" s="59"/>
      <c r="ACY293" s="59"/>
      <c r="ACZ293" s="59"/>
      <c r="ADA293" s="59"/>
      <c r="ADB293" s="59"/>
      <c r="ADC293" s="59"/>
      <c r="ADD293" s="59"/>
      <c r="ADE293" s="59"/>
      <c r="ADF293" s="59"/>
      <c r="ADG293" s="59"/>
      <c r="ADH293" s="59"/>
      <c r="ADI293" s="59"/>
      <c r="ADJ293" s="59"/>
      <c r="ADK293" s="59"/>
      <c r="ADL293" s="59"/>
      <c r="ADM293" s="59"/>
      <c r="ADN293" s="59"/>
      <c r="ADO293" s="59"/>
      <c r="ADP293" s="59"/>
      <c r="ADQ293" s="59"/>
      <c r="ADR293" s="59"/>
      <c r="ADS293" s="59"/>
      <c r="ADT293" s="59"/>
      <c r="ADU293" s="59"/>
      <c r="ADV293" s="59"/>
      <c r="ADW293" s="59"/>
      <c r="ADX293" s="59"/>
      <c r="ADY293" s="59"/>
      <c r="ADZ293" s="59"/>
      <c r="AEA293" s="59"/>
      <c r="AEB293" s="59"/>
      <c r="AEC293" s="59"/>
      <c r="AED293" s="59"/>
      <c r="AEE293" s="59"/>
      <c r="AEF293" s="59"/>
      <c r="AEG293" s="59"/>
      <c r="AEH293" s="59"/>
      <c r="AEI293" s="59"/>
      <c r="AEJ293" s="59"/>
      <c r="AEK293" s="59"/>
      <c r="AEL293" s="59"/>
      <c r="AEM293" s="59"/>
      <c r="AEN293" s="59"/>
      <c r="AEO293" s="59"/>
      <c r="AEP293" s="59"/>
      <c r="AEQ293" s="59"/>
      <c r="AER293" s="59"/>
      <c r="AES293" s="59"/>
      <c r="AET293" s="59"/>
      <c r="AEU293" s="59"/>
      <c r="AEV293" s="59"/>
      <c r="AEW293" s="59"/>
      <c r="AEX293" s="59"/>
      <c r="AEY293" s="59"/>
      <c r="AEZ293" s="59"/>
      <c r="AFA293" s="59"/>
      <c r="AFB293" s="59"/>
      <c r="AFC293" s="59"/>
      <c r="AFD293" s="59"/>
      <c r="AFE293" s="59"/>
      <c r="AFF293" s="59"/>
      <c r="AFG293" s="59"/>
      <c r="AFH293" s="59"/>
      <c r="AFI293" s="59"/>
      <c r="AFJ293" s="59"/>
      <c r="AFK293" s="59"/>
      <c r="AFL293" s="59"/>
      <c r="AFM293" s="59"/>
      <c r="AFN293" s="59"/>
      <c r="AFO293" s="59"/>
      <c r="AFP293" s="59"/>
      <c r="AFQ293" s="59"/>
      <c r="AFR293" s="59"/>
      <c r="AFS293" s="59"/>
      <c r="AFT293" s="59"/>
      <c r="AFU293" s="59"/>
      <c r="AFV293" s="59"/>
      <c r="AFW293" s="59"/>
      <c r="AFX293" s="59"/>
      <c r="AFY293" s="59"/>
      <c r="AFZ293" s="59"/>
      <c r="AGA293" s="59"/>
      <c r="AGB293" s="59"/>
      <c r="AGC293" s="59"/>
      <c r="AGD293" s="59"/>
      <c r="AGE293" s="59"/>
      <c r="AGF293" s="59"/>
      <c r="AGG293" s="59"/>
      <c r="AGH293" s="59"/>
      <c r="AGI293" s="59"/>
      <c r="AGJ293" s="59"/>
      <c r="AGK293" s="59"/>
      <c r="AGL293" s="59"/>
      <c r="AGM293" s="59"/>
      <c r="AGN293" s="59"/>
      <c r="AGO293" s="59"/>
      <c r="AGP293" s="59"/>
      <c r="AGQ293" s="59"/>
      <c r="AGR293" s="59"/>
      <c r="AGS293" s="59"/>
      <c r="AGT293" s="59"/>
      <c r="AGU293" s="59"/>
      <c r="AGV293" s="59"/>
      <c r="AGW293" s="59"/>
      <c r="AGX293" s="59"/>
      <c r="AGY293" s="59"/>
      <c r="AGZ293" s="59"/>
      <c r="AHA293" s="59"/>
      <c r="AHB293" s="59"/>
      <c r="AHC293" s="59"/>
      <c r="AHD293" s="59"/>
      <c r="AHE293" s="59"/>
      <c r="AHF293" s="59"/>
      <c r="AHG293" s="59"/>
      <c r="AHH293" s="59"/>
      <c r="AHI293" s="59"/>
      <c r="AHJ293" s="59"/>
      <c r="AHK293" s="59"/>
      <c r="AHL293" s="59"/>
      <c r="AHM293" s="59"/>
      <c r="AHN293" s="59"/>
      <c r="AHO293" s="59"/>
      <c r="AHP293" s="59"/>
      <c r="AHQ293" s="59"/>
      <c r="AHR293" s="59"/>
      <c r="AHS293" s="59"/>
      <c r="AHT293" s="59"/>
      <c r="AHU293" s="59"/>
      <c r="AHV293" s="59"/>
      <c r="AHW293" s="59"/>
      <c r="AHX293" s="59"/>
      <c r="AHY293" s="59"/>
      <c r="AHZ293" s="59"/>
      <c r="AIA293" s="59"/>
      <c r="AIB293" s="59"/>
      <c r="AIC293" s="59"/>
      <c r="AID293" s="59"/>
      <c r="AIE293" s="59"/>
      <c r="AIF293" s="59"/>
      <c r="AIG293" s="59"/>
      <c r="AIH293" s="59"/>
      <c r="AII293" s="59"/>
      <c r="AIJ293" s="59"/>
      <c r="AIK293" s="59"/>
      <c r="AIL293" s="59"/>
      <c r="AIM293" s="59"/>
      <c r="AIN293" s="59"/>
      <c r="AIO293" s="59"/>
      <c r="AIP293" s="59"/>
      <c r="AIQ293" s="59"/>
      <c r="AIR293" s="59"/>
      <c r="AIS293" s="59"/>
      <c r="AIT293" s="59"/>
      <c r="AIU293" s="59"/>
      <c r="AIV293" s="59"/>
      <c r="AIW293" s="59"/>
      <c r="AIX293" s="59"/>
      <c r="AIY293" s="59"/>
      <c r="AIZ293" s="59"/>
      <c r="AJA293" s="59"/>
      <c r="AJB293" s="59"/>
      <c r="AJC293" s="59"/>
      <c r="AJD293" s="59"/>
      <c r="AJE293" s="59"/>
      <c r="AJF293" s="59"/>
      <c r="AJG293" s="59"/>
      <c r="AJH293" s="59"/>
      <c r="AJI293" s="59"/>
      <c r="AJJ293" s="59"/>
      <c r="AJK293" s="59"/>
      <c r="AJL293" s="59"/>
      <c r="AJM293" s="59"/>
      <c r="AJN293" s="59"/>
      <c r="AJO293" s="59"/>
      <c r="AJP293" s="59"/>
      <c r="AJQ293" s="59"/>
      <c r="AJR293" s="59"/>
      <c r="AJS293" s="59"/>
      <c r="AJT293" s="59"/>
      <c r="AJU293" s="59"/>
      <c r="AJV293" s="59"/>
      <c r="AJW293" s="59"/>
      <c r="AJX293" s="59"/>
      <c r="AJY293" s="59"/>
      <c r="AJZ293" s="59"/>
      <c r="AKA293" s="59"/>
      <c r="AKB293" s="59"/>
      <c r="AKC293" s="59"/>
      <c r="AKD293" s="59"/>
      <c r="AKE293" s="59"/>
      <c r="AKF293" s="59"/>
      <c r="AKG293" s="59"/>
      <c r="AKH293" s="59"/>
      <c r="AKI293" s="59"/>
      <c r="AKJ293" s="59"/>
      <c r="AKK293" s="59"/>
      <c r="AKL293" s="59"/>
      <c r="AKM293" s="59"/>
      <c r="AKN293" s="59"/>
      <c r="AKO293" s="59"/>
      <c r="AKP293" s="59"/>
      <c r="AKQ293" s="59"/>
      <c r="AKR293" s="59"/>
      <c r="AKS293" s="59"/>
      <c r="AKT293" s="59"/>
      <c r="AKU293" s="59"/>
      <c r="AKV293" s="59"/>
      <c r="AKW293" s="59"/>
      <c r="AKX293" s="59"/>
      <c r="AKY293" s="59"/>
      <c r="AKZ293" s="59"/>
      <c r="ALA293" s="59"/>
      <c r="ALB293" s="59"/>
      <c r="ALC293" s="59"/>
      <c r="ALD293" s="59"/>
      <c r="ALE293" s="59"/>
      <c r="ALF293" s="59"/>
      <c r="ALG293" s="59"/>
      <c r="ALH293" s="59"/>
      <c r="ALI293" s="59"/>
      <c r="ALJ293" s="59"/>
      <c r="ALK293" s="59"/>
      <c r="ALL293" s="59"/>
      <c r="ALM293" s="59"/>
      <c r="ALN293" s="59"/>
      <c r="ALO293" s="59"/>
      <c r="ALP293" s="59"/>
      <c r="ALQ293" s="59"/>
      <c r="ALR293" s="59"/>
      <c r="ALS293" s="59"/>
      <c r="ALT293" s="59"/>
      <c r="ALU293" s="59"/>
      <c r="ALV293" s="59"/>
      <c r="ALW293" s="59"/>
      <c r="ALX293" s="59"/>
      <c r="ALY293" s="59"/>
      <c r="ALZ293" s="59"/>
      <c r="AMA293" s="59"/>
      <c r="AMB293" s="59"/>
      <c r="AMC293" s="59"/>
      <c r="AMD293" s="59"/>
      <c r="AME293" s="59"/>
      <c r="AMF293" s="59"/>
      <c r="AMG293" s="59"/>
      <c r="AMH293" s="59"/>
      <c r="AMI293" s="59"/>
      <c r="AMJ293" s="59"/>
      <c r="AMK293" s="59"/>
      <c r="AML293" s="59"/>
      <c r="AMM293" s="59"/>
      <c r="AMN293" s="59"/>
      <c r="AMO293" s="59"/>
      <c r="AMP293" s="59"/>
      <c r="AMQ293" s="59"/>
      <c r="AMR293" s="59"/>
      <c r="AMS293" s="59"/>
      <c r="AMT293" s="59"/>
      <c r="AMU293" s="59"/>
      <c r="AMV293" s="59"/>
      <c r="AMW293" s="59"/>
      <c r="AMX293" s="59"/>
      <c r="AMY293" s="59"/>
      <c r="AMZ293" s="59"/>
      <c r="ANA293" s="59"/>
      <c r="ANB293" s="59"/>
      <c r="ANC293" s="59"/>
      <c r="AND293" s="59"/>
      <c r="ANE293" s="59"/>
      <c r="ANF293" s="59"/>
      <c r="ANG293" s="59"/>
      <c r="ANH293" s="59"/>
      <c r="ANI293" s="59"/>
      <c r="ANJ293" s="59"/>
      <c r="ANK293" s="59"/>
      <c r="ANL293" s="59"/>
      <c r="ANM293" s="59"/>
      <c r="ANN293" s="59"/>
      <c r="ANO293" s="59"/>
      <c r="ANP293" s="59"/>
      <c r="ANQ293" s="59"/>
      <c r="ANR293" s="59"/>
      <c r="ANS293" s="59"/>
      <c r="ANT293" s="59"/>
      <c r="ANU293" s="59"/>
      <c r="ANV293" s="59"/>
      <c r="ANW293" s="59"/>
      <c r="ANX293" s="59"/>
      <c r="ANY293" s="59"/>
      <c r="ANZ293" s="59"/>
      <c r="AOA293" s="59"/>
      <c r="AOB293" s="59"/>
      <c r="AOC293" s="59"/>
      <c r="AOD293" s="59"/>
      <c r="AOE293" s="59"/>
      <c r="AOF293" s="59"/>
      <c r="AOG293" s="59"/>
      <c r="AOH293" s="59"/>
      <c r="AOI293" s="59"/>
      <c r="AOJ293" s="59"/>
      <c r="AOK293" s="59"/>
      <c r="AOL293" s="59"/>
      <c r="AOM293" s="59"/>
      <c r="AON293" s="59"/>
      <c r="AOO293" s="59"/>
      <c r="AOP293" s="59"/>
      <c r="AOQ293" s="59"/>
      <c r="AOR293" s="59"/>
      <c r="AOS293" s="59"/>
      <c r="AOT293" s="59"/>
      <c r="AOU293" s="59"/>
      <c r="AOV293" s="59"/>
      <c r="AOW293" s="59"/>
      <c r="AOX293" s="59"/>
      <c r="AOY293" s="59"/>
      <c r="AOZ293" s="59"/>
      <c r="APA293" s="59"/>
      <c r="APB293" s="59"/>
      <c r="APC293" s="59"/>
      <c r="APD293" s="59"/>
      <c r="APE293" s="59"/>
      <c r="APF293" s="59"/>
      <c r="APG293" s="59"/>
      <c r="APH293" s="59"/>
      <c r="API293" s="59"/>
      <c r="APJ293" s="59"/>
      <c r="APK293" s="59"/>
      <c r="APL293" s="59"/>
      <c r="APM293" s="59"/>
      <c r="APN293" s="59"/>
      <c r="APO293" s="59"/>
      <c r="APP293" s="59"/>
      <c r="APQ293" s="59"/>
      <c r="APR293" s="59"/>
      <c r="APS293" s="59"/>
      <c r="APT293" s="59"/>
      <c r="APU293" s="59"/>
      <c r="APV293" s="59"/>
      <c r="APW293" s="59"/>
      <c r="APX293" s="59"/>
      <c r="APY293" s="59"/>
      <c r="APZ293" s="59"/>
      <c r="AQA293" s="59"/>
      <c r="AQB293" s="59"/>
      <c r="AQC293" s="59"/>
      <c r="AQD293" s="59"/>
      <c r="AQE293" s="59"/>
      <c r="AQF293" s="59"/>
      <c r="AQG293" s="59"/>
      <c r="AQH293" s="59"/>
      <c r="AQI293" s="59"/>
      <c r="AQJ293" s="59"/>
      <c r="AQK293" s="59"/>
      <c r="AQL293" s="59"/>
      <c r="AQM293" s="59"/>
      <c r="AQN293" s="59"/>
      <c r="AQO293" s="59"/>
      <c r="AQP293" s="59"/>
      <c r="AQQ293" s="59"/>
      <c r="AQR293" s="59"/>
      <c r="AQS293" s="59"/>
      <c r="AQT293" s="59"/>
      <c r="AQU293" s="59"/>
      <c r="AQV293" s="59"/>
      <c r="AQW293" s="59"/>
      <c r="AQX293" s="59"/>
      <c r="AQY293" s="59"/>
      <c r="AQZ293" s="59"/>
      <c r="ARA293" s="59"/>
      <c r="ARB293" s="59"/>
      <c r="ARC293" s="59"/>
      <c r="ARD293" s="59"/>
      <c r="ARE293" s="59"/>
      <c r="ARF293" s="59"/>
      <c r="ARG293" s="59"/>
      <c r="ARH293" s="59"/>
      <c r="ARI293" s="59"/>
      <c r="ARJ293" s="59"/>
      <c r="ARK293" s="59"/>
      <c r="ARL293" s="59"/>
      <c r="ARM293" s="59"/>
      <c r="ARN293" s="59"/>
      <c r="ARO293" s="59"/>
      <c r="ARP293" s="59"/>
      <c r="ARQ293" s="59"/>
      <c r="ARR293" s="59"/>
      <c r="ARS293" s="59"/>
      <c r="ART293" s="59"/>
      <c r="ARU293" s="59"/>
      <c r="ARV293" s="59"/>
      <c r="ARW293" s="59"/>
      <c r="ARX293" s="59"/>
      <c r="ARY293" s="59"/>
      <c r="ARZ293" s="59"/>
      <c r="ASA293" s="59"/>
      <c r="ASB293" s="59"/>
      <c r="ASC293" s="59"/>
      <c r="ASD293" s="59"/>
      <c r="ASE293" s="59"/>
      <c r="ASF293" s="59"/>
      <c r="ASG293" s="59"/>
      <c r="ASH293" s="59"/>
      <c r="ASI293" s="59"/>
      <c r="ASJ293" s="59"/>
      <c r="ASK293" s="59"/>
      <c r="ASL293" s="59"/>
      <c r="ASM293" s="59"/>
      <c r="ASN293" s="59"/>
      <c r="ASO293" s="59"/>
      <c r="ASP293" s="59"/>
      <c r="ASQ293" s="59"/>
      <c r="ASR293" s="59"/>
      <c r="ASS293" s="59"/>
      <c r="AST293" s="59"/>
      <c r="ASU293" s="59"/>
      <c r="ASV293" s="59"/>
      <c r="ASW293" s="59"/>
      <c r="ASX293" s="59"/>
      <c r="ASY293" s="59"/>
      <c r="ASZ293" s="59"/>
      <c r="ATA293" s="59"/>
      <c r="ATB293" s="59"/>
      <c r="ATC293" s="59"/>
      <c r="ATD293" s="59"/>
      <c r="ATE293" s="59"/>
      <c r="ATF293" s="59"/>
      <c r="ATG293" s="59"/>
      <c r="ATH293" s="59"/>
      <c r="ATI293" s="59"/>
      <c r="ATJ293" s="59"/>
      <c r="ATK293" s="59"/>
      <c r="ATL293" s="59"/>
      <c r="ATM293" s="59"/>
      <c r="ATN293" s="59"/>
      <c r="ATO293" s="59"/>
      <c r="ATP293" s="59"/>
      <c r="ATQ293" s="59"/>
      <c r="ATR293" s="59"/>
      <c r="ATS293" s="59"/>
      <c r="ATT293" s="59"/>
      <c r="ATU293" s="59"/>
      <c r="ATV293" s="59"/>
      <c r="ATW293" s="59"/>
      <c r="ATX293" s="59"/>
      <c r="ATY293" s="59"/>
      <c r="ATZ293" s="59"/>
      <c r="AUA293" s="59"/>
      <c r="AUB293" s="59"/>
      <c r="AUC293" s="59"/>
      <c r="AUD293" s="59"/>
      <c r="AUE293" s="59"/>
      <c r="AUF293" s="59"/>
      <c r="AUG293" s="59"/>
      <c r="AUH293" s="59"/>
      <c r="AUI293" s="59"/>
      <c r="AUJ293" s="59"/>
      <c r="AUK293" s="59"/>
      <c r="AUL293" s="59"/>
      <c r="AUM293" s="59"/>
      <c r="AUN293" s="59"/>
      <c r="AUO293" s="59"/>
      <c r="AUP293" s="59"/>
      <c r="AUQ293" s="59"/>
      <c r="AUR293" s="59"/>
      <c r="AUS293" s="59"/>
      <c r="AUT293" s="59"/>
      <c r="AUU293" s="59"/>
      <c r="AUV293" s="59"/>
      <c r="AUW293" s="59"/>
      <c r="AUX293" s="59"/>
      <c r="AUY293" s="59"/>
      <c r="AUZ293" s="59"/>
      <c r="AVA293" s="59"/>
      <c r="AVB293" s="59"/>
      <c r="AVC293" s="59"/>
      <c r="AVD293" s="59"/>
      <c r="AVE293" s="59"/>
      <c r="AVF293" s="59"/>
      <c r="AVG293" s="59"/>
      <c r="AVH293" s="59"/>
      <c r="AVI293" s="59"/>
      <c r="AVJ293" s="59"/>
      <c r="AVK293" s="59"/>
      <c r="AVL293" s="59"/>
      <c r="AVM293" s="59"/>
      <c r="AVN293" s="59"/>
      <c r="AVO293" s="59"/>
      <c r="AVP293" s="59"/>
      <c r="AVQ293" s="59"/>
      <c r="AVR293" s="59"/>
      <c r="AVS293" s="59"/>
      <c r="AVT293" s="59"/>
      <c r="AVU293" s="59"/>
      <c r="AVV293" s="59"/>
      <c r="AVW293" s="59"/>
      <c r="AVX293" s="59"/>
      <c r="AVY293" s="59"/>
      <c r="AVZ293" s="59"/>
      <c r="AWA293" s="59"/>
      <c r="AWB293" s="59"/>
      <c r="AWC293" s="59"/>
      <c r="AWD293" s="59"/>
      <c r="AWE293" s="59"/>
      <c r="AWF293" s="59"/>
      <c r="AWG293" s="59"/>
      <c r="AWH293" s="59"/>
      <c r="AWI293" s="59"/>
      <c r="AWJ293" s="59"/>
      <c r="AWK293" s="59"/>
      <c r="AWL293" s="59"/>
      <c r="AWM293" s="59"/>
      <c r="AWN293" s="59"/>
      <c r="AWO293" s="59"/>
      <c r="AWP293" s="59"/>
      <c r="AWQ293" s="59"/>
      <c r="AWR293" s="59"/>
      <c r="AWS293" s="59"/>
      <c r="AWT293" s="59"/>
      <c r="AWU293" s="59"/>
      <c r="AWV293" s="59"/>
      <c r="AWW293" s="59"/>
      <c r="AWX293" s="59"/>
      <c r="AWY293" s="59"/>
      <c r="AWZ293" s="59"/>
      <c r="AXA293" s="59"/>
      <c r="AXB293" s="59"/>
      <c r="AXC293" s="59"/>
      <c r="AXD293" s="59"/>
      <c r="AXE293" s="59"/>
      <c r="AXF293" s="59"/>
      <c r="AXG293" s="59"/>
      <c r="AXH293" s="59"/>
      <c r="AXI293" s="59"/>
      <c r="AXJ293" s="59"/>
      <c r="AXK293" s="59"/>
      <c r="AXL293" s="59"/>
      <c r="AXM293" s="59"/>
      <c r="AXN293" s="59"/>
      <c r="AXO293" s="59"/>
      <c r="AXP293" s="59"/>
      <c r="AXQ293" s="59"/>
      <c r="AXR293" s="59"/>
      <c r="AXS293" s="59"/>
      <c r="AXT293" s="59"/>
      <c r="AXU293" s="59"/>
      <c r="AXV293" s="59"/>
      <c r="AXW293" s="59"/>
      <c r="AXX293" s="59"/>
      <c r="AXY293" s="59"/>
      <c r="AXZ293" s="59"/>
      <c r="AYA293" s="59"/>
      <c r="AYB293" s="59"/>
      <c r="AYC293" s="59"/>
      <c r="AYD293" s="59"/>
      <c r="AYE293" s="59"/>
      <c r="AYF293" s="59"/>
      <c r="AYG293" s="59"/>
      <c r="AYH293" s="59"/>
      <c r="AYI293" s="59"/>
      <c r="AYJ293" s="59"/>
      <c r="AYK293" s="59"/>
      <c r="AYL293" s="59"/>
      <c r="AYM293" s="59"/>
      <c r="AYN293" s="59"/>
      <c r="AYO293" s="59"/>
      <c r="AYP293" s="59"/>
      <c r="AYQ293" s="59"/>
      <c r="AYR293" s="59"/>
      <c r="AYS293" s="59"/>
      <c r="AYT293" s="59"/>
      <c r="AYU293" s="59"/>
      <c r="AYV293" s="59"/>
      <c r="AYW293" s="59"/>
      <c r="AYX293" s="59"/>
      <c r="AYY293" s="59"/>
      <c r="AYZ293" s="59"/>
      <c r="AZA293" s="59"/>
      <c r="AZB293" s="59"/>
      <c r="AZC293" s="59"/>
      <c r="AZD293" s="59"/>
      <c r="AZE293" s="59"/>
      <c r="AZF293" s="59"/>
      <c r="AZG293" s="59"/>
      <c r="AZH293" s="59"/>
      <c r="AZI293" s="59"/>
      <c r="AZJ293" s="59"/>
      <c r="AZK293" s="59"/>
      <c r="AZL293" s="59"/>
      <c r="AZM293" s="59"/>
      <c r="AZN293" s="59"/>
      <c r="AZO293" s="59"/>
      <c r="AZP293" s="59"/>
      <c r="AZQ293" s="59"/>
      <c r="AZR293" s="59"/>
      <c r="AZS293" s="59"/>
      <c r="AZT293" s="59"/>
      <c r="AZU293" s="59"/>
      <c r="AZV293" s="59"/>
      <c r="AZW293" s="59"/>
      <c r="AZX293" s="59"/>
      <c r="AZY293" s="59"/>
      <c r="AZZ293" s="59"/>
      <c r="BAA293" s="59"/>
      <c r="BAB293" s="59"/>
      <c r="BAC293" s="59"/>
      <c r="BAD293" s="59"/>
      <c r="BAE293" s="59"/>
      <c r="BAF293" s="59"/>
      <c r="BAG293" s="59"/>
      <c r="BAH293" s="59"/>
      <c r="BAI293" s="59"/>
      <c r="BAJ293" s="59"/>
      <c r="BAK293" s="59"/>
      <c r="BAL293" s="59"/>
      <c r="BAM293" s="59"/>
      <c r="BAN293" s="59"/>
      <c r="BAO293" s="59"/>
      <c r="BAP293" s="59"/>
      <c r="BAQ293" s="59"/>
      <c r="BAR293" s="59"/>
      <c r="BAS293" s="59"/>
      <c r="BAT293" s="59"/>
      <c r="BAU293" s="59"/>
      <c r="BAV293" s="59"/>
      <c r="BAW293" s="59"/>
      <c r="BAX293" s="59"/>
      <c r="BAY293" s="59"/>
      <c r="BAZ293" s="59"/>
      <c r="BBA293" s="59"/>
      <c r="BBB293" s="59"/>
      <c r="BBC293" s="59"/>
      <c r="BBD293" s="59"/>
      <c r="BBE293" s="59"/>
      <c r="BBF293" s="59"/>
      <c r="BBG293" s="59"/>
      <c r="BBH293" s="59"/>
      <c r="BBI293" s="59"/>
      <c r="BBJ293" s="59"/>
      <c r="BBK293" s="59"/>
      <c r="BBL293" s="59"/>
      <c r="BBM293" s="59"/>
      <c r="BBN293" s="59"/>
      <c r="BBO293" s="59"/>
      <c r="BBP293" s="59"/>
      <c r="BBQ293" s="59"/>
      <c r="BBR293" s="59"/>
      <c r="BBS293" s="59"/>
      <c r="BBT293" s="59"/>
      <c r="BBU293" s="59"/>
      <c r="BBV293" s="59"/>
      <c r="BBW293" s="59"/>
      <c r="BBX293" s="59"/>
      <c r="BBY293" s="59"/>
      <c r="BBZ293" s="59"/>
      <c r="BCA293" s="59"/>
      <c r="BCB293" s="59"/>
      <c r="BCC293" s="59"/>
      <c r="BCD293" s="59"/>
      <c r="BCE293" s="59"/>
      <c r="BCF293" s="59"/>
      <c r="BCG293" s="59"/>
      <c r="BCH293" s="59"/>
      <c r="BCI293" s="59"/>
      <c r="BCJ293" s="59"/>
      <c r="BCK293" s="59"/>
      <c r="BCL293" s="59"/>
      <c r="BCM293" s="59"/>
      <c r="BCN293" s="59"/>
      <c r="BCO293" s="59"/>
      <c r="BCP293" s="59"/>
      <c r="BCQ293" s="59"/>
      <c r="BCR293" s="59"/>
      <c r="BCS293" s="59"/>
      <c r="BCT293" s="59"/>
      <c r="BCU293" s="59"/>
      <c r="BCV293" s="59"/>
      <c r="BCW293" s="59"/>
      <c r="BCX293" s="59"/>
      <c r="BCY293" s="59"/>
      <c r="BCZ293" s="59"/>
      <c r="BDA293" s="59"/>
      <c r="BDB293" s="59"/>
      <c r="BDC293" s="59"/>
      <c r="BDD293" s="59"/>
      <c r="BDE293" s="59"/>
      <c r="BDF293" s="59"/>
      <c r="BDG293" s="59"/>
      <c r="BDH293" s="59"/>
      <c r="BDI293" s="59"/>
      <c r="BDJ293" s="59"/>
      <c r="BDK293" s="59"/>
      <c r="BDL293" s="59"/>
      <c r="BDM293" s="59"/>
      <c r="BDN293" s="59"/>
      <c r="BDO293" s="59"/>
      <c r="BDP293" s="59"/>
      <c r="BDQ293" s="59"/>
      <c r="BDR293" s="59"/>
      <c r="BDS293" s="59"/>
      <c r="BDT293" s="59"/>
      <c r="BDU293" s="59"/>
      <c r="BDV293" s="59"/>
      <c r="BDW293" s="59"/>
      <c r="BDX293" s="59"/>
      <c r="BDY293" s="59"/>
      <c r="BDZ293" s="59"/>
      <c r="BEA293" s="59"/>
      <c r="BEB293" s="59"/>
      <c r="BEC293" s="59"/>
      <c r="BED293" s="59"/>
      <c r="BEE293" s="59"/>
      <c r="BEF293" s="59"/>
      <c r="BEG293" s="59"/>
      <c r="BEH293" s="59"/>
      <c r="BEI293" s="59"/>
      <c r="BEJ293" s="59"/>
      <c r="BEK293" s="59"/>
      <c r="BEL293" s="59"/>
      <c r="BEM293" s="59"/>
      <c r="BEN293" s="59"/>
      <c r="BEO293" s="59"/>
      <c r="BEP293" s="59"/>
      <c r="BEQ293" s="59"/>
      <c r="BER293" s="59"/>
      <c r="BES293" s="59"/>
      <c r="BET293" s="59"/>
      <c r="BEU293" s="59"/>
      <c r="BEV293" s="59"/>
      <c r="BEW293" s="59"/>
      <c r="BEX293" s="59"/>
      <c r="BEY293" s="59"/>
      <c r="BEZ293" s="59"/>
      <c r="BFA293" s="59"/>
      <c r="BFB293" s="59"/>
      <c r="BFC293" s="59"/>
      <c r="BFD293" s="59"/>
      <c r="BFE293" s="59"/>
      <c r="BFF293" s="59"/>
      <c r="BFG293" s="59"/>
      <c r="BFH293" s="59"/>
      <c r="BFI293" s="59"/>
      <c r="BFJ293" s="59"/>
      <c r="BFK293" s="59"/>
      <c r="BFL293" s="59"/>
      <c r="BFM293" s="59"/>
      <c r="BFN293" s="59"/>
      <c r="BFO293" s="59"/>
      <c r="BFP293" s="59"/>
      <c r="BFQ293" s="59"/>
      <c r="BFR293" s="59"/>
      <c r="BFS293" s="59"/>
      <c r="BFT293" s="59"/>
      <c r="BFU293" s="59"/>
      <c r="BFV293" s="59"/>
      <c r="BFW293" s="59"/>
      <c r="BFX293" s="59"/>
      <c r="BFY293" s="59"/>
      <c r="BFZ293" s="59"/>
      <c r="BGA293" s="59"/>
      <c r="BGB293" s="59"/>
      <c r="BGC293" s="59"/>
      <c r="BGD293" s="59"/>
      <c r="BGE293" s="59"/>
      <c r="BGF293" s="59"/>
      <c r="BGG293" s="59"/>
      <c r="BGH293" s="59"/>
      <c r="BGI293" s="59"/>
      <c r="BGJ293" s="59"/>
      <c r="BGK293" s="59"/>
      <c r="BGL293" s="59"/>
      <c r="BGM293" s="59"/>
      <c r="BGN293" s="59"/>
      <c r="BGO293" s="59"/>
      <c r="BGP293" s="59"/>
      <c r="BGQ293" s="59"/>
      <c r="BGR293" s="59"/>
      <c r="BGS293" s="59"/>
      <c r="BGT293" s="59"/>
      <c r="BGU293" s="59"/>
      <c r="BGV293" s="59"/>
      <c r="BGW293" s="59"/>
      <c r="BGX293" s="59"/>
      <c r="BGY293" s="59"/>
      <c r="BGZ293" s="59"/>
      <c r="BHA293" s="59"/>
      <c r="BHB293" s="59"/>
      <c r="BHC293" s="59"/>
      <c r="BHD293" s="59"/>
      <c r="BHE293" s="59"/>
      <c r="BHF293" s="59"/>
      <c r="BHG293" s="59"/>
      <c r="BHH293" s="59"/>
      <c r="BHI293" s="59"/>
      <c r="BHJ293" s="59"/>
      <c r="BHK293" s="59"/>
      <c r="BHL293" s="59"/>
      <c r="BHM293" s="59"/>
      <c r="BHN293" s="59"/>
      <c r="BHO293" s="59"/>
      <c r="BHP293" s="59"/>
      <c r="BHQ293" s="59"/>
      <c r="BHR293" s="59"/>
      <c r="BHS293" s="59"/>
      <c r="BHT293" s="59"/>
      <c r="BHU293" s="59"/>
      <c r="BHV293" s="59"/>
      <c r="BHW293" s="59"/>
      <c r="BHX293" s="59"/>
      <c r="BHY293" s="59"/>
      <c r="BHZ293" s="59"/>
      <c r="BIA293" s="59"/>
      <c r="BIB293" s="59"/>
      <c r="BIC293" s="59"/>
      <c r="BID293" s="59"/>
      <c r="BIE293" s="59"/>
      <c r="BIF293" s="59"/>
      <c r="BIG293" s="59"/>
      <c r="BIH293" s="59"/>
      <c r="BII293" s="59"/>
      <c r="BIJ293" s="59"/>
      <c r="BIK293" s="59"/>
      <c r="BIL293" s="59"/>
      <c r="BIM293" s="59"/>
      <c r="BIN293" s="59"/>
      <c r="BIO293" s="59"/>
      <c r="BIP293" s="59"/>
      <c r="BIQ293" s="59"/>
      <c r="BIR293" s="59"/>
      <c r="BIS293" s="59"/>
      <c r="BIT293" s="59"/>
      <c r="BIU293" s="59"/>
      <c r="BIV293" s="59"/>
      <c r="BIW293" s="59"/>
      <c r="BIX293" s="59"/>
      <c r="BIY293" s="59"/>
      <c r="BIZ293" s="59"/>
      <c r="BJA293" s="59"/>
      <c r="BJB293" s="59"/>
      <c r="BJC293" s="59"/>
      <c r="BJD293" s="59"/>
      <c r="BJE293" s="59"/>
      <c r="BJF293" s="59"/>
      <c r="BJG293" s="59"/>
      <c r="BJH293" s="59"/>
      <c r="BJI293" s="59"/>
      <c r="BJJ293" s="59"/>
      <c r="BJK293" s="59"/>
      <c r="BJL293" s="59"/>
      <c r="BJM293" s="59"/>
      <c r="BJN293" s="59"/>
      <c r="BJO293" s="59"/>
      <c r="BJP293" s="59"/>
      <c r="BJQ293" s="59"/>
      <c r="BJR293" s="59"/>
      <c r="BJS293" s="59"/>
      <c r="BJT293" s="59"/>
      <c r="BJU293" s="59"/>
      <c r="BJV293" s="59"/>
      <c r="BJW293" s="59"/>
      <c r="BJX293" s="59"/>
      <c r="BJY293" s="59"/>
      <c r="BJZ293" s="59"/>
      <c r="BKA293" s="59"/>
      <c r="BKB293" s="59"/>
      <c r="BKC293" s="59"/>
      <c r="BKD293" s="59"/>
      <c r="BKE293" s="59"/>
      <c r="BKF293" s="59"/>
      <c r="BKG293" s="59"/>
      <c r="BKH293" s="59"/>
      <c r="BKI293" s="59"/>
      <c r="BKJ293" s="59"/>
      <c r="BKK293" s="59"/>
      <c r="BKL293" s="59"/>
      <c r="BKM293" s="59"/>
      <c r="BKN293" s="59"/>
      <c r="BKO293" s="59"/>
      <c r="BKP293" s="59"/>
      <c r="BKQ293" s="59"/>
      <c r="BKR293" s="59"/>
      <c r="BKS293" s="59"/>
      <c r="BKT293" s="59"/>
      <c r="BKU293" s="59"/>
      <c r="BKV293" s="59"/>
      <c r="BKW293" s="59"/>
      <c r="BKX293" s="59"/>
      <c r="BKY293" s="59"/>
      <c r="BKZ293" s="59"/>
      <c r="BLA293" s="59"/>
      <c r="BLB293" s="59"/>
      <c r="BLC293" s="59"/>
      <c r="BLD293" s="59"/>
      <c r="BLE293" s="59"/>
      <c r="BLF293" s="59"/>
      <c r="BLG293" s="59"/>
      <c r="BLH293" s="59"/>
      <c r="BLI293" s="59"/>
      <c r="BLJ293" s="59"/>
      <c r="BLK293" s="59"/>
      <c r="BLL293" s="59"/>
      <c r="BLM293" s="59"/>
      <c r="BLN293" s="59"/>
      <c r="BLO293" s="59"/>
      <c r="BLP293" s="59"/>
      <c r="BLQ293" s="59"/>
      <c r="BLR293" s="59"/>
      <c r="BLS293" s="59"/>
      <c r="BLT293" s="59"/>
      <c r="BLU293" s="59"/>
      <c r="BLV293" s="59"/>
      <c r="BLW293" s="59"/>
      <c r="BLX293" s="59"/>
      <c r="BLY293" s="59"/>
      <c r="BLZ293" s="59"/>
      <c r="BMA293" s="59"/>
      <c r="BMB293" s="59"/>
      <c r="BMC293" s="59"/>
      <c r="BMD293" s="59"/>
      <c r="BME293" s="59"/>
      <c r="BMF293" s="59"/>
      <c r="BMG293" s="59"/>
      <c r="BMH293" s="59"/>
      <c r="BMI293" s="59"/>
      <c r="BMJ293" s="59"/>
      <c r="BMK293" s="59"/>
      <c r="BML293" s="59"/>
      <c r="BMM293" s="59"/>
      <c r="BMN293" s="59"/>
      <c r="BMO293" s="59"/>
      <c r="BMP293" s="59"/>
      <c r="BMQ293" s="59"/>
      <c r="BMR293" s="59"/>
      <c r="BMS293" s="59"/>
      <c r="BMT293" s="59"/>
      <c r="BMU293" s="59"/>
      <c r="BMV293" s="59"/>
      <c r="BMW293" s="59"/>
      <c r="BMX293" s="59"/>
      <c r="BMY293" s="59"/>
      <c r="BMZ293" s="59"/>
      <c r="BNA293" s="59"/>
      <c r="BNB293" s="59"/>
      <c r="BNC293" s="59"/>
      <c r="BND293" s="59"/>
      <c r="BNE293" s="59"/>
      <c r="BNF293" s="59"/>
      <c r="BNG293" s="59"/>
      <c r="BNH293" s="59"/>
      <c r="BNI293" s="59"/>
      <c r="BNJ293" s="59"/>
      <c r="BNK293" s="59"/>
      <c r="BNL293" s="59"/>
      <c r="BNM293" s="59"/>
      <c r="BNN293" s="59"/>
      <c r="BNO293" s="59"/>
      <c r="BNP293" s="59"/>
      <c r="BNQ293" s="59"/>
      <c r="BNR293" s="59"/>
      <c r="BNS293" s="59"/>
      <c r="BNT293" s="59"/>
      <c r="BNU293" s="59"/>
      <c r="BNV293" s="59"/>
      <c r="BNW293" s="59"/>
      <c r="BNX293" s="59"/>
      <c r="BNY293" s="59"/>
      <c r="BNZ293" s="59"/>
      <c r="BOA293" s="59"/>
      <c r="BOB293" s="59"/>
      <c r="BOC293" s="59"/>
      <c r="BOD293" s="59"/>
      <c r="BOE293" s="59"/>
      <c r="BOF293" s="59"/>
      <c r="BOG293" s="59"/>
      <c r="BOH293" s="59"/>
      <c r="BOI293" s="59"/>
      <c r="BOJ293" s="59"/>
      <c r="BOK293" s="59"/>
      <c r="BOL293" s="59"/>
      <c r="BOM293" s="59"/>
      <c r="BON293" s="59"/>
      <c r="BOO293" s="59"/>
      <c r="BOP293" s="59"/>
      <c r="BOQ293" s="59"/>
      <c r="BOR293" s="59"/>
      <c r="BOS293" s="59"/>
      <c r="BOT293" s="59"/>
      <c r="BOU293" s="59"/>
      <c r="BOV293" s="59"/>
      <c r="BOW293" s="59"/>
      <c r="BOX293" s="59"/>
      <c r="BOY293" s="59"/>
      <c r="BOZ293" s="59"/>
      <c r="BPA293" s="59"/>
      <c r="BPB293" s="59"/>
      <c r="BPC293" s="59"/>
      <c r="BPD293" s="59"/>
      <c r="BPE293" s="59"/>
      <c r="BPF293" s="59"/>
      <c r="BPG293" s="59"/>
      <c r="BPH293" s="59"/>
      <c r="BPI293" s="59"/>
      <c r="BPJ293" s="59"/>
      <c r="BPK293" s="59"/>
      <c r="BPL293" s="59"/>
      <c r="BPM293" s="59"/>
      <c r="BPN293" s="59"/>
      <c r="BPO293" s="59"/>
      <c r="BPP293" s="59"/>
      <c r="BPQ293" s="59"/>
      <c r="BPR293" s="59"/>
      <c r="BPS293" s="59"/>
      <c r="BPT293" s="59"/>
      <c r="BPU293" s="59"/>
      <c r="BPV293" s="59"/>
      <c r="BPW293" s="59"/>
      <c r="BPX293" s="59"/>
      <c r="BPY293" s="59"/>
      <c r="BPZ293" s="59"/>
      <c r="BQA293" s="59"/>
      <c r="BQB293" s="59"/>
      <c r="BQC293" s="59"/>
      <c r="BQD293" s="59"/>
      <c r="BQE293" s="59"/>
      <c r="BQF293" s="59"/>
      <c r="BQG293" s="59"/>
      <c r="BQH293" s="59"/>
      <c r="BQI293" s="59"/>
      <c r="BQJ293" s="59"/>
      <c r="BQK293" s="59"/>
      <c r="BQL293" s="59"/>
      <c r="BQM293" s="59"/>
      <c r="BQN293" s="59"/>
      <c r="BQO293" s="59"/>
      <c r="BQP293" s="59"/>
      <c r="BQQ293" s="59"/>
      <c r="BQR293" s="59"/>
      <c r="BQS293" s="59"/>
      <c r="BQT293" s="59"/>
      <c r="BQU293" s="59"/>
      <c r="BQV293" s="59"/>
      <c r="BQW293" s="59"/>
      <c r="BQX293" s="59"/>
      <c r="BQY293" s="59"/>
      <c r="BQZ293" s="59"/>
      <c r="BRA293" s="59"/>
      <c r="BRB293" s="59"/>
      <c r="BRC293" s="59"/>
      <c r="BRD293" s="59"/>
      <c r="BRE293" s="59"/>
      <c r="BRF293" s="59"/>
      <c r="BRG293" s="59"/>
      <c r="BRH293" s="59"/>
      <c r="BRI293" s="59"/>
      <c r="BRJ293" s="59"/>
      <c r="BRK293" s="59"/>
      <c r="BRL293" s="59"/>
      <c r="BRM293" s="59"/>
      <c r="BRN293" s="59"/>
      <c r="BRO293" s="59"/>
      <c r="BRP293" s="59"/>
      <c r="BRQ293" s="59"/>
      <c r="BRR293" s="59"/>
      <c r="BRS293" s="59"/>
      <c r="BRT293" s="59"/>
      <c r="BRU293" s="59"/>
      <c r="BRV293" s="59"/>
      <c r="BRW293" s="59"/>
      <c r="BRX293" s="59"/>
      <c r="BRY293" s="59"/>
      <c r="BRZ293" s="59"/>
      <c r="BSA293" s="59"/>
      <c r="BSB293" s="59"/>
      <c r="BSC293" s="59"/>
      <c r="BSD293" s="59"/>
      <c r="BSE293" s="59"/>
      <c r="BSF293" s="59"/>
      <c r="BSG293" s="59"/>
      <c r="BSH293" s="59"/>
      <c r="BSI293" s="59"/>
      <c r="BSJ293" s="59"/>
      <c r="BSK293" s="59"/>
      <c r="BSL293" s="59"/>
      <c r="BSM293" s="59"/>
      <c r="BSN293" s="59"/>
      <c r="BSO293" s="59"/>
      <c r="BSP293" s="59"/>
      <c r="BSQ293" s="59"/>
      <c r="BSR293" s="59"/>
      <c r="BSS293" s="59"/>
      <c r="BST293" s="59"/>
      <c r="BSU293" s="59"/>
      <c r="BSV293" s="59"/>
      <c r="BSW293" s="59"/>
      <c r="BSX293" s="59"/>
      <c r="BSY293" s="59"/>
      <c r="BSZ293" s="59"/>
      <c r="BTA293" s="59"/>
      <c r="BTB293" s="59"/>
      <c r="BTC293" s="59"/>
      <c r="BTD293" s="59"/>
      <c r="BTE293" s="59"/>
      <c r="BTF293" s="59"/>
      <c r="BTG293" s="59"/>
      <c r="BTH293" s="59"/>
      <c r="BTI293" s="59"/>
      <c r="BTJ293" s="59"/>
      <c r="BTK293" s="59"/>
      <c r="BTL293" s="59"/>
      <c r="BTM293" s="59"/>
      <c r="BTN293" s="59"/>
      <c r="BTO293" s="59"/>
      <c r="BTP293" s="59"/>
      <c r="BTQ293" s="59"/>
      <c r="BTR293" s="59"/>
      <c r="BTS293" s="59"/>
      <c r="BTT293" s="59"/>
      <c r="BTU293" s="59"/>
      <c r="BTV293" s="59"/>
      <c r="BTW293" s="59"/>
      <c r="BTX293" s="59"/>
      <c r="BTY293" s="59"/>
      <c r="BTZ293" s="59"/>
      <c r="BUA293" s="59"/>
      <c r="BUB293" s="59"/>
      <c r="BUC293" s="59"/>
      <c r="BUD293" s="59"/>
      <c r="BUE293" s="59"/>
      <c r="BUF293" s="59"/>
      <c r="BUG293" s="59"/>
      <c r="BUH293" s="59"/>
      <c r="BUI293" s="59"/>
      <c r="BUJ293" s="59"/>
      <c r="BUK293" s="59"/>
      <c r="BUL293" s="59"/>
      <c r="BUM293" s="59"/>
      <c r="BUN293" s="59"/>
      <c r="BUO293" s="59"/>
      <c r="BUP293" s="59"/>
      <c r="BUQ293" s="59"/>
      <c r="BUR293" s="59"/>
      <c r="BUS293" s="59"/>
      <c r="BUT293" s="59"/>
      <c r="BUU293" s="59"/>
      <c r="BUV293" s="59"/>
      <c r="BUW293" s="59"/>
      <c r="BUX293" s="59"/>
      <c r="BUY293" s="59"/>
      <c r="BUZ293" s="59"/>
      <c r="BVA293" s="59"/>
      <c r="BVB293" s="59"/>
      <c r="BVC293" s="59"/>
      <c r="BVD293" s="59"/>
      <c r="BVE293" s="59"/>
      <c r="BVF293" s="59"/>
      <c r="BVG293" s="59"/>
      <c r="BVH293" s="59"/>
      <c r="BVI293" s="59"/>
      <c r="BVJ293" s="59"/>
      <c r="BVK293" s="59"/>
      <c r="BVL293" s="59"/>
      <c r="BVM293" s="59"/>
      <c r="BVN293" s="59"/>
      <c r="BVO293" s="59"/>
      <c r="BVP293" s="59"/>
      <c r="BVQ293" s="59"/>
      <c r="BVR293" s="59"/>
      <c r="BVS293" s="59"/>
      <c r="BVT293" s="59"/>
      <c r="BVU293" s="59"/>
      <c r="BVV293" s="59"/>
      <c r="BVW293" s="59"/>
      <c r="BVX293" s="59"/>
      <c r="BVY293" s="59"/>
      <c r="BVZ293" s="59"/>
      <c r="BWA293" s="59"/>
      <c r="BWB293" s="59"/>
      <c r="BWC293" s="59"/>
      <c r="BWD293" s="59"/>
      <c r="BWE293" s="59"/>
      <c r="BWF293" s="59"/>
      <c r="BWG293" s="59"/>
      <c r="BWH293" s="59"/>
      <c r="BWI293" s="59"/>
      <c r="BWJ293" s="59"/>
      <c r="BWK293" s="59"/>
      <c r="BWL293" s="59"/>
      <c r="BWM293" s="59"/>
      <c r="BWN293" s="59"/>
      <c r="BWO293" s="59"/>
      <c r="BWP293" s="59"/>
      <c r="BWQ293" s="59"/>
      <c r="BWR293" s="59"/>
      <c r="BWS293" s="59"/>
      <c r="BWT293" s="59"/>
      <c r="BWU293" s="59"/>
      <c r="BWV293" s="59"/>
      <c r="BWW293" s="59"/>
      <c r="BWX293" s="59"/>
      <c r="BWY293" s="59"/>
      <c r="BWZ293" s="59"/>
      <c r="BXA293" s="59"/>
      <c r="BXB293" s="59"/>
      <c r="BXC293" s="59"/>
      <c r="BXD293" s="59"/>
      <c r="BXE293" s="59"/>
      <c r="BXF293" s="59"/>
      <c r="BXG293" s="59"/>
      <c r="BXH293" s="59"/>
      <c r="BXI293" s="59"/>
      <c r="BXJ293" s="59"/>
      <c r="BXK293" s="59"/>
      <c r="BXL293" s="59"/>
      <c r="BXM293" s="59"/>
      <c r="BXN293" s="59"/>
      <c r="BXO293" s="59"/>
      <c r="BXP293" s="59"/>
      <c r="BXQ293" s="59"/>
      <c r="BXR293" s="59"/>
      <c r="BXS293" s="59"/>
      <c r="BXT293" s="59"/>
      <c r="BXU293" s="59"/>
      <c r="BXV293" s="59"/>
      <c r="BXW293" s="59"/>
      <c r="BXX293" s="59"/>
      <c r="BXY293" s="59"/>
      <c r="BXZ293" s="59"/>
      <c r="BYA293" s="59"/>
      <c r="BYB293" s="59"/>
      <c r="BYC293" s="59"/>
      <c r="BYD293" s="59"/>
      <c r="BYE293" s="59"/>
      <c r="BYF293" s="59"/>
      <c r="BYG293" s="59"/>
      <c r="BYH293" s="59"/>
      <c r="BYI293" s="59"/>
      <c r="BYJ293" s="59"/>
      <c r="BYK293" s="59"/>
      <c r="BYL293" s="59"/>
      <c r="BYM293" s="59"/>
      <c r="BYN293" s="59"/>
      <c r="BYO293" s="59"/>
      <c r="BYP293" s="59"/>
      <c r="BYQ293" s="59"/>
      <c r="BYR293" s="59"/>
      <c r="BYS293" s="59"/>
      <c r="BYT293" s="59"/>
      <c r="BYU293" s="59"/>
      <c r="BYV293" s="59"/>
      <c r="BYW293" s="59"/>
      <c r="BYX293" s="59"/>
      <c r="BYY293" s="59"/>
      <c r="BYZ293" s="59"/>
      <c r="BZA293" s="59"/>
      <c r="BZB293" s="59"/>
      <c r="BZC293" s="59"/>
      <c r="BZD293" s="59"/>
      <c r="BZE293" s="59"/>
      <c r="BZF293" s="59"/>
      <c r="BZG293" s="59"/>
      <c r="BZH293" s="59"/>
      <c r="BZI293" s="59"/>
      <c r="BZJ293" s="59"/>
      <c r="BZK293" s="59"/>
      <c r="BZL293" s="59"/>
      <c r="BZM293" s="59"/>
      <c r="BZN293" s="59"/>
      <c r="BZO293" s="59"/>
      <c r="BZP293" s="59"/>
      <c r="BZQ293" s="59"/>
      <c r="BZR293" s="59"/>
      <c r="BZS293" s="59"/>
      <c r="BZT293" s="59"/>
      <c r="BZU293" s="59"/>
      <c r="BZV293" s="59"/>
      <c r="BZW293" s="59"/>
      <c r="BZX293" s="59"/>
      <c r="BZY293" s="59"/>
      <c r="BZZ293" s="59"/>
      <c r="CAA293" s="59"/>
      <c r="CAB293" s="59"/>
      <c r="CAC293" s="59"/>
      <c r="CAD293" s="59"/>
      <c r="CAE293" s="59"/>
      <c r="CAF293" s="59"/>
      <c r="CAG293" s="59"/>
      <c r="CAH293" s="59"/>
      <c r="CAI293" s="59"/>
      <c r="CAJ293" s="59"/>
      <c r="CAK293" s="59"/>
      <c r="CAL293" s="59"/>
      <c r="CAM293" s="59"/>
      <c r="CAN293" s="59"/>
      <c r="CAO293" s="59"/>
      <c r="CAP293" s="59"/>
      <c r="CAQ293" s="59"/>
      <c r="CAR293" s="59"/>
      <c r="CAS293" s="59"/>
      <c r="CAT293" s="59"/>
      <c r="CAU293" s="59"/>
      <c r="CAV293" s="59"/>
      <c r="CAW293" s="59"/>
      <c r="CAX293" s="59"/>
      <c r="CAY293" s="59"/>
      <c r="CAZ293" s="59"/>
      <c r="CBA293" s="59"/>
      <c r="CBB293" s="59"/>
      <c r="CBC293" s="59"/>
      <c r="CBD293" s="59"/>
      <c r="CBE293" s="59"/>
      <c r="CBF293" s="59"/>
      <c r="CBG293" s="59"/>
      <c r="CBH293" s="59"/>
      <c r="CBI293" s="59"/>
      <c r="CBJ293" s="59"/>
      <c r="CBK293" s="59"/>
      <c r="CBL293" s="59"/>
      <c r="CBM293" s="59"/>
      <c r="CBN293" s="59"/>
      <c r="CBO293" s="59"/>
      <c r="CBP293" s="59"/>
      <c r="CBQ293" s="59"/>
      <c r="CBR293" s="59"/>
      <c r="CBS293" s="59"/>
      <c r="CBT293" s="59"/>
      <c r="CBU293" s="59"/>
      <c r="CBV293" s="59"/>
      <c r="CBW293" s="59"/>
      <c r="CBX293" s="59"/>
      <c r="CBY293" s="59"/>
      <c r="CBZ293" s="59"/>
      <c r="CCA293" s="59"/>
      <c r="CCB293" s="59"/>
      <c r="CCC293" s="59"/>
      <c r="CCD293" s="59"/>
      <c r="CCE293" s="59"/>
      <c r="CCF293" s="59"/>
      <c r="CCG293" s="59"/>
      <c r="CCH293" s="59"/>
      <c r="CCI293" s="59"/>
      <c r="CCJ293" s="59"/>
      <c r="CCK293" s="59"/>
      <c r="CCL293" s="59"/>
      <c r="CCM293" s="59"/>
      <c r="CCN293" s="59"/>
      <c r="CCO293" s="59"/>
      <c r="CCP293" s="59"/>
      <c r="CCQ293" s="59"/>
      <c r="CCR293" s="59"/>
      <c r="CCS293" s="59"/>
      <c r="CCT293" s="59"/>
      <c r="CCU293" s="59"/>
      <c r="CCV293" s="59"/>
      <c r="CCW293" s="59"/>
      <c r="CCX293" s="59"/>
      <c r="CCY293" s="59"/>
      <c r="CCZ293" s="59"/>
      <c r="CDA293" s="59"/>
      <c r="CDB293" s="59"/>
      <c r="CDC293" s="59"/>
      <c r="CDD293" s="59"/>
      <c r="CDE293" s="59"/>
      <c r="CDF293" s="59"/>
      <c r="CDG293" s="59"/>
      <c r="CDH293" s="59"/>
      <c r="CDI293" s="59"/>
      <c r="CDJ293" s="59"/>
      <c r="CDK293" s="59"/>
      <c r="CDL293" s="59"/>
      <c r="CDM293" s="59"/>
      <c r="CDN293" s="59"/>
      <c r="CDO293" s="59"/>
      <c r="CDP293" s="59"/>
      <c r="CDQ293" s="59"/>
      <c r="CDR293" s="59"/>
      <c r="CDS293" s="59"/>
      <c r="CDT293" s="59"/>
      <c r="CDU293" s="59"/>
      <c r="CDV293" s="59"/>
      <c r="CDW293" s="59"/>
      <c r="CDX293" s="59"/>
      <c r="CDY293" s="59"/>
      <c r="CDZ293" s="59"/>
      <c r="CEA293" s="59"/>
      <c r="CEB293" s="59"/>
      <c r="CEC293" s="59"/>
      <c r="CED293" s="59"/>
      <c r="CEE293" s="59"/>
      <c r="CEF293" s="59"/>
      <c r="CEG293" s="59"/>
      <c r="CEH293" s="59"/>
      <c r="CEI293" s="59"/>
      <c r="CEJ293" s="59"/>
      <c r="CEK293" s="59"/>
      <c r="CEL293" s="59"/>
      <c r="CEM293" s="59"/>
      <c r="CEN293" s="59"/>
      <c r="CEO293" s="59"/>
      <c r="CEP293" s="59"/>
      <c r="CEQ293" s="59"/>
      <c r="CER293" s="59"/>
      <c r="CES293" s="59"/>
      <c r="CET293" s="59"/>
      <c r="CEU293" s="59"/>
      <c r="CEV293" s="59"/>
      <c r="CEW293" s="59"/>
      <c r="CEX293" s="59"/>
      <c r="CEY293" s="59"/>
      <c r="CEZ293" s="59"/>
      <c r="CFA293" s="59"/>
      <c r="CFB293" s="59"/>
      <c r="CFC293" s="59"/>
      <c r="CFD293" s="59"/>
      <c r="CFE293" s="59"/>
      <c r="CFF293" s="59"/>
      <c r="CFG293" s="59"/>
      <c r="CFH293" s="59"/>
      <c r="CFI293" s="59"/>
      <c r="CFJ293" s="59"/>
      <c r="CFK293" s="59"/>
      <c r="CFL293" s="59"/>
      <c r="CFM293" s="59"/>
      <c r="CFN293" s="59"/>
      <c r="CFO293" s="59"/>
      <c r="CFP293" s="59"/>
      <c r="CFQ293" s="59"/>
      <c r="CFR293" s="59"/>
      <c r="CFS293" s="59"/>
      <c r="CFT293" s="59"/>
      <c r="CFU293" s="59"/>
      <c r="CFV293" s="59"/>
      <c r="CFW293" s="59"/>
      <c r="CFX293" s="59"/>
      <c r="CFY293" s="59"/>
      <c r="CFZ293" s="59"/>
      <c r="CGA293" s="59"/>
      <c r="CGB293" s="59"/>
      <c r="CGC293" s="59"/>
      <c r="CGD293" s="59"/>
      <c r="CGE293" s="59"/>
      <c r="CGF293" s="59"/>
      <c r="CGG293" s="59"/>
      <c r="CGH293" s="59"/>
      <c r="CGI293" s="59"/>
      <c r="CGJ293" s="59"/>
      <c r="CGK293" s="59"/>
      <c r="CGL293" s="59"/>
      <c r="CGM293" s="59"/>
      <c r="CGN293" s="59"/>
      <c r="CGO293" s="59"/>
      <c r="CGP293" s="59"/>
      <c r="CGQ293" s="59"/>
      <c r="CGR293" s="59"/>
      <c r="CGS293" s="59"/>
      <c r="CGT293" s="59"/>
      <c r="CGU293" s="59"/>
      <c r="CGV293" s="59"/>
      <c r="CGW293" s="59"/>
      <c r="CGX293" s="59"/>
      <c r="CGY293" s="59"/>
      <c r="CGZ293" s="59"/>
      <c r="CHA293" s="59"/>
      <c r="CHB293" s="59"/>
      <c r="CHC293" s="59"/>
      <c r="CHD293" s="59"/>
      <c r="CHE293" s="59"/>
      <c r="CHF293" s="59"/>
      <c r="CHG293" s="59"/>
      <c r="CHH293" s="59"/>
      <c r="CHI293" s="59"/>
      <c r="CHJ293" s="59"/>
      <c r="CHK293" s="59"/>
      <c r="CHL293" s="59"/>
      <c r="CHM293" s="59"/>
      <c r="CHN293" s="59"/>
      <c r="CHO293" s="59"/>
      <c r="CHP293" s="59"/>
      <c r="CHQ293" s="59"/>
      <c r="CHR293" s="59"/>
      <c r="CHS293" s="59"/>
      <c r="CHT293" s="59"/>
      <c r="CHU293" s="59"/>
      <c r="CHV293" s="59"/>
      <c r="CHW293" s="59"/>
      <c r="CHX293" s="59"/>
      <c r="CHY293" s="59"/>
      <c r="CHZ293" s="59"/>
      <c r="CIA293" s="59"/>
      <c r="CIB293" s="59"/>
      <c r="CIC293" s="59"/>
      <c r="CID293" s="59"/>
      <c r="CIE293" s="59"/>
      <c r="CIF293" s="59"/>
      <c r="CIG293" s="59"/>
      <c r="CIH293" s="59"/>
      <c r="CII293" s="59"/>
      <c r="CIJ293" s="59"/>
      <c r="CIK293" s="59"/>
      <c r="CIL293" s="59"/>
      <c r="CIM293" s="59"/>
      <c r="CIN293" s="59"/>
      <c r="CIO293" s="59"/>
      <c r="CIP293" s="59"/>
      <c r="CIQ293" s="59"/>
      <c r="CIR293" s="59"/>
      <c r="CIS293" s="59"/>
      <c r="CIT293" s="59"/>
      <c r="CIU293" s="59"/>
      <c r="CIV293" s="59"/>
      <c r="CIW293" s="59"/>
      <c r="CIX293" s="59"/>
      <c r="CIY293" s="59"/>
      <c r="CIZ293" s="59"/>
      <c r="CJA293" s="59"/>
      <c r="CJB293" s="59"/>
      <c r="CJC293" s="59"/>
      <c r="CJD293" s="59"/>
      <c r="CJE293" s="59"/>
      <c r="CJF293" s="59"/>
      <c r="CJG293" s="59"/>
      <c r="CJH293" s="59"/>
      <c r="CJI293" s="59"/>
      <c r="CJJ293" s="59"/>
      <c r="CJK293" s="59"/>
      <c r="CJL293" s="59"/>
      <c r="CJM293" s="59"/>
      <c r="CJN293" s="59"/>
      <c r="CJO293" s="59"/>
      <c r="CJP293" s="59"/>
      <c r="CJQ293" s="59"/>
      <c r="CJR293" s="59"/>
      <c r="CJS293" s="59"/>
      <c r="CJT293" s="59"/>
      <c r="CJU293" s="59"/>
      <c r="CJV293" s="59"/>
      <c r="CJW293" s="59"/>
      <c r="CJX293" s="59"/>
      <c r="CJY293" s="59"/>
      <c r="CJZ293" s="59"/>
      <c r="CKA293" s="59"/>
      <c r="CKB293" s="59"/>
      <c r="CKC293" s="59"/>
      <c r="CKD293" s="59"/>
      <c r="CKE293" s="59"/>
      <c r="CKF293" s="59"/>
      <c r="CKG293" s="59"/>
      <c r="CKH293" s="59"/>
      <c r="CKI293" s="59"/>
      <c r="CKJ293" s="59"/>
      <c r="CKK293" s="59"/>
      <c r="CKL293" s="59"/>
      <c r="CKM293" s="59"/>
      <c r="CKN293" s="59"/>
      <c r="CKO293" s="59"/>
      <c r="CKP293" s="59"/>
      <c r="CKQ293" s="59"/>
      <c r="CKR293" s="59"/>
      <c r="CKS293" s="59"/>
      <c r="CKT293" s="59"/>
      <c r="CKU293" s="59"/>
      <c r="CKV293" s="59"/>
      <c r="CKW293" s="59"/>
      <c r="CKX293" s="59"/>
      <c r="CKY293" s="59"/>
      <c r="CKZ293" s="59"/>
      <c r="CLA293" s="59"/>
      <c r="CLB293" s="59"/>
      <c r="CLC293" s="59"/>
      <c r="CLD293" s="59"/>
      <c r="CLE293" s="59"/>
      <c r="CLF293" s="59"/>
      <c r="CLG293" s="59"/>
      <c r="CLH293" s="59"/>
      <c r="CLI293" s="59"/>
      <c r="CLJ293" s="59"/>
      <c r="CLK293" s="59"/>
      <c r="CLL293" s="59"/>
      <c r="CLM293" s="59"/>
      <c r="CLN293" s="59"/>
      <c r="CLO293" s="59"/>
      <c r="CLP293" s="59"/>
      <c r="CLQ293" s="59"/>
      <c r="CLR293" s="59"/>
      <c r="CLS293" s="59"/>
      <c r="CLT293" s="59"/>
      <c r="CLU293" s="59"/>
      <c r="CLV293" s="59"/>
      <c r="CLW293" s="59"/>
      <c r="CLX293" s="59"/>
      <c r="CLY293" s="59"/>
      <c r="CLZ293" s="59"/>
      <c r="CMA293" s="59"/>
      <c r="CMB293" s="59"/>
      <c r="CMC293" s="59"/>
      <c r="CMD293" s="59"/>
      <c r="CME293" s="59"/>
      <c r="CMF293" s="59"/>
      <c r="CMG293" s="59"/>
      <c r="CMH293" s="59"/>
      <c r="CMI293" s="59"/>
      <c r="CMJ293" s="59"/>
      <c r="CMK293" s="59"/>
      <c r="CML293" s="59"/>
      <c r="CMM293" s="59"/>
      <c r="CMN293" s="59"/>
      <c r="CMO293" s="59"/>
      <c r="CMP293" s="59"/>
      <c r="CMQ293" s="59"/>
      <c r="CMR293" s="59"/>
      <c r="CMS293" s="59"/>
      <c r="CMT293" s="59"/>
      <c r="CMU293" s="59"/>
      <c r="CMV293" s="59"/>
      <c r="CMW293" s="59"/>
      <c r="CMX293" s="59"/>
      <c r="CMY293" s="59"/>
      <c r="CMZ293" s="59"/>
      <c r="CNA293" s="59"/>
      <c r="CNB293" s="59"/>
      <c r="CNC293" s="59"/>
      <c r="CND293" s="59"/>
      <c r="CNE293" s="59"/>
      <c r="CNF293" s="59"/>
      <c r="CNG293" s="59"/>
      <c r="CNH293" s="59"/>
      <c r="CNI293" s="59"/>
      <c r="CNJ293" s="59"/>
      <c r="CNK293" s="59"/>
      <c r="CNL293" s="59"/>
      <c r="CNM293" s="59"/>
      <c r="CNN293" s="59"/>
      <c r="CNO293" s="59"/>
      <c r="CNP293" s="59"/>
      <c r="CNQ293" s="59"/>
      <c r="CNR293" s="59"/>
      <c r="CNS293" s="59"/>
      <c r="CNT293" s="59"/>
      <c r="CNU293" s="59"/>
      <c r="CNV293" s="59"/>
      <c r="CNW293" s="59"/>
      <c r="CNX293" s="59"/>
      <c r="CNY293" s="59"/>
      <c r="CNZ293" s="59"/>
      <c r="COA293" s="59"/>
      <c r="COB293" s="59"/>
      <c r="COC293" s="59"/>
      <c r="COD293" s="59"/>
      <c r="COE293" s="59"/>
      <c r="COF293" s="59"/>
      <c r="COG293" s="59"/>
      <c r="COH293" s="59"/>
      <c r="COI293" s="59"/>
      <c r="COJ293" s="59"/>
      <c r="COK293" s="59"/>
      <c r="COL293" s="59"/>
      <c r="COM293" s="59"/>
      <c r="CON293" s="59"/>
      <c r="COO293" s="59"/>
      <c r="COP293" s="59"/>
      <c r="COQ293" s="59"/>
      <c r="COR293" s="59"/>
      <c r="COS293" s="59"/>
      <c r="COT293" s="59"/>
      <c r="COU293" s="59"/>
      <c r="COV293" s="59"/>
      <c r="COW293" s="59"/>
      <c r="COX293" s="59"/>
      <c r="COY293" s="59"/>
      <c r="COZ293" s="59"/>
      <c r="CPA293" s="59"/>
      <c r="CPB293" s="59"/>
      <c r="CPC293" s="59"/>
      <c r="CPD293" s="59"/>
      <c r="CPE293" s="59"/>
      <c r="CPF293" s="59"/>
      <c r="CPG293" s="59"/>
      <c r="CPH293" s="59"/>
      <c r="CPI293" s="59"/>
      <c r="CPJ293" s="59"/>
      <c r="CPK293" s="59"/>
      <c r="CPL293" s="59"/>
      <c r="CPM293" s="59"/>
      <c r="CPN293" s="59"/>
      <c r="CPO293" s="59"/>
      <c r="CPP293" s="59"/>
      <c r="CPQ293" s="59"/>
      <c r="CPR293" s="59"/>
      <c r="CPS293" s="59"/>
      <c r="CPT293" s="59"/>
      <c r="CPU293" s="59"/>
      <c r="CPV293" s="59"/>
      <c r="CPW293" s="59"/>
      <c r="CPX293" s="59"/>
      <c r="CPY293" s="59"/>
      <c r="CPZ293" s="59"/>
      <c r="CQA293" s="59"/>
      <c r="CQB293" s="59"/>
      <c r="CQC293" s="59"/>
      <c r="CQD293" s="59"/>
      <c r="CQE293" s="59"/>
      <c r="CQF293" s="59"/>
      <c r="CQG293" s="59"/>
      <c r="CQH293" s="59"/>
      <c r="CQI293" s="59"/>
      <c r="CQJ293" s="59"/>
      <c r="CQK293" s="59"/>
      <c r="CQL293" s="59"/>
      <c r="CQM293" s="59"/>
      <c r="CQN293" s="59"/>
      <c r="CQO293" s="59"/>
      <c r="CQP293" s="59"/>
      <c r="CQQ293" s="59"/>
      <c r="CQR293" s="59"/>
      <c r="CQS293" s="59"/>
      <c r="CQT293" s="59"/>
      <c r="CQU293" s="59"/>
      <c r="CQV293" s="59"/>
      <c r="CQW293" s="59"/>
      <c r="CQX293" s="59"/>
      <c r="CQY293" s="59"/>
      <c r="CQZ293" s="59"/>
      <c r="CRA293" s="59"/>
      <c r="CRB293" s="59"/>
      <c r="CRC293" s="59"/>
      <c r="CRD293" s="59"/>
      <c r="CRE293" s="59"/>
      <c r="CRF293" s="59"/>
      <c r="CRG293" s="59"/>
      <c r="CRH293" s="59"/>
      <c r="CRI293" s="59"/>
      <c r="CRJ293" s="59"/>
      <c r="CRK293" s="59"/>
      <c r="CRL293" s="59"/>
      <c r="CRM293" s="59"/>
      <c r="CRN293" s="59"/>
      <c r="CRO293" s="59"/>
      <c r="CRP293" s="59"/>
      <c r="CRQ293" s="59"/>
      <c r="CRR293" s="59"/>
      <c r="CRS293" s="59"/>
      <c r="CRT293" s="59"/>
      <c r="CRU293" s="59"/>
      <c r="CRV293" s="59"/>
      <c r="CRW293" s="59"/>
      <c r="CRX293" s="59"/>
      <c r="CRY293" s="59"/>
      <c r="CRZ293" s="59"/>
      <c r="CSA293" s="59"/>
      <c r="CSB293" s="59"/>
      <c r="CSC293" s="59"/>
      <c r="CSD293" s="59"/>
      <c r="CSE293" s="59"/>
      <c r="CSF293" s="59"/>
      <c r="CSG293" s="59"/>
      <c r="CSH293" s="59"/>
      <c r="CSI293" s="59"/>
      <c r="CSJ293" s="59"/>
      <c r="CSK293" s="59"/>
      <c r="CSL293" s="59"/>
      <c r="CSM293" s="59"/>
      <c r="CSN293" s="59"/>
      <c r="CSO293" s="59"/>
      <c r="CSP293" s="59"/>
      <c r="CSQ293" s="59"/>
      <c r="CSR293" s="59"/>
      <c r="CSS293" s="59"/>
      <c r="CST293" s="59"/>
      <c r="CSU293" s="59"/>
      <c r="CSV293" s="59"/>
      <c r="CSW293" s="59"/>
      <c r="CSX293" s="59"/>
      <c r="CSY293" s="59"/>
      <c r="CSZ293" s="59"/>
      <c r="CTA293" s="59"/>
      <c r="CTB293" s="59"/>
      <c r="CTC293" s="59"/>
      <c r="CTD293" s="59"/>
      <c r="CTE293" s="59"/>
      <c r="CTF293" s="59"/>
      <c r="CTG293" s="59"/>
      <c r="CTH293" s="59"/>
      <c r="CTI293" s="59"/>
      <c r="CTJ293" s="59"/>
      <c r="CTK293" s="59"/>
      <c r="CTL293" s="59"/>
      <c r="CTM293" s="59"/>
      <c r="CTN293" s="59"/>
      <c r="CTO293" s="59"/>
      <c r="CTP293" s="59"/>
      <c r="CTQ293" s="59"/>
      <c r="CTR293" s="59"/>
      <c r="CTS293" s="59"/>
      <c r="CTT293" s="59"/>
      <c r="CTU293" s="59"/>
      <c r="CTV293" s="59"/>
      <c r="CTW293" s="59"/>
      <c r="CTX293" s="59"/>
      <c r="CTY293" s="59"/>
      <c r="CTZ293" s="59"/>
      <c r="CUA293" s="59"/>
      <c r="CUB293" s="59"/>
      <c r="CUC293" s="59"/>
      <c r="CUD293" s="59"/>
      <c r="CUE293" s="59"/>
      <c r="CUF293" s="59"/>
      <c r="CUG293" s="59"/>
      <c r="CUH293" s="59"/>
      <c r="CUI293" s="59"/>
      <c r="CUJ293" s="59"/>
      <c r="CUK293" s="59"/>
      <c r="CUL293" s="59"/>
      <c r="CUM293" s="59"/>
      <c r="CUN293" s="59"/>
      <c r="CUO293" s="59"/>
      <c r="CUP293" s="59"/>
      <c r="CUQ293" s="59"/>
      <c r="CUR293" s="59"/>
      <c r="CUS293" s="59"/>
      <c r="CUT293" s="59"/>
      <c r="CUU293" s="59"/>
      <c r="CUV293" s="59"/>
      <c r="CUW293" s="59"/>
      <c r="CUX293" s="59"/>
      <c r="CUY293" s="59"/>
      <c r="CUZ293" s="59"/>
      <c r="CVA293" s="59"/>
      <c r="CVB293" s="59"/>
      <c r="CVC293" s="59"/>
      <c r="CVD293" s="59"/>
      <c r="CVE293" s="59"/>
      <c r="CVF293" s="59"/>
      <c r="CVG293" s="59"/>
      <c r="CVH293" s="59"/>
      <c r="CVI293" s="59"/>
      <c r="CVJ293" s="59"/>
      <c r="CVK293" s="59"/>
      <c r="CVL293" s="59"/>
      <c r="CVM293" s="59"/>
      <c r="CVN293" s="59"/>
      <c r="CVO293" s="59"/>
      <c r="CVP293" s="59"/>
      <c r="CVQ293" s="59"/>
      <c r="CVR293" s="59"/>
      <c r="CVS293" s="59"/>
      <c r="CVT293" s="59"/>
      <c r="CVU293" s="59"/>
      <c r="CVV293" s="59"/>
      <c r="CVW293" s="59"/>
      <c r="CVX293" s="59"/>
      <c r="CVY293" s="59"/>
      <c r="CVZ293" s="59"/>
      <c r="CWA293" s="59"/>
      <c r="CWB293" s="59"/>
      <c r="CWC293" s="59"/>
      <c r="CWD293" s="59"/>
      <c r="CWE293" s="59"/>
      <c r="CWF293" s="59"/>
      <c r="CWG293" s="59"/>
      <c r="CWH293" s="59"/>
      <c r="CWI293" s="59"/>
      <c r="CWJ293" s="59"/>
      <c r="CWK293" s="59"/>
      <c r="CWL293" s="59"/>
      <c r="CWM293" s="59"/>
      <c r="CWN293" s="59"/>
      <c r="CWO293" s="59"/>
      <c r="CWP293" s="59"/>
      <c r="CWQ293" s="59"/>
      <c r="CWR293" s="59"/>
      <c r="CWS293" s="59"/>
    </row>
  </sheetData>
  <pageMargins left="0.25" right="0.25" top="0.75" bottom="0.75" header="0.3" footer="0.3"/>
  <pageSetup paperSize="9" scale="97" orientation="landscape" horizontalDpi="2" verticalDpi="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Q106"/>
  <sheetViews>
    <sheetView showGridLines="0" zoomScale="90" zoomScaleNormal="90" workbookViewId="0">
      <pane xSplit="1" ySplit="6" topLeftCell="Z85" activePane="bottomRight" state="frozen"/>
      <selection activeCell="AW19" sqref="AW19"/>
      <selection pane="topRight" activeCell="AW19" sqref="AW19"/>
      <selection pane="bottomLeft" activeCell="AW19" sqref="AW19"/>
      <selection pane="bottomRight" activeCell="AJ13" sqref="AJ13"/>
    </sheetView>
  </sheetViews>
  <sheetFormatPr defaultColWidth="9.140625" defaultRowHeight="15"/>
  <cols>
    <col min="1" max="1" width="54.7109375" style="5" customWidth="1"/>
    <col min="2" max="2" width="9.5703125" style="5" customWidth="1"/>
    <col min="3" max="3" width="9.28515625" style="5" bestFit="1" customWidth="1"/>
    <col min="4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4" width="11.5703125" bestFit="1" customWidth="1"/>
    <col min="35" max="36" width="10.42578125" bestFit="1" customWidth="1"/>
    <col min="37" max="16384" width="9.140625" style="5"/>
  </cols>
  <sheetData>
    <row r="1" spans="1:43">
      <c r="I1" s="71"/>
      <c r="J1" s="71"/>
      <c r="AE1" s="315"/>
      <c r="AF1" s="315"/>
      <c r="AG1" s="315"/>
      <c r="AH1" s="315"/>
      <c r="AI1" s="315"/>
      <c r="AJ1" s="315"/>
    </row>
    <row r="2" spans="1:43">
      <c r="I2" s="71"/>
      <c r="J2" s="71"/>
    </row>
    <row r="3" spans="1:43">
      <c r="I3" s="71"/>
      <c r="J3" s="71"/>
    </row>
    <row r="4" spans="1:43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</row>
    <row r="5" spans="1:43">
      <c r="A5" s="110" t="s">
        <v>132</v>
      </c>
      <c r="B5" s="368" t="s">
        <v>384</v>
      </c>
      <c r="C5" s="368" t="s">
        <v>385</v>
      </c>
      <c r="D5" s="368" t="s">
        <v>386</v>
      </c>
      <c r="E5" s="368" t="s">
        <v>387</v>
      </c>
      <c r="F5" s="368" t="s">
        <v>388</v>
      </c>
      <c r="G5" s="368" t="s">
        <v>389</v>
      </c>
      <c r="H5" s="368" t="s">
        <v>390</v>
      </c>
      <c r="I5" s="368" t="s">
        <v>391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354</v>
      </c>
      <c r="S5" s="368" t="s">
        <v>359</v>
      </c>
      <c r="T5" s="368" t="s">
        <v>366</v>
      </c>
      <c r="U5" s="368" t="s">
        <v>403</v>
      </c>
      <c r="V5" s="368" t="s">
        <v>406</v>
      </c>
      <c r="W5" s="368" t="s">
        <v>418</v>
      </c>
      <c r="X5" s="368" t="s">
        <v>423</v>
      </c>
      <c r="Y5" s="368" t="s">
        <v>429</v>
      </c>
      <c r="Z5" s="368" t="s">
        <v>432</v>
      </c>
      <c r="AA5" s="368" t="s">
        <v>435</v>
      </c>
      <c r="AB5" s="368" t="s">
        <v>517</v>
      </c>
      <c r="AC5" s="368" t="s">
        <v>633</v>
      </c>
      <c r="AD5" s="368" t="s">
        <v>637</v>
      </c>
      <c r="AE5" s="368" t="s">
        <v>648</v>
      </c>
      <c r="AF5" s="368" t="s">
        <v>700</v>
      </c>
      <c r="AG5" s="368" t="s">
        <v>714</v>
      </c>
      <c r="AH5" s="368" t="s">
        <v>717</v>
      </c>
      <c r="AI5" s="368" t="s">
        <v>727</v>
      </c>
      <c r="AJ5" s="368" t="s">
        <v>728</v>
      </c>
    </row>
    <row r="6" spans="1:43" ht="15" customHeight="1">
      <c r="A6" s="110" t="s">
        <v>10</v>
      </c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  <c r="AI6" s="367" t="s">
        <v>12</v>
      </c>
      <c r="AJ6" s="367" t="s">
        <v>13</v>
      </c>
    </row>
    <row r="7" spans="1:43">
      <c r="A7" s="24" t="s">
        <v>133</v>
      </c>
      <c r="B7" s="267">
        <v>9982</v>
      </c>
      <c r="C7" s="267">
        <v>10285.799999999999</v>
      </c>
      <c r="D7" s="267">
        <v>10915.5</v>
      </c>
      <c r="E7" s="119">
        <v>11383.8</v>
      </c>
      <c r="F7" s="119">
        <v>10947.101000000001</v>
      </c>
      <c r="G7" s="119">
        <v>11778.509</v>
      </c>
      <c r="H7" s="119">
        <v>12737.213000000002</v>
      </c>
      <c r="I7" s="119">
        <v>13064.848</v>
      </c>
      <c r="J7" s="119">
        <v>13010.956</v>
      </c>
      <c r="K7" s="119">
        <v>13684.832999999999</v>
      </c>
      <c r="L7" s="119">
        <v>14333.867999999999</v>
      </c>
      <c r="M7" s="119">
        <v>14704.269999999999</v>
      </c>
      <c r="N7" s="119">
        <v>14061.509999999998</v>
      </c>
      <c r="O7" s="119">
        <v>14793.885</v>
      </c>
      <c r="P7" s="119">
        <v>15638.868</v>
      </c>
      <c r="Q7" s="119">
        <v>16918.702999999998</v>
      </c>
      <c r="R7" s="119">
        <v>16391.752</v>
      </c>
      <c r="S7" s="119">
        <v>16479.574000000001</v>
      </c>
      <c r="T7" s="119">
        <v>17323.385000000002</v>
      </c>
      <c r="U7" s="119">
        <v>17948.338</v>
      </c>
      <c r="V7" s="119">
        <v>17698.153999999999</v>
      </c>
      <c r="W7" s="119">
        <v>17264.04</v>
      </c>
      <c r="X7" s="119">
        <v>18452.780000000002</v>
      </c>
      <c r="Y7" s="119">
        <v>19374.173999999999</v>
      </c>
      <c r="Z7" s="119">
        <v>19494.975999999999</v>
      </c>
      <c r="AA7" s="119">
        <v>19594.606</v>
      </c>
      <c r="AB7" s="119">
        <v>21053.116999999998</v>
      </c>
      <c r="AC7" s="119">
        <v>25061.398000000001</v>
      </c>
      <c r="AD7" s="119">
        <v>23161.262999999999</v>
      </c>
      <c r="AE7" s="119">
        <v>25110.998</v>
      </c>
      <c r="AF7" s="119">
        <v>25543.962</v>
      </c>
      <c r="AG7" s="119">
        <v>26697.931</v>
      </c>
      <c r="AH7" s="441">
        <v>23524.125</v>
      </c>
      <c r="AI7" s="119">
        <v>15542.289000000001</v>
      </c>
      <c r="AJ7" s="119">
        <v>22239.449000000001</v>
      </c>
    </row>
    <row r="8" spans="1:43">
      <c r="A8" s="24" t="s">
        <v>231</v>
      </c>
      <c r="B8" s="226">
        <v>-9316.7000000000007</v>
      </c>
      <c r="C8" s="226">
        <v>-9738.9</v>
      </c>
      <c r="D8" s="226">
        <v>-10335.299999999999</v>
      </c>
      <c r="E8" s="226">
        <v>-10773.2</v>
      </c>
      <c r="F8" s="226">
        <v>-10351.606</v>
      </c>
      <c r="G8" s="226">
        <v>-11223.509</v>
      </c>
      <c r="H8" s="226">
        <v>-12077.217000000001</v>
      </c>
      <c r="I8" s="226">
        <v>-12363.829</v>
      </c>
      <c r="J8" s="226">
        <v>-12340.661</v>
      </c>
      <c r="K8" s="226">
        <v>-13066.88</v>
      </c>
      <c r="L8" s="226">
        <v>-13621.938</v>
      </c>
      <c r="M8" s="226">
        <v>-13904.743</v>
      </c>
      <c r="N8" s="66">
        <v>-13260.089</v>
      </c>
      <c r="O8" s="66">
        <v>-14134.501</v>
      </c>
      <c r="P8" s="66">
        <v>-14884.931</v>
      </c>
      <c r="Q8" s="66">
        <v>-15916.734</v>
      </c>
      <c r="R8" s="66">
        <v>-15600.588</v>
      </c>
      <c r="S8" s="66">
        <v>-15665.191000000001</v>
      </c>
      <c r="T8" s="122">
        <v>-16367.656000000001</v>
      </c>
      <c r="U8" s="122">
        <v>-16812.50350495</v>
      </c>
      <c r="V8" s="122">
        <v>-16746.925126990001</v>
      </c>
      <c r="W8" s="122">
        <v>-16499.279919640001</v>
      </c>
      <c r="X8" s="122">
        <v>-17324.967676200002</v>
      </c>
      <c r="Y8" s="122">
        <v>-18304.119578429993</v>
      </c>
      <c r="Z8" s="122">
        <v>-18521.68432592</v>
      </c>
      <c r="AA8" s="122">
        <v>-18824.9732</v>
      </c>
      <c r="AB8" s="122">
        <v>-20183.792000000001</v>
      </c>
      <c r="AC8" s="122">
        <v>-23767.998</v>
      </c>
      <c r="AD8" s="122">
        <v>-21899.467000000001</v>
      </c>
      <c r="AE8" s="122">
        <v>-24015.915169</v>
      </c>
      <c r="AF8" s="122">
        <v>-24501.036814179992</v>
      </c>
      <c r="AG8" s="122">
        <v>-25060.947</v>
      </c>
      <c r="AH8" s="122">
        <v>-22477.462526179999</v>
      </c>
      <c r="AI8" s="122">
        <v>-15415.682999999995</v>
      </c>
      <c r="AJ8" s="122">
        <v>-21006.004000000001</v>
      </c>
    </row>
    <row r="9" spans="1:43">
      <c r="A9" s="24" t="s">
        <v>135</v>
      </c>
      <c r="B9" s="267">
        <v>665.3</v>
      </c>
      <c r="C9" s="267">
        <v>546.9</v>
      </c>
      <c r="D9" s="267">
        <v>580.20000000000005</v>
      </c>
      <c r="E9" s="267">
        <v>610.6</v>
      </c>
      <c r="F9" s="267">
        <v>595.495</v>
      </c>
      <c r="G9" s="267">
        <v>555</v>
      </c>
      <c r="H9" s="267">
        <v>659.99599999999998</v>
      </c>
      <c r="I9" s="267">
        <v>701.01900000000001</v>
      </c>
      <c r="J9" s="267">
        <v>670.29499999999996</v>
      </c>
      <c r="K9" s="267">
        <v>617.95299999999997</v>
      </c>
      <c r="L9" s="267">
        <v>711.93</v>
      </c>
      <c r="M9" s="267">
        <v>799.52700000000004</v>
      </c>
      <c r="N9" s="118">
        <v>801.42100000000005</v>
      </c>
      <c r="O9" s="118">
        <v>659.38400000000001</v>
      </c>
      <c r="P9" s="118">
        <v>753.93700000000001</v>
      </c>
      <c r="Q9" s="118">
        <v>1001.9690000000001</v>
      </c>
      <c r="R9" s="118">
        <v>791.16399999999999</v>
      </c>
      <c r="S9" s="118">
        <v>814.38300000000004</v>
      </c>
      <c r="T9" s="118">
        <v>955.72699999999998</v>
      </c>
      <c r="U9" s="118">
        <v>1135.83449505</v>
      </c>
      <c r="V9" s="118">
        <v>951.22887301000003</v>
      </c>
      <c r="W9" s="118">
        <v>764.76008036000098</v>
      </c>
      <c r="X9" s="118">
        <v>1127.812323800003</v>
      </c>
      <c r="Y9" s="118">
        <v>1070.054421570007</v>
      </c>
      <c r="Z9" s="118">
        <v>973.2886740800019</v>
      </c>
      <c r="AA9" s="118">
        <v>769.62980000000005</v>
      </c>
      <c r="AB9" s="122">
        <v>869.32499999999709</v>
      </c>
      <c r="AC9" s="122">
        <v>1293.4000000000015</v>
      </c>
      <c r="AD9" s="122">
        <v>1261.7959999999985</v>
      </c>
      <c r="AE9" s="122">
        <v>1095.0828309999997</v>
      </c>
      <c r="AF9" s="122">
        <v>1042.9251858200078</v>
      </c>
      <c r="AG9" s="122">
        <v>1636.9840000000004</v>
      </c>
      <c r="AH9" s="122">
        <v>1046.6624738200007</v>
      </c>
      <c r="AI9" s="122">
        <v>126.60600000000522</v>
      </c>
      <c r="AJ9" s="122">
        <v>1233.4449999999997</v>
      </c>
    </row>
    <row r="10" spans="1:43">
      <c r="A10" s="28" t="s">
        <v>136</v>
      </c>
      <c r="B10" s="121">
        <v>6.6649969945902623E-2</v>
      </c>
      <c r="C10" s="121">
        <v>5.3170390246747946E-2</v>
      </c>
      <c r="D10" s="121">
        <v>5.3153772158856673E-2</v>
      </c>
      <c r="E10" s="121">
        <v>5.3637625397494691E-2</v>
      </c>
      <c r="F10" s="121">
        <v>5.4397506700632432E-2</v>
      </c>
      <c r="G10" s="121">
        <v>4.7119716086306003E-2</v>
      </c>
      <c r="H10" s="121">
        <v>5.1816358884788999E-2</v>
      </c>
      <c r="I10" s="283">
        <v>5.3656881427170067E-2</v>
      </c>
      <c r="J10" s="283">
        <v>5.1517736283175498E-2</v>
      </c>
      <c r="K10" s="121">
        <v>4.5156049766920794E-2</v>
      </c>
      <c r="L10" s="121">
        <v>4.9667682163669992E-2</v>
      </c>
      <c r="M10" s="121">
        <v>5.4373797543162641E-2</v>
      </c>
      <c r="N10" s="121">
        <v>5.6993950151868478E-2</v>
      </c>
      <c r="O10" s="121">
        <v>4.4571388786650699E-2</v>
      </c>
      <c r="P10" s="121">
        <v>4.8209179846009316E-2</v>
      </c>
      <c r="Q10" s="121">
        <v>5.9222565701401587E-2</v>
      </c>
      <c r="R10" s="121">
        <v>4.8265981574147777E-2</v>
      </c>
      <c r="S10" s="121">
        <v>4.9417721598871429E-2</v>
      </c>
      <c r="T10" s="121">
        <v>5.4987296665086186E-2</v>
      </c>
      <c r="U10" s="121">
        <v>6.3486879667678395E-2</v>
      </c>
      <c r="V10" s="121">
        <v>5.3747349752409211E-2</v>
      </c>
      <c r="W10" s="121">
        <v>4.429786309345906E-2</v>
      </c>
      <c r="X10" s="121">
        <v>6.1118829997431436E-2</v>
      </c>
      <c r="Y10" s="121">
        <v>5.5230969927802187E-2</v>
      </c>
      <c r="Z10" s="121">
        <v>4.9925102451011068E-2</v>
      </c>
      <c r="AA10" s="121">
        <v>3.9277635896327795E-2</v>
      </c>
      <c r="AB10" s="121">
        <v>4.1291985410046271E-2</v>
      </c>
      <c r="AC10" s="121">
        <v>5.1609251806303921E-2</v>
      </c>
      <c r="AD10" s="121">
        <v>5.4478721648296924E-2</v>
      </c>
      <c r="AE10" s="121">
        <v>4.3609689706478404E-2</v>
      </c>
      <c r="AF10" s="121">
        <v>4.0828638322434392E-2</v>
      </c>
      <c r="AG10" s="121">
        <v>6.1315013511721202E-2</v>
      </c>
      <c r="AH10" s="121">
        <v>4.449315219248328E-2</v>
      </c>
      <c r="AI10" s="121">
        <v>8.1459043774057497E-3</v>
      </c>
      <c r="AJ10" s="121">
        <v>5.5462030556602357E-2</v>
      </c>
    </row>
    <row r="11" spans="1:43" s="25" customFormat="1">
      <c r="A11" s="24" t="s">
        <v>138</v>
      </c>
      <c r="B11" s="226">
        <v>-390.8</v>
      </c>
      <c r="C11" s="226">
        <v>-242.1</v>
      </c>
      <c r="D11" s="226">
        <v>-243.1</v>
      </c>
      <c r="E11" s="226">
        <v>-275.89999999999998</v>
      </c>
      <c r="F11" s="226">
        <v>-265.80200000000002</v>
      </c>
      <c r="G11" s="226">
        <v>-247.124</v>
      </c>
      <c r="H11" s="226">
        <v>-263.11500000000001</v>
      </c>
      <c r="I11" s="226">
        <v>-297.85599999999999</v>
      </c>
      <c r="J11" s="226">
        <v>-283.46800000000002</v>
      </c>
      <c r="K11" s="226">
        <v>-301.54899999999998</v>
      </c>
      <c r="L11" s="226">
        <v>-299.87099999999998</v>
      </c>
      <c r="M11" s="226">
        <v>-265.62799999999999</v>
      </c>
      <c r="N11" s="66">
        <v>-315.93299999999999</v>
      </c>
      <c r="O11" s="66">
        <v>-281.08999999999997</v>
      </c>
      <c r="P11" s="66">
        <v>-305.97899999999998</v>
      </c>
      <c r="Q11" s="66">
        <v>-285.54737499999999</v>
      </c>
      <c r="R11" s="66">
        <v>-357.096</v>
      </c>
      <c r="S11" s="66">
        <v>-299.52100000000002</v>
      </c>
      <c r="T11" s="122">
        <v>-308.61500000000001</v>
      </c>
      <c r="U11" s="122">
        <v>-338.10599999999999</v>
      </c>
      <c r="V11" s="122">
        <v>-314.101</v>
      </c>
      <c r="W11" s="122">
        <v>-327.97800000000001</v>
      </c>
      <c r="X11" s="122">
        <v>-353.87099999999998</v>
      </c>
      <c r="Y11" s="122">
        <v>-349.89699999999999</v>
      </c>
      <c r="Z11" s="122">
        <v>-345.10199999999998</v>
      </c>
      <c r="AA11" s="122">
        <v>-339.82499999999999</v>
      </c>
      <c r="AB11" s="14">
        <v>-319.82600000000002</v>
      </c>
      <c r="AC11" s="14">
        <v>-501.98200000000003</v>
      </c>
      <c r="AD11" s="14">
        <v>-506.55799999999999</v>
      </c>
      <c r="AE11" s="14">
        <v>-552.83500000000004</v>
      </c>
      <c r="AF11" s="14">
        <v>-554.05664999999999</v>
      </c>
      <c r="AG11" s="14">
        <v>-589.524</v>
      </c>
      <c r="AH11" s="14">
        <v>-559.60009170000001</v>
      </c>
      <c r="AI11" s="14">
        <v>-492.05275844000005</v>
      </c>
      <c r="AJ11" s="14">
        <v>-519.89591800000017</v>
      </c>
    </row>
    <row r="12" spans="1:43" s="25" customFormat="1">
      <c r="A12" s="24" t="s">
        <v>139</v>
      </c>
      <c r="B12" s="226">
        <v>-111.2</v>
      </c>
      <c r="C12" s="226">
        <v>-89.6</v>
      </c>
      <c r="D12" s="226">
        <v>-92.3</v>
      </c>
      <c r="E12" s="226">
        <v>-87.1</v>
      </c>
      <c r="F12" s="226">
        <v>-92.596000000000004</v>
      </c>
      <c r="G12" s="226">
        <v>-88.141999999999996</v>
      </c>
      <c r="H12" s="226">
        <v>-99.71</v>
      </c>
      <c r="I12" s="226">
        <v>-98.052000000000007</v>
      </c>
      <c r="J12" s="226">
        <v>-105.13500000000001</v>
      </c>
      <c r="K12" s="226">
        <v>-95.816999999999993</v>
      </c>
      <c r="L12" s="226">
        <v>-95.504000000000005</v>
      </c>
      <c r="M12" s="226">
        <v>-90.802999999999997</v>
      </c>
      <c r="N12" s="66">
        <v>-100.271</v>
      </c>
      <c r="O12" s="66">
        <v>-97.230999999999995</v>
      </c>
      <c r="P12" s="66">
        <v>-91.254999999999995</v>
      </c>
      <c r="Q12" s="66">
        <v>-105.813</v>
      </c>
      <c r="R12" s="66">
        <v>-101.209</v>
      </c>
      <c r="S12" s="66">
        <v>-119.596</v>
      </c>
      <c r="T12" s="122">
        <v>-103.44</v>
      </c>
      <c r="U12" s="122">
        <v>-123.517</v>
      </c>
      <c r="V12" s="122">
        <v>-116.242</v>
      </c>
      <c r="W12" s="122">
        <v>-102.422</v>
      </c>
      <c r="X12" s="122">
        <v>-113.83499999999999</v>
      </c>
      <c r="Y12" s="122">
        <v>-123.244</v>
      </c>
      <c r="Z12" s="122">
        <v>-135.328</v>
      </c>
      <c r="AA12" s="122">
        <v>-115.003</v>
      </c>
      <c r="AB12" s="14">
        <v>-117.27800000000001</v>
      </c>
      <c r="AC12" s="14">
        <v>-158.63900000000001</v>
      </c>
      <c r="AD12" s="14">
        <v>-162.571</v>
      </c>
      <c r="AE12" s="14">
        <v>-152.43700000000001</v>
      </c>
      <c r="AF12" s="14">
        <v>-165.63800000000001</v>
      </c>
      <c r="AG12" s="14">
        <v>-130.17699999999999</v>
      </c>
      <c r="AH12" s="14">
        <v>-164.30600000000001</v>
      </c>
      <c r="AI12" s="14">
        <v>-146.399</v>
      </c>
      <c r="AJ12" s="14">
        <v>-145.69</v>
      </c>
    </row>
    <row r="13" spans="1:43" s="25" customFormat="1">
      <c r="A13" s="24" t="s">
        <v>140</v>
      </c>
      <c r="B13" s="226">
        <v>89</v>
      </c>
      <c r="C13" s="226">
        <v>40.700000000000003</v>
      </c>
      <c r="D13" s="226">
        <v>-2.6</v>
      </c>
      <c r="E13" s="226">
        <v>114.1</v>
      </c>
      <c r="F13" s="226">
        <v>67.302999999999997</v>
      </c>
      <c r="G13" s="226">
        <v>79.927000000000007</v>
      </c>
      <c r="H13" s="226">
        <v>66.328000000000003</v>
      </c>
      <c r="I13" s="226">
        <v>145.95599999999999</v>
      </c>
      <c r="J13" s="226">
        <v>101.76</v>
      </c>
      <c r="K13" s="226">
        <v>76.668999999999997</v>
      </c>
      <c r="L13" s="226">
        <v>83.828999999999994</v>
      </c>
      <c r="M13" s="226">
        <v>75.885000000000005</v>
      </c>
      <c r="N13" s="66">
        <v>60.926000000000002</v>
      </c>
      <c r="O13" s="66">
        <v>82.634</v>
      </c>
      <c r="P13" s="66">
        <v>88.042000000000002</v>
      </c>
      <c r="Q13" s="66">
        <v>63.182143000000003</v>
      </c>
      <c r="R13" s="66">
        <v>80.718000000000004</v>
      </c>
      <c r="S13" s="66">
        <v>117.352</v>
      </c>
      <c r="T13" s="122">
        <v>412.12599999999998</v>
      </c>
      <c r="U13" s="122">
        <v>234.06</v>
      </c>
      <c r="V13" s="122">
        <v>-45.777000000000001</v>
      </c>
      <c r="W13" s="122">
        <v>225.05199999999999</v>
      </c>
      <c r="X13" s="122">
        <v>70.796999999999997</v>
      </c>
      <c r="Y13" s="122">
        <v>62.115000000000002</v>
      </c>
      <c r="Z13" s="122">
        <v>99.384</v>
      </c>
      <c r="AA13" s="122">
        <v>97.409000000000006</v>
      </c>
      <c r="AB13" s="122">
        <v>84.856999999999999</v>
      </c>
      <c r="AC13" s="122">
        <v>185.16630000000001</v>
      </c>
      <c r="AD13" s="122">
        <v>280.63799999999998</v>
      </c>
      <c r="AE13" s="122">
        <v>146.05630001999998</v>
      </c>
      <c r="AF13" s="122">
        <v>333.39512953999997</v>
      </c>
      <c r="AG13" s="122">
        <v>1124.2170000000001</v>
      </c>
      <c r="AH13" s="122">
        <v>137.53012878000001</v>
      </c>
      <c r="AI13" s="122">
        <v>77.517853219999992</v>
      </c>
      <c r="AJ13" s="122">
        <v>168.47966157999997</v>
      </c>
      <c r="AK13" s="326"/>
      <c r="AL13" s="326"/>
      <c r="AM13" s="326"/>
      <c r="AN13" s="326"/>
      <c r="AO13" s="326"/>
      <c r="AP13" s="326"/>
    </row>
    <row r="14" spans="1:43" s="25" customFormat="1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/>
      <c r="AL14"/>
      <c r="AM14"/>
      <c r="AN14"/>
      <c r="AO14"/>
      <c r="AP14"/>
      <c r="AQ14"/>
    </row>
    <row r="15" spans="1:43" s="27" customFormat="1">
      <c r="A15" s="18" t="s">
        <v>371</v>
      </c>
      <c r="B15" s="18"/>
      <c r="C15" s="18"/>
      <c r="D15" s="18"/>
      <c r="E15" s="18"/>
      <c r="F15" s="18"/>
      <c r="G15" s="18"/>
      <c r="H15" s="18"/>
      <c r="I15" s="381"/>
      <c r="J15" s="381"/>
      <c r="K15" s="18"/>
      <c r="L15" s="18"/>
      <c r="M15" s="18"/>
      <c r="N15" s="225">
        <v>-219.7387142499999</v>
      </c>
      <c r="O15" s="223">
        <v>3.0474247100000573</v>
      </c>
      <c r="P15" s="223">
        <v>-184.89648692000023</v>
      </c>
      <c r="Q15" s="223">
        <v>-130.62644318000017</v>
      </c>
      <c r="R15" s="223">
        <v>-154.09499840999999</v>
      </c>
      <c r="S15" s="223">
        <v>-163.95513685000003</v>
      </c>
      <c r="T15" s="223">
        <v>-160.30193414000001</v>
      </c>
      <c r="U15" s="223">
        <v>-155.95448290000004</v>
      </c>
      <c r="V15" s="223">
        <v>-184.99821019000001</v>
      </c>
      <c r="W15" s="223">
        <v>-94.723888549999998</v>
      </c>
      <c r="X15" s="223">
        <v>-90.694721189999996</v>
      </c>
      <c r="Y15" s="223">
        <v>-96.499305069999991</v>
      </c>
      <c r="Z15" s="223">
        <v>-92.11831521000002</v>
      </c>
      <c r="AA15" s="223">
        <v>-250.91249092999996</v>
      </c>
      <c r="AB15" s="223">
        <v>-88.820983830000003</v>
      </c>
      <c r="AC15" s="223">
        <v>-91.4</v>
      </c>
      <c r="AD15" s="223">
        <v>-109.66908442999993</v>
      </c>
      <c r="AE15" s="223">
        <v>-114.83980678</v>
      </c>
      <c r="AF15" s="223">
        <v>-120.60431647999997</v>
      </c>
      <c r="AG15" s="223">
        <v>-107.01241073917552</v>
      </c>
      <c r="AH15" s="442">
        <v>-91.2</v>
      </c>
      <c r="AI15" s="223">
        <v>-65.609367928504966</v>
      </c>
      <c r="AJ15" s="223">
        <v>-50.9</v>
      </c>
      <c r="AK15" s="223"/>
      <c r="AL15" s="223"/>
      <c r="AM15" s="223"/>
      <c r="AN15" s="223"/>
      <c r="AO15" s="223"/>
      <c r="AP15" s="223"/>
      <c r="AQ15" s="223"/>
    </row>
    <row r="16" spans="1:43" s="27" customFormat="1">
      <c r="A16" s="18" t="s">
        <v>372</v>
      </c>
      <c r="B16" s="18"/>
      <c r="C16" s="18"/>
      <c r="D16" s="18"/>
      <c r="E16" s="18"/>
      <c r="F16" s="18"/>
      <c r="G16" s="18"/>
      <c r="H16" s="18"/>
      <c r="I16" s="381"/>
      <c r="J16" s="381"/>
      <c r="K16" s="18"/>
      <c r="L16" s="18"/>
      <c r="M16" s="18"/>
      <c r="N16" s="225">
        <v>4.5800968400000004</v>
      </c>
      <c r="O16" s="223">
        <v>3.9156551400000001</v>
      </c>
      <c r="P16" s="223">
        <v>4.4639338899999998</v>
      </c>
      <c r="Q16" s="223">
        <v>14.175480639999998</v>
      </c>
      <c r="R16" s="223">
        <v>18.108711289999999</v>
      </c>
      <c r="S16" s="223">
        <v>22.574911200000003</v>
      </c>
      <c r="T16" s="223">
        <v>28.711021410000004</v>
      </c>
      <c r="U16" s="223">
        <v>23.833584059999996</v>
      </c>
      <c r="V16" s="223">
        <v>10.162880419999999</v>
      </c>
      <c r="W16" s="223">
        <v>8.6682251000000008</v>
      </c>
      <c r="X16" s="223">
        <v>4.0781452800000002</v>
      </c>
      <c r="Y16" s="223">
        <v>5.7916376300000003</v>
      </c>
      <c r="Z16" s="223">
        <v>14.01659431</v>
      </c>
      <c r="AA16" s="223">
        <v>7.5306878900000003</v>
      </c>
      <c r="AB16" s="223">
        <v>5.4994571900000002</v>
      </c>
      <c r="AC16" s="223">
        <v>13.071</v>
      </c>
      <c r="AD16" s="223">
        <v>16.017575260000001</v>
      </c>
      <c r="AE16" s="223">
        <v>29.050927330000004</v>
      </c>
      <c r="AF16" s="223">
        <v>21.769607970000003</v>
      </c>
      <c r="AG16" s="223">
        <v>15.544287889999998</v>
      </c>
      <c r="AH16" s="442">
        <v>7.9</v>
      </c>
      <c r="AI16" s="223">
        <v>3.6030723600000001</v>
      </c>
      <c r="AJ16" s="223">
        <v>3.8</v>
      </c>
      <c r="AK16" s="223"/>
      <c r="AL16" s="223"/>
      <c r="AM16" s="223"/>
      <c r="AN16" s="223"/>
      <c r="AO16" s="223"/>
      <c r="AP16" s="223"/>
      <c r="AQ16" s="223"/>
    </row>
    <row r="17" spans="1:43" s="27" customFormat="1">
      <c r="A17" s="224" t="s">
        <v>373</v>
      </c>
      <c r="B17" s="224"/>
      <c r="C17" s="224"/>
      <c r="D17" s="224"/>
      <c r="E17" s="224"/>
      <c r="F17" s="224"/>
      <c r="G17" s="224"/>
      <c r="H17" s="224"/>
      <c r="I17" s="142"/>
      <c r="J17" s="142"/>
      <c r="K17" s="224"/>
      <c r="L17" s="224"/>
      <c r="M17" s="224"/>
      <c r="N17" s="226">
        <v>-215.15861740999989</v>
      </c>
      <c r="O17" s="217">
        <v>6.9630798500000575</v>
      </c>
      <c r="P17" s="217">
        <v>-180.43255303000024</v>
      </c>
      <c r="Q17" s="217">
        <v>-116.45096254000016</v>
      </c>
      <c r="R17" s="217">
        <v>-135.98628711999999</v>
      </c>
      <c r="S17" s="217">
        <v>-141.38022565000003</v>
      </c>
      <c r="T17" s="217">
        <v>-131.59091273000001</v>
      </c>
      <c r="U17" s="217">
        <v>-132.12089884000005</v>
      </c>
      <c r="V17" s="217">
        <v>-174.83532977000002</v>
      </c>
      <c r="W17" s="217">
        <v>-86.055663449999997</v>
      </c>
      <c r="X17" s="217">
        <v>-86.616575909999995</v>
      </c>
      <c r="Y17" s="217">
        <v>-90.707667439999994</v>
      </c>
      <c r="Z17" s="217">
        <v>-78.101720900000018</v>
      </c>
      <c r="AA17" s="217">
        <v>-243.38180303999997</v>
      </c>
      <c r="AB17" s="217">
        <v>-83.321526640000016</v>
      </c>
      <c r="AC17" s="217">
        <v>-78.329000000000008</v>
      </c>
      <c r="AD17" s="217">
        <v>-93.651509169999926</v>
      </c>
      <c r="AE17" s="217">
        <v>-85.788879449999996</v>
      </c>
      <c r="AF17" s="217">
        <v>-98.834708509999956</v>
      </c>
      <c r="AG17" s="217">
        <v>-91.468122849175529</v>
      </c>
      <c r="AH17" s="443">
        <v>-83.3</v>
      </c>
      <c r="AI17" s="217">
        <v>-62.006295568504967</v>
      </c>
      <c r="AJ17" s="217">
        <v>-47.1</v>
      </c>
      <c r="AK17" s="217"/>
      <c r="AL17" s="217"/>
      <c r="AM17" s="217"/>
      <c r="AN17" s="217"/>
      <c r="AO17" s="217"/>
      <c r="AP17" s="217"/>
      <c r="AQ17" s="217"/>
    </row>
    <row r="18" spans="1:43" s="27" customFormat="1">
      <c r="A18" s="18" t="s">
        <v>374</v>
      </c>
      <c r="B18" s="18"/>
      <c r="C18" s="18"/>
      <c r="D18" s="18"/>
      <c r="E18" s="18"/>
      <c r="F18" s="18"/>
      <c r="G18" s="18"/>
      <c r="H18" s="18"/>
      <c r="I18" s="381"/>
      <c r="J18" s="381"/>
      <c r="K18" s="18"/>
      <c r="L18" s="18"/>
      <c r="M18" s="18"/>
      <c r="N18" s="225">
        <v>228.83981108</v>
      </c>
      <c r="O18" s="223">
        <v>-40.502601949999999</v>
      </c>
      <c r="P18" s="223">
        <v>87.161805260000051</v>
      </c>
      <c r="Q18" s="223">
        <v>108.83991651000007</v>
      </c>
      <c r="R18" s="223">
        <v>4.3127808500000357</v>
      </c>
      <c r="S18" s="223">
        <v>-4.1329983100000245</v>
      </c>
      <c r="T18" s="223">
        <v>-14.928858560000023</v>
      </c>
      <c r="U18" s="223">
        <v>-26.12443686000001</v>
      </c>
      <c r="V18" s="223">
        <v>2.8703414099999769</v>
      </c>
      <c r="W18" s="223">
        <v>-11.901704369999999</v>
      </c>
      <c r="X18" s="223">
        <v>22.34292868</v>
      </c>
      <c r="Y18" s="223">
        <v>38.731889779999968</v>
      </c>
      <c r="Z18" s="223">
        <v>2.7075703799999609</v>
      </c>
      <c r="AA18" s="223">
        <v>124.38749113999999</v>
      </c>
      <c r="AB18" s="223">
        <v>-6.7039656200000461</v>
      </c>
      <c r="AC18" s="223">
        <v>-12.1</v>
      </c>
      <c r="AD18" s="223">
        <v>-4.7776093299998195</v>
      </c>
      <c r="AE18" s="223">
        <v>-65.578272049999995</v>
      </c>
      <c r="AF18" s="223">
        <v>-85.265834321445396</v>
      </c>
      <c r="AG18" s="223">
        <v>-59.371764150824475</v>
      </c>
      <c r="AH18" s="442">
        <v>-117</v>
      </c>
      <c r="AI18" s="223">
        <v>6.2460191285049618</v>
      </c>
      <c r="AJ18" s="223">
        <v>-13.3</v>
      </c>
      <c r="AK18" s="223"/>
      <c r="AL18" s="223"/>
      <c r="AM18" s="223"/>
      <c r="AN18" s="223"/>
      <c r="AO18" s="223"/>
      <c r="AP18" s="223"/>
      <c r="AQ18" s="223"/>
    </row>
    <row r="19" spans="1:43" s="27" customFormat="1">
      <c r="A19" s="18" t="s">
        <v>375</v>
      </c>
      <c r="B19" s="18"/>
      <c r="C19" s="18"/>
      <c r="D19" s="18"/>
      <c r="E19" s="18"/>
      <c r="F19" s="18"/>
      <c r="G19" s="18"/>
      <c r="H19" s="18"/>
      <c r="I19" s="381"/>
      <c r="J19" s="381"/>
      <c r="K19" s="18"/>
      <c r="L19" s="18"/>
      <c r="M19" s="18"/>
      <c r="N19" s="225">
        <v>-0.72771354999999993</v>
      </c>
      <c r="O19" s="223">
        <v>-0.73939472000000006</v>
      </c>
      <c r="P19" s="223">
        <v>-1.30529009</v>
      </c>
      <c r="Q19" s="223">
        <v>-1.0855761500000001</v>
      </c>
      <c r="R19" s="223">
        <v>-1.2884697599999999</v>
      </c>
      <c r="S19" s="223">
        <v>-1.2320889700000002</v>
      </c>
      <c r="T19" s="223">
        <v>-8.660720000000002E-3</v>
      </c>
      <c r="U19" s="223">
        <v>-7.5117799999999992E-3</v>
      </c>
      <c r="V19" s="223">
        <v>-0.15178836999999998</v>
      </c>
      <c r="W19" s="223">
        <v>26.78725201</v>
      </c>
      <c r="X19" s="223">
        <v>-7.7844580800000003</v>
      </c>
      <c r="Y19" s="223">
        <v>7.5539993000000001</v>
      </c>
      <c r="Z19" s="223">
        <v>3.0279999900000001</v>
      </c>
      <c r="AA19" s="223">
        <v>-141.0761</v>
      </c>
      <c r="AB19" s="223">
        <v>-90.982265650000002</v>
      </c>
      <c r="AC19" s="223">
        <v>150.19999999999999</v>
      </c>
      <c r="AD19" s="223">
        <v>27.387500880000005</v>
      </c>
      <c r="AE19" s="223">
        <v>25.673067760000006</v>
      </c>
      <c r="AF19" s="223">
        <v>23.85912282</v>
      </c>
      <c r="AG19" s="223">
        <v>-29.069112999999998</v>
      </c>
      <c r="AH19" s="442">
        <v>-16.5</v>
      </c>
      <c r="AI19" s="223">
        <v>1.5782764400000007</v>
      </c>
      <c r="AJ19" s="223">
        <v>-10.7</v>
      </c>
      <c r="AK19" s="223"/>
      <c r="AL19" s="223"/>
      <c r="AM19" s="223"/>
      <c r="AN19" s="223"/>
      <c r="AO19" s="223"/>
      <c r="AP19" s="223"/>
      <c r="AQ19" s="223"/>
    </row>
    <row r="20" spans="1:43" s="27" customFormat="1">
      <c r="A20" s="24" t="s">
        <v>376</v>
      </c>
      <c r="B20" s="226">
        <v>44.308999999999983</v>
      </c>
      <c r="C20" s="226">
        <v>-78.47999999999999</v>
      </c>
      <c r="D20" s="226">
        <v>6.0469999999999988</v>
      </c>
      <c r="E20" s="226">
        <v>7.5609999999999999</v>
      </c>
      <c r="F20" s="226">
        <v>6.2390000000000043</v>
      </c>
      <c r="G20" s="226">
        <v>-42.176000000000002</v>
      </c>
      <c r="H20" s="226">
        <v>-14.917000000000002</v>
      </c>
      <c r="I20" s="226">
        <v>-42.108000000000004</v>
      </c>
      <c r="J20" s="226">
        <v>0.66099999999999781</v>
      </c>
      <c r="K20" s="226">
        <v>7.4739999999999966</v>
      </c>
      <c r="L20" s="226">
        <v>-86.854158999999996</v>
      </c>
      <c r="M20" s="226">
        <v>-46.490686000000004</v>
      </c>
      <c r="N20" s="226">
        <v>12.953480120000112</v>
      </c>
      <c r="O20" s="217">
        <v>-34.278916819999942</v>
      </c>
      <c r="P20" s="217">
        <v>-94.576037860000184</v>
      </c>
      <c r="Q20" s="217">
        <v>-8.6966221800000962</v>
      </c>
      <c r="R20" s="217">
        <v>-132.96197602999996</v>
      </c>
      <c r="S20" s="217">
        <v>-146.74531293000007</v>
      </c>
      <c r="T20" s="217">
        <v>-146.52843201000005</v>
      </c>
      <c r="U20" s="217">
        <v>-158.25284748000004</v>
      </c>
      <c r="V20" s="217">
        <v>-172.11677673000003</v>
      </c>
      <c r="W20" s="217">
        <v>-71.170115809999999</v>
      </c>
      <c r="X20" s="217">
        <v>-72.058105309999988</v>
      </c>
      <c r="Y20" s="217">
        <v>-44.421778360000026</v>
      </c>
      <c r="Z20" s="217">
        <v>-72.366150530000056</v>
      </c>
      <c r="AA20" s="217">
        <v>-260.07041189999995</v>
      </c>
      <c r="AB20" s="217">
        <v>-181.00775791000001</v>
      </c>
      <c r="AC20" s="217">
        <v>59.847000000000001</v>
      </c>
      <c r="AD20" s="217">
        <v>-71.040000000000006</v>
      </c>
      <c r="AE20" s="217">
        <v>-125.693</v>
      </c>
      <c r="AF20" s="217">
        <v>-160.24192439999985</v>
      </c>
      <c r="AG20" s="217">
        <v>-179.91200000000001</v>
      </c>
      <c r="AH20" s="443">
        <v>-216.81759325999974</v>
      </c>
      <c r="AI20" s="217">
        <v>-54.183330140000344</v>
      </c>
      <c r="AJ20" s="217">
        <v>-71.094999999999999</v>
      </c>
      <c r="AK20" s="217"/>
      <c r="AL20" s="217"/>
      <c r="AM20" s="217"/>
      <c r="AN20" s="217"/>
      <c r="AO20" s="217"/>
      <c r="AP20" s="217"/>
      <c r="AQ20" s="217"/>
    </row>
    <row r="21" spans="1:43" s="27" customForma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43" s="25" customFormat="1">
      <c r="A22" s="24" t="s">
        <v>141</v>
      </c>
      <c r="B22" s="226">
        <v>0</v>
      </c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4.8259999999999996</v>
      </c>
      <c r="J22" s="226">
        <v>5.2539999999999996</v>
      </c>
      <c r="K22" s="226">
        <v>2.0779999999999998</v>
      </c>
      <c r="L22" s="226">
        <v>3.887</v>
      </c>
      <c r="M22" s="226">
        <v>3.6829999999999998</v>
      </c>
      <c r="N22" s="66">
        <v>4.048</v>
      </c>
      <c r="O22" s="66">
        <v>3.0640000000000001</v>
      </c>
      <c r="P22" s="66">
        <v>3.5049999999999999</v>
      </c>
      <c r="Q22" s="66">
        <v>-1.724</v>
      </c>
      <c r="R22" s="66">
        <v>2.52</v>
      </c>
      <c r="S22" s="66">
        <v>0</v>
      </c>
      <c r="T22" s="122">
        <v>-2.83</v>
      </c>
      <c r="U22" s="122">
        <v>0</v>
      </c>
      <c r="V22" s="122">
        <v>0</v>
      </c>
      <c r="W22" s="122">
        <v>0</v>
      </c>
      <c r="X22" s="122">
        <v>0</v>
      </c>
      <c r="Y22" s="122">
        <v>0</v>
      </c>
      <c r="Z22" s="122">
        <v>0</v>
      </c>
      <c r="AA22" s="122">
        <v>0</v>
      </c>
      <c r="AB22" s="122">
        <v>1E-3</v>
      </c>
      <c r="AC22" s="122">
        <v>0</v>
      </c>
      <c r="AD22" s="122">
        <v>1E-3</v>
      </c>
      <c r="AE22" s="122">
        <v>0</v>
      </c>
      <c r="AF22" s="122">
        <v>-1E-3</v>
      </c>
      <c r="AG22" s="122">
        <v>4.9729999999999999</v>
      </c>
      <c r="AH22" s="122">
        <v>0.44900000000000001</v>
      </c>
      <c r="AI22" s="122">
        <v>0.51800000000000002</v>
      </c>
      <c r="AJ22" s="122">
        <v>-4.2000000000000003E-2</v>
      </c>
    </row>
    <row r="23" spans="1:43" s="25" customFormat="1">
      <c r="A23" s="26" t="s">
        <v>37</v>
      </c>
      <c r="B23" s="226">
        <v>-83.549000000000007</v>
      </c>
      <c r="C23" s="226">
        <v>-59.792000000000002</v>
      </c>
      <c r="D23" s="226">
        <v>-55.131999999999998</v>
      </c>
      <c r="E23" s="226">
        <v>-109.053</v>
      </c>
      <c r="F23" s="226">
        <v>-90.860666510000001</v>
      </c>
      <c r="G23" s="226">
        <v>-87.567779999999999</v>
      </c>
      <c r="H23" s="226">
        <v>-119.28026</v>
      </c>
      <c r="I23" s="226">
        <v>-91.235699999999994</v>
      </c>
      <c r="J23" s="226">
        <v>-118.01904</v>
      </c>
      <c r="K23" s="226">
        <v>-88.342420000000004</v>
      </c>
      <c r="L23" s="226">
        <v>-121.20944</v>
      </c>
      <c r="M23" s="226">
        <v>-82.988839999999996</v>
      </c>
      <c r="N23" s="66">
        <v>-144.97559999999999</v>
      </c>
      <c r="O23" s="66">
        <v>-117.12226</v>
      </c>
      <c r="P23" s="66">
        <v>-84.040700000000001</v>
      </c>
      <c r="Q23" s="66">
        <v>-190.401241</v>
      </c>
      <c r="R23" s="66">
        <v>-109.97386</v>
      </c>
      <c r="S23" s="66">
        <v>-74.249520000000004</v>
      </c>
      <c r="T23" s="122">
        <v>-258.78286000000003</v>
      </c>
      <c r="U23" s="122">
        <v>-230.09280100000001</v>
      </c>
      <c r="V23" s="122">
        <v>-89.399197000000001</v>
      </c>
      <c r="W23" s="122">
        <v>-143.76795440000001</v>
      </c>
      <c r="X23" s="122">
        <v>-213.74680024</v>
      </c>
      <c r="Y23" s="122">
        <v>-168.89175208</v>
      </c>
      <c r="Z23" s="122">
        <v>-142.85540912000002</v>
      </c>
      <c r="AA23" s="122">
        <v>-22.307998000000001</v>
      </c>
      <c r="AB23" s="122">
        <v>-48.215819999999994</v>
      </c>
      <c r="AC23" s="122">
        <v>-237.978162</v>
      </c>
      <c r="AD23" s="122">
        <v>-183.44023999999999</v>
      </c>
      <c r="AE23" s="122">
        <v>-133.20708456</v>
      </c>
      <c r="AF23" s="122">
        <v>-197.48359192000007</v>
      </c>
      <c r="AG23" s="122">
        <v>-526.39657999999997</v>
      </c>
      <c r="AH23" s="122">
        <v>-108.19287200000004</v>
      </c>
      <c r="AI23" s="122">
        <v>151.97592004000003</v>
      </c>
      <c r="AJ23" s="122">
        <v>-168.69053279999997</v>
      </c>
    </row>
    <row r="24" spans="1:43" s="25" customFormat="1">
      <c r="A24" s="26" t="s">
        <v>40</v>
      </c>
      <c r="B24" s="226">
        <v>-2.4550000000000001</v>
      </c>
      <c r="C24" s="226">
        <v>-4.6159999999999997</v>
      </c>
      <c r="D24" s="226">
        <v>-7.4429999999999996</v>
      </c>
      <c r="E24" s="226">
        <v>-7.33</v>
      </c>
      <c r="F24" s="226">
        <v>-4.4530000000000003</v>
      </c>
      <c r="G24" s="226">
        <v>-5.1310000000000002</v>
      </c>
      <c r="H24" s="226">
        <v>-7.1970000000000001</v>
      </c>
      <c r="I24" s="226">
        <v>-4.4020000000000001</v>
      </c>
      <c r="J24" s="226">
        <v>-7.3090000000000002</v>
      </c>
      <c r="K24" s="226">
        <v>-7.5469999999999997</v>
      </c>
      <c r="L24" s="226">
        <v>-7.0949999999999998</v>
      </c>
      <c r="M24" s="226">
        <v>-11.617000000000001</v>
      </c>
      <c r="N24" s="66">
        <v>-12.022</v>
      </c>
      <c r="O24" s="66">
        <v>-7.0220000000000002</v>
      </c>
      <c r="P24" s="66">
        <v>-6.14</v>
      </c>
      <c r="Q24" s="66">
        <v>-12.962999999999999</v>
      </c>
      <c r="R24" s="66">
        <v>-10.065</v>
      </c>
      <c r="S24" s="66">
        <v>-12.183</v>
      </c>
      <c r="T24" s="122">
        <v>-12.712999999999999</v>
      </c>
      <c r="U24" s="122">
        <v>-21.164000000000001</v>
      </c>
      <c r="V24" s="122">
        <v>-13.698</v>
      </c>
      <c r="W24" s="122">
        <v>-14.585000000000001</v>
      </c>
      <c r="X24" s="122">
        <v>-16.817</v>
      </c>
      <c r="Y24" s="122">
        <v>-14.52</v>
      </c>
      <c r="Z24" s="122">
        <v>-15.214</v>
      </c>
      <c r="AA24" s="122">
        <v>-5.1829999999999998</v>
      </c>
      <c r="AB24" s="122">
        <v>-12.515000000000001</v>
      </c>
      <c r="AC24" s="122">
        <v>-15.246</v>
      </c>
      <c r="AD24" s="122">
        <v>-20.812000000000001</v>
      </c>
      <c r="AE24" s="122">
        <v>-14.356</v>
      </c>
      <c r="AF24" s="122">
        <v>-14.88</v>
      </c>
      <c r="AG24" s="122">
        <v>-17.116</v>
      </c>
      <c r="AH24" s="122">
        <v>1.5589999999999999</v>
      </c>
      <c r="AI24" s="122">
        <v>0.33800000000000002</v>
      </c>
      <c r="AJ24" s="122">
        <v>-19.222000000000001</v>
      </c>
    </row>
    <row r="25" spans="1:43" s="25" customFormat="1">
      <c r="A25" s="24" t="s">
        <v>36</v>
      </c>
      <c r="B25" s="226">
        <v>210.60499999999996</v>
      </c>
      <c r="C25" s="226">
        <v>113.01199999999994</v>
      </c>
      <c r="D25" s="226">
        <v>185.67200000000008</v>
      </c>
      <c r="E25" s="226">
        <v>252.8780000000001</v>
      </c>
      <c r="F25" s="226">
        <v>215.32533349000099</v>
      </c>
      <c r="G25" s="226">
        <v>164.78621999999999</v>
      </c>
      <c r="H25" s="226">
        <v>222.10473999999402</v>
      </c>
      <c r="I25" s="226">
        <v>318.14730000001299</v>
      </c>
      <c r="J25" s="226">
        <v>264.03895999999997</v>
      </c>
      <c r="K25" s="226">
        <v>210.91857999999999</v>
      </c>
      <c r="L25" s="122">
        <v>196.20699999999999</v>
      </c>
      <c r="M25" s="229">
        <v>381.567474</v>
      </c>
      <c r="N25" s="123">
        <v>306.14640000000003</v>
      </c>
      <c r="O25" s="123">
        <v>208.33774</v>
      </c>
      <c r="P25" s="123">
        <v>263.49430000000001</v>
      </c>
      <c r="Q25" s="123">
        <v>460.00552699999997</v>
      </c>
      <c r="R25" s="123">
        <v>163.09714</v>
      </c>
      <c r="S25" s="123">
        <v>279.44047999999998</v>
      </c>
      <c r="T25" s="123">
        <v>534.94313999999997</v>
      </c>
      <c r="U25" s="123">
        <v>498.76308305000299</v>
      </c>
      <c r="V25" s="123">
        <v>199.895205199999</v>
      </c>
      <c r="W25" s="123">
        <v>329.88979582999599</v>
      </c>
      <c r="X25" s="123">
        <v>428.27978868000002</v>
      </c>
      <c r="Y25" s="123">
        <v>431.19563639999802</v>
      </c>
      <c r="Z25" s="123">
        <v>361.80697064000395</v>
      </c>
      <c r="AA25" s="123">
        <v>124.64670200000801</v>
      </c>
      <c r="AB25" s="123">
        <v>275.33918</v>
      </c>
      <c r="AC25" s="123">
        <v>624.56813799999998</v>
      </c>
      <c r="AD25" s="123">
        <v>598.01376000000005</v>
      </c>
      <c r="AE25" s="123">
        <v>262.61104645999814</v>
      </c>
      <c r="AF25" s="123">
        <v>284.01914904000603</v>
      </c>
      <c r="AG25" s="123">
        <v>1323.0484200000001</v>
      </c>
      <c r="AH25" s="123">
        <v>137.28404564000346</v>
      </c>
      <c r="AI25" s="123">
        <v>-335.67931531999534</v>
      </c>
      <c r="AJ25" s="123">
        <v>477.2892107800003</v>
      </c>
    </row>
    <row r="26" spans="1:43">
      <c r="A26" s="110" t="s">
        <v>35</v>
      </c>
      <c r="B26" s="368" t="s">
        <v>384</v>
      </c>
      <c r="C26" s="368" t="s">
        <v>385</v>
      </c>
      <c r="D26" s="368" t="s">
        <v>386</v>
      </c>
      <c r="E26" s="368" t="s">
        <v>387</v>
      </c>
      <c r="F26" s="368" t="s">
        <v>388</v>
      </c>
      <c r="G26" s="368" t="s">
        <v>389</v>
      </c>
      <c r="H26" s="368" t="s">
        <v>390</v>
      </c>
      <c r="I26" s="368" t="s">
        <v>391</v>
      </c>
      <c r="J26" s="368" t="s">
        <v>2</v>
      </c>
      <c r="K26" s="368" t="s">
        <v>3</v>
      </c>
      <c r="L26" s="368" t="s">
        <v>4</v>
      </c>
      <c r="M26" s="368" t="s">
        <v>5</v>
      </c>
      <c r="N26" s="368" t="s">
        <v>6</v>
      </c>
      <c r="O26" s="368" t="s">
        <v>7</v>
      </c>
      <c r="P26" s="368" t="s">
        <v>8</v>
      </c>
      <c r="Q26" s="368" t="s">
        <v>9</v>
      </c>
      <c r="R26" s="368" t="s">
        <v>354</v>
      </c>
      <c r="S26" s="368" t="s">
        <v>359</v>
      </c>
      <c r="T26" s="368" t="s">
        <v>366</v>
      </c>
      <c r="U26" s="368" t="s">
        <v>403</v>
      </c>
      <c r="V26" s="368" t="s">
        <v>406</v>
      </c>
      <c r="W26" s="368" t="s">
        <v>418</v>
      </c>
      <c r="X26" s="368" t="s">
        <v>423</v>
      </c>
      <c r="Y26" s="368" t="s">
        <v>429</v>
      </c>
      <c r="Z26" s="368" t="s">
        <v>432</v>
      </c>
      <c r="AA26" s="368" t="s">
        <v>435</v>
      </c>
      <c r="AB26" s="368" t="s">
        <v>517</v>
      </c>
      <c r="AC26" s="368" t="s">
        <v>633</v>
      </c>
      <c r="AD26" s="368" t="s">
        <v>637</v>
      </c>
      <c r="AE26" s="368" t="s">
        <v>648</v>
      </c>
      <c r="AF26" s="368" t="s">
        <v>700</v>
      </c>
      <c r="AG26" s="368" t="s">
        <v>714</v>
      </c>
      <c r="AH26" s="368" t="s">
        <v>717</v>
      </c>
      <c r="AI26" s="368" t="s">
        <v>727</v>
      </c>
      <c r="AJ26" s="368" t="s">
        <v>728</v>
      </c>
    </row>
    <row r="27" spans="1:43" ht="15" customHeight="1">
      <c r="A27" s="110" t="s">
        <v>10</v>
      </c>
      <c r="B27" s="367" t="s">
        <v>11</v>
      </c>
      <c r="C27" s="367" t="s">
        <v>12</v>
      </c>
      <c r="D27" s="367" t="s">
        <v>13</v>
      </c>
      <c r="E27" s="367" t="s">
        <v>14</v>
      </c>
      <c r="F27" s="367" t="s">
        <v>11</v>
      </c>
      <c r="G27" s="367" t="s">
        <v>12</v>
      </c>
      <c r="H27" s="367" t="s">
        <v>13</v>
      </c>
      <c r="I27" s="367" t="s">
        <v>14</v>
      </c>
      <c r="J27" s="367" t="s">
        <v>11</v>
      </c>
      <c r="K27" s="367" t="s">
        <v>12</v>
      </c>
      <c r="L27" s="367" t="s">
        <v>13</v>
      </c>
      <c r="M27" s="367" t="s">
        <v>14</v>
      </c>
      <c r="N27" s="367" t="s">
        <v>11</v>
      </c>
      <c r="O27" s="367" t="s">
        <v>12</v>
      </c>
      <c r="P27" s="367" t="s">
        <v>13</v>
      </c>
      <c r="Q27" s="367" t="s">
        <v>14</v>
      </c>
      <c r="R27" s="367" t="s">
        <v>11</v>
      </c>
      <c r="S27" s="367" t="s">
        <v>12</v>
      </c>
      <c r="T27" s="367" t="s">
        <v>13</v>
      </c>
      <c r="U27" s="367" t="s">
        <v>14</v>
      </c>
      <c r="V27" s="367" t="s">
        <v>11</v>
      </c>
      <c r="W27" s="367" t="s">
        <v>12</v>
      </c>
      <c r="X27" s="367" t="s">
        <v>13</v>
      </c>
      <c r="Y27" s="367" t="s">
        <v>14</v>
      </c>
      <c r="Z27" s="367" t="s">
        <v>11</v>
      </c>
      <c r="AA27" s="367" t="s">
        <v>12</v>
      </c>
      <c r="AB27" s="367" t="s">
        <v>13</v>
      </c>
      <c r="AC27" s="367" t="s">
        <v>14</v>
      </c>
      <c r="AD27" s="367" t="s">
        <v>11</v>
      </c>
      <c r="AE27" s="367" t="s">
        <v>12</v>
      </c>
      <c r="AF27" s="367" t="s">
        <v>13</v>
      </c>
      <c r="AG27" s="367" t="s">
        <v>14</v>
      </c>
      <c r="AH27" s="367" t="s">
        <v>11</v>
      </c>
      <c r="AI27" s="367" t="s">
        <v>12</v>
      </c>
      <c r="AJ27" s="367" t="s">
        <v>13</v>
      </c>
    </row>
    <row r="28" spans="1:43" s="25" customFormat="1">
      <c r="A28" s="24" t="s">
        <v>36</v>
      </c>
      <c r="B28" s="226">
        <v>210.60499999999999</v>
      </c>
      <c r="C28" s="226">
        <v>113.01199999999994</v>
      </c>
      <c r="D28" s="226">
        <v>185.67200000000008</v>
      </c>
      <c r="E28" s="226">
        <v>252.8780000000001</v>
      </c>
      <c r="F28" s="226">
        <v>215.32533349000099</v>
      </c>
      <c r="G28" s="226">
        <v>164.78621999999999</v>
      </c>
      <c r="H28" s="226">
        <v>222.10473999999402</v>
      </c>
      <c r="I28" s="226">
        <v>318.14730000001299</v>
      </c>
      <c r="J28" s="226">
        <v>264.03895999999997</v>
      </c>
      <c r="K28" s="226">
        <v>210.91857999999999</v>
      </c>
      <c r="L28" s="122">
        <v>196.20699999999999</v>
      </c>
      <c r="M28" s="229">
        <v>381.567474</v>
      </c>
      <c r="N28" s="123">
        <v>306.14640000000003</v>
      </c>
      <c r="O28" s="123">
        <v>208.33774</v>
      </c>
      <c r="P28" s="123">
        <v>263.49430000000001</v>
      </c>
      <c r="Q28" s="123">
        <v>460.00552699999997</v>
      </c>
      <c r="R28" s="123">
        <v>163.09714</v>
      </c>
      <c r="S28" s="123">
        <v>279.44047999999998</v>
      </c>
      <c r="T28" s="123">
        <v>534.94313999999997</v>
      </c>
      <c r="U28" s="123">
        <v>498.76308305000299</v>
      </c>
      <c r="V28" s="123">
        <v>199.895205199999</v>
      </c>
      <c r="W28" s="123">
        <v>329.88979582999599</v>
      </c>
      <c r="X28" s="123">
        <v>428.27978868000002</v>
      </c>
      <c r="Y28" s="123">
        <v>431.19563639999802</v>
      </c>
      <c r="Z28" s="123">
        <v>361.80697064000395</v>
      </c>
      <c r="AA28" s="123">
        <v>124.64670200000801</v>
      </c>
      <c r="AB28" s="123">
        <v>275.33918</v>
      </c>
      <c r="AC28" s="123">
        <v>624.56813799999998</v>
      </c>
      <c r="AD28" s="123">
        <v>598.01376000000005</v>
      </c>
      <c r="AE28" s="123">
        <v>262.61104645999814</v>
      </c>
      <c r="AF28" s="123">
        <v>284.01914904000603</v>
      </c>
      <c r="AG28" s="123">
        <v>1323.0484200000001</v>
      </c>
      <c r="AH28" s="123">
        <v>137.28404564000346</v>
      </c>
      <c r="AI28" s="123">
        <v>-335.67931531999534</v>
      </c>
      <c r="AJ28" s="123">
        <v>477.2892107800003</v>
      </c>
    </row>
    <row r="29" spans="1:43" s="25" customFormat="1">
      <c r="A29" s="26" t="s">
        <v>37</v>
      </c>
      <c r="B29" s="226">
        <v>83.549000000000007</v>
      </c>
      <c r="C29" s="226">
        <v>59.792000000000002</v>
      </c>
      <c r="D29" s="226">
        <v>55.131999999999998</v>
      </c>
      <c r="E29" s="226">
        <v>109.053</v>
      </c>
      <c r="F29" s="226">
        <v>-90.860666510000001</v>
      </c>
      <c r="G29" s="226">
        <v>-87.567779999999999</v>
      </c>
      <c r="H29" s="226">
        <v>-119.28026</v>
      </c>
      <c r="I29" s="226">
        <v>-91.235699999999994</v>
      </c>
      <c r="J29" s="226">
        <v>-118.01904</v>
      </c>
      <c r="K29" s="226">
        <v>-88.342420000000004</v>
      </c>
      <c r="L29" s="226">
        <v>-121.20944</v>
      </c>
      <c r="M29" s="226">
        <v>-82.988839999999996</v>
      </c>
      <c r="N29" s="66">
        <v>-144.97559999999999</v>
      </c>
      <c r="O29" s="66">
        <v>-117.12226</v>
      </c>
      <c r="P29" s="66">
        <v>-84.040700000000001</v>
      </c>
      <c r="Q29" s="66">
        <v>-190.401241</v>
      </c>
      <c r="R29" s="66">
        <v>-109.97386</v>
      </c>
      <c r="S29" s="66">
        <v>-74.249520000000004</v>
      </c>
      <c r="T29" s="122">
        <v>-258.78286000000003</v>
      </c>
      <c r="U29" s="122">
        <v>-230.09280100000001</v>
      </c>
      <c r="V29" s="122">
        <v>-89.399197000000001</v>
      </c>
      <c r="W29" s="122">
        <v>-143.76795440000001</v>
      </c>
      <c r="X29" s="122">
        <v>-213.74680024</v>
      </c>
      <c r="Y29" s="122">
        <v>-168.89175208</v>
      </c>
      <c r="Z29" s="122">
        <v>-142.85540912000002</v>
      </c>
      <c r="AA29" s="122">
        <v>-22.307998000000001</v>
      </c>
      <c r="AB29" s="123">
        <v>-48.215819999999994</v>
      </c>
      <c r="AC29" s="123">
        <v>-237.978162</v>
      </c>
      <c r="AD29" s="123">
        <v>-183.44023999999999</v>
      </c>
      <c r="AE29" s="123">
        <v>-133.20708456</v>
      </c>
      <c r="AF29" s="123">
        <v>-197.48359192000007</v>
      </c>
      <c r="AG29" s="123">
        <v>-526.39657999999997</v>
      </c>
      <c r="AH29" s="123">
        <v>-108.19287200000004</v>
      </c>
      <c r="AI29" s="123">
        <v>151.97592004000003</v>
      </c>
      <c r="AJ29" s="123">
        <v>-168.69053279999997</v>
      </c>
    </row>
    <row r="30" spans="1:43" s="25" customFormat="1">
      <c r="A30" s="24" t="s">
        <v>38</v>
      </c>
      <c r="B30" s="226">
        <v>-44.308999999999983</v>
      </c>
      <c r="C30" s="226">
        <v>78.47999999999999</v>
      </c>
      <c r="D30" s="226">
        <v>-6.0469999999999988</v>
      </c>
      <c r="E30" s="226">
        <v>-7.5609999999999999</v>
      </c>
      <c r="F30" s="226">
        <v>6.2389999999999999</v>
      </c>
      <c r="G30" s="226">
        <v>-42.176000000000002</v>
      </c>
      <c r="H30" s="226">
        <v>-14.917</v>
      </c>
      <c r="I30" s="226">
        <v>-42.107999999999997</v>
      </c>
      <c r="J30" s="226">
        <v>0.66100000000000003</v>
      </c>
      <c r="K30" s="226">
        <v>7.4740000000000002</v>
      </c>
      <c r="L30" s="226">
        <v>-86.854158999999996</v>
      </c>
      <c r="M30" s="226">
        <v>-46.490685999999997</v>
      </c>
      <c r="N30" s="66">
        <v>12.952999999999999</v>
      </c>
      <c r="O30" s="66">
        <v>-34.279000000000003</v>
      </c>
      <c r="P30" s="66">
        <v>-94.575000000000003</v>
      </c>
      <c r="Q30" s="66">
        <v>-8.6969999999999992</v>
      </c>
      <c r="R30" s="66">
        <v>-132.96100000000001</v>
      </c>
      <c r="S30" s="66">
        <v>-146.745</v>
      </c>
      <c r="T30" s="122">
        <v>-146.529</v>
      </c>
      <c r="U30" s="122">
        <v>-158.251611</v>
      </c>
      <c r="V30" s="122">
        <v>-172.11647081000001</v>
      </c>
      <c r="W30" s="122">
        <v>-71.169330129999992</v>
      </c>
      <c r="X30" s="122">
        <v>-72.059734879999993</v>
      </c>
      <c r="Y30" s="122">
        <v>-44.421033090000002</v>
      </c>
      <c r="Z30" s="122">
        <v>-72.366294319999994</v>
      </c>
      <c r="AA30" s="122">
        <v>-260.07310000000001</v>
      </c>
      <c r="AB30" s="123">
        <v>-181.00899999999993</v>
      </c>
      <c r="AC30" s="123">
        <v>59.847000000000001</v>
      </c>
      <c r="AD30" s="123">
        <v>-71.040000000000006</v>
      </c>
      <c r="AE30" s="123">
        <v>-125.693</v>
      </c>
      <c r="AF30" s="123">
        <v>-160.24192439999985</v>
      </c>
      <c r="AG30" s="123">
        <v>-179.91200000000001</v>
      </c>
      <c r="AH30" s="123">
        <v>-216.81759325999974</v>
      </c>
      <c r="AI30" s="123">
        <v>-54.183330140000344</v>
      </c>
      <c r="AJ30" s="123">
        <v>-71.094999999999999</v>
      </c>
    </row>
    <row r="31" spans="1:43" s="25" customFormat="1">
      <c r="A31" s="24" t="s">
        <v>39</v>
      </c>
      <c r="B31" s="226"/>
      <c r="C31" s="226"/>
      <c r="D31" s="226"/>
      <c r="E31" s="226"/>
      <c r="F31" s="226">
        <v>-118.464</v>
      </c>
      <c r="G31" s="226">
        <v>-117.69200000000001</v>
      </c>
      <c r="H31" s="226">
        <v>-119.602</v>
      </c>
      <c r="I31" s="226">
        <v>-148.434</v>
      </c>
      <c r="J31" s="226">
        <v>-132.46600000000001</v>
      </c>
      <c r="K31" s="226">
        <v>-128.84200099999998</v>
      </c>
      <c r="L31" s="226">
        <v>-141.93600000000001</v>
      </c>
      <c r="M31" s="226">
        <v>-134.97799900000001</v>
      </c>
      <c r="N31" s="66">
        <v>-139.33300000000003</v>
      </c>
      <c r="O31" s="66">
        <v>-147.697</v>
      </c>
      <c r="P31" s="66">
        <v>-144.80199999999999</v>
      </c>
      <c r="Q31" s="66">
        <v>-147.77137500000001</v>
      </c>
      <c r="R31" s="66">
        <v>-163.619</v>
      </c>
      <c r="S31" s="66">
        <v>-148.65300000000002</v>
      </c>
      <c r="T31" s="122">
        <v>-145.55199999999999</v>
      </c>
      <c r="U31" s="122">
        <v>-166.571</v>
      </c>
      <c r="V31" s="122">
        <v>-150.17000000000002</v>
      </c>
      <c r="W31" s="122">
        <v>-162.42000000000002</v>
      </c>
      <c r="X31" s="122">
        <v>-170.22499999999999</v>
      </c>
      <c r="Y31" s="122">
        <v>-153.10499999999999</v>
      </c>
      <c r="Z31" s="122">
        <v>-70.200999999999993</v>
      </c>
      <c r="AA31" s="122">
        <v>-30.589999999999996</v>
      </c>
      <c r="AB31" s="122">
        <v>-45.220999999999997</v>
      </c>
      <c r="AC31" s="122">
        <v>-121.24199999999999</v>
      </c>
      <c r="AD31" s="122">
        <v>-185.845</v>
      </c>
      <c r="AE31" s="122">
        <v>-187.24299999999999</v>
      </c>
      <c r="AF31" s="122">
        <v>-193.92265</v>
      </c>
      <c r="AG31" s="122">
        <v>-225.64300000000003</v>
      </c>
      <c r="AH31" s="122">
        <v>-220.80509169999999</v>
      </c>
      <c r="AI31" s="122">
        <v>-246.53875844000004</v>
      </c>
      <c r="AJ31" s="122">
        <v>-246.40891799999997</v>
      </c>
      <c r="AM31" s="389"/>
      <c r="AN31" s="389"/>
      <c r="AO31" s="389"/>
    </row>
    <row r="32" spans="1:43" s="25" customFormat="1">
      <c r="A32" s="24" t="s">
        <v>40</v>
      </c>
      <c r="B32" s="226">
        <v>2.4550000000000001</v>
      </c>
      <c r="C32" s="226">
        <v>4.6159999999999997</v>
      </c>
      <c r="D32" s="226">
        <v>7.4429999999999996</v>
      </c>
      <c r="E32" s="226">
        <v>7.33</v>
      </c>
      <c r="F32" s="226">
        <v>-4.4530000000000003</v>
      </c>
      <c r="G32" s="226">
        <v>-5.1310000000000002</v>
      </c>
      <c r="H32" s="226">
        <v>-7.1970000000000001</v>
      </c>
      <c r="I32" s="226">
        <v>-4.4020000000000001</v>
      </c>
      <c r="J32" s="226">
        <v>-7.3090000000000002</v>
      </c>
      <c r="K32" s="226">
        <v>-7.5469999999999997</v>
      </c>
      <c r="L32" s="226">
        <v>-7.0949999999999998</v>
      </c>
      <c r="M32" s="226">
        <v>-11.617000000000001</v>
      </c>
      <c r="N32" s="66">
        <v>-12.022</v>
      </c>
      <c r="O32" s="66">
        <v>-7.0220000000000002</v>
      </c>
      <c r="P32" s="66">
        <v>-6.14</v>
      </c>
      <c r="Q32" s="66">
        <v>-12.962999999999999</v>
      </c>
      <c r="R32" s="66">
        <v>-10.065</v>
      </c>
      <c r="S32" s="66">
        <v>-12.183</v>
      </c>
      <c r="T32" s="122">
        <v>-12.712999999999999</v>
      </c>
      <c r="U32" s="122">
        <v>-21.164000000000001</v>
      </c>
      <c r="V32" s="122">
        <v>-13.698</v>
      </c>
      <c r="W32" s="122">
        <v>-14.585000000000001</v>
      </c>
      <c r="X32" s="122">
        <v>-16.817</v>
      </c>
      <c r="Y32" s="122">
        <v>-14.52</v>
      </c>
      <c r="Z32" s="122">
        <v>-15.214</v>
      </c>
      <c r="AA32" s="122">
        <v>-5.1829999999999998</v>
      </c>
      <c r="AB32" s="123">
        <v>-12.515000000000001</v>
      </c>
      <c r="AC32" s="123">
        <v>-15.246</v>
      </c>
      <c r="AD32" s="123">
        <v>-20.812000000000001</v>
      </c>
      <c r="AE32" s="123">
        <v>-14.356</v>
      </c>
      <c r="AF32" s="123">
        <v>-14.88</v>
      </c>
      <c r="AG32" s="123">
        <v>-17.116</v>
      </c>
      <c r="AH32" s="123">
        <v>1.5589999999999999</v>
      </c>
      <c r="AI32" s="123">
        <v>0.33800000000000002</v>
      </c>
      <c r="AJ32" s="123">
        <v>-19.222000000000001</v>
      </c>
    </row>
    <row r="33" spans="1:40" s="25" customFormat="1">
      <c r="A33" s="24" t="s">
        <v>232</v>
      </c>
      <c r="B33" s="226"/>
      <c r="C33" s="226"/>
      <c r="D33" s="226"/>
      <c r="E33" s="226"/>
      <c r="F33" s="226"/>
      <c r="G33" s="226"/>
      <c r="H33" s="226"/>
      <c r="I33" s="226"/>
      <c r="J33" s="226">
        <v>383.452</v>
      </c>
      <c r="K33" s="226">
        <v>297.25599999999997</v>
      </c>
      <c r="L33" s="226">
        <v>400.38400000000001</v>
      </c>
      <c r="M33" s="226">
        <v>518.98099999999999</v>
      </c>
      <c r="N33" s="66">
        <v>446.14299999999997</v>
      </c>
      <c r="O33" s="66">
        <v>363.697</v>
      </c>
      <c r="P33" s="66">
        <v>444.745</v>
      </c>
      <c r="Q33" s="66">
        <v>673.79076799999996</v>
      </c>
      <c r="R33" s="66">
        <v>413.577</v>
      </c>
      <c r="S33" s="66">
        <v>512.61800000000005</v>
      </c>
      <c r="T33" s="122">
        <v>955.798</v>
      </c>
      <c r="U33" s="122">
        <v>908.27149505000307</v>
      </c>
      <c r="V33" s="122">
        <v>475.10887301000201</v>
      </c>
      <c r="W33" s="122">
        <v>559.41208035999705</v>
      </c>
      <c r="X33" s="122">
        <v>730.90332380000302</v>
      </c>
      <c r="Y33" s="122">
        <v>659.02842157000703</v>
      </c>
      <c r="Z33" s="122">
        <v>592.24267408000196</v>
      </c>
      <c r="AA33" s="122">
        <v>412.21080000000001</v>
      </c>
      <c r="AB33" s="14">
        <v>517.07799999999997</v>
      </c>
      <c r="AC33" s="14">
        <v>817.94529999999997</v>
      </c>
      <c r="AD33" s="14">
        <v>873.30499999999995</v>
      </c>
      <c r="AE33" s="14">
        <v>535.86713101999999</v>
      </c>
      <c r="AF33" s="14">
        <v>656.62566536000634</v>
      </c>
      <c r="AG33" s="14">
        <v>2046.473</v>
      </c>
      <c r="AH33" s="14">
        <v>460.73551090000393</v>
      </c>
      <c r="AI33" s="14">
        <v>-433.80990521999797</v>
      </c>
      <c r="AJ33" s="14">
        <v>736.29674357999932</v>
      </c>
    </row>
    <row r="34" spans="1:40" s="6" customFormat="1">
      <c r="A34" s="91" t="s">
        <v>235</v>
      </c>
      <c r="B34" s="225"/>
      <c r="C34" s="225"/>
      <c r="D34" s="225"/>
      <c r="E34" s="225"/>
      <c r="F34" s="225"/>
      <c r="G34" s="225"/>
      <c r="H34" s="225"/>
      <c r="I34" s="225"/>
      <c r="J34" s="225">
        <v>-35.386000000000003</v>
      </c>
      <c r="K34" s="225">
        <v>-11.144</v>
      </c>
      <c r="L34" s="225">
        <v>-10.904999999999999</v>
      </c>
      <c r="M34" s="225">
        <v>-8.9860000000000007</v>
      </c>
      <c r="N34" s="93">
        <v>10.586</v>
      </c>
      <c r="O34" s="93">
        <v>-6.6150000000000002</v>
      </c>
      <c r="P34" s="93">
        <v>-20.411000000000001</v>
      </c>
      <c r="Q34" s="93">
        <v>-8.3471430000000009</v>
      </c>
      <c r="R34" s="93">
        <v>-10.420999999999999</v>
      </c>
      <c r="S34" s="93">
        <v>-36.6</v>
      </c>
      <c r="T34" s="93">
        <v>-1.4650000000000001</v>
      </c>
      <c r="U34" s="93">
        <v>-5.4009999999999998</v>
      </c>
      <c r="V34" s="93">
        <v>25.8</v>
      </c>
      <c r="W34" s="93">
        <v>-16.834</v>
      </c>
      <c r="X34" s="93">
        <v>-7.35</v>
      </c>
      <c r="Y34" s="93">
        <v>-10.176</v>
      </c>
      <c r="Z34" s="93">
        <v>-27.951000000000001</v>
      </c>
      <c r="AA34" s="93">
        <v>-3.2429999999999999</v>
      </c>
      <c r="AB34" s="93">
        <v>0.75</v>
      </c>
      <c r="AC34" s="93">
        <v>-2.7959999999999998</v>
      </c>
      <c r="AD34" s="93">
        <v>-52.98</v>
      </c>
      <c r="AE34" s="93">
        <v>-34.451999999999998</v>
      </c>
      <c r="AF34" s="93">
        <v>-6.2</v>
      </c>
      <c r="AG34" s="93">
        <v>-3.802000000000886</v>
      </c>
      <c r="AH34" s="93">
        <v>-27.855020029999999</v>
      </c>
      <c r="AI34" s="93">
        <v>-4.7948532300000002</v>
      </c>
      <c r="AJ34" s="93">
        <v>-0.80200000000000005</v>
      </c>
    </row>
    <row r="35" spans="1:40" s="6" customFormat="1">
      <c r="A35" s="91" t="s">
        <v>663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>
        <v>-5.17</v>
      </c>
      <c r="AE35" s="93">
        <v>-0.131999999999979</v>
      </c>
      <c r="AF35" s="93">
        <v>-8.7929024400000007</v>
      </c>
      <c r="AG35" s="93">
        <v>-8.4999999999999964</v>
      </c>
      <c r="AH35" s="93">
        <v>-7.7000000000000055</v>
      </c>
      <c r="AI35" s="93">
        <v>-14.099999999999996</v>
      </c>
      <c r="AJ35" s="93">
        <v>-11.399999999999993</v>
      </c>
    </row>
    <row r="36" spans="1:40" s="6" customFormat="1">
      <c r="A36" s="91" t="s">
        <v>677</v>
      </c>
      <c r="B36" s="275"/>
      <c r="C36" s="275"/>
      <c r="D36" s="275"/>
      <c r="E36" s="275"/>
      <c r="F36" s="275"/>
      <c r="G36" s="275"/>
      <c r="H36" s="275"/>
      <c r="I36" s="275"/>
      <c r="J36" s="225"/>
      <c r="K36" s="225">
        <v>20</v>
      </c>
      <c r="L36" s="225"/>
      <c r="M36" s="225">
        <v>-23.6</v>
      </c>
      <c r="N36" s="93"/>
      <c r="O36" s="93"/>
      <c r="P36" s="93"/>
      <c r="Q36" s="93"/>
      <c r="R36" s="93">
        <v>16</v>
      </c>
      <c r="S36" s="93">
        <v>-28</v>
      </c>
      <c r="T36" s="93">
        <v>-360.78800000000001</v>
      </c>
      <c r="U36" s="93">
        <v>-175.90199999999999</v>
      </c>
      <c r="V36" s="93">
        <v>30.658000000000001</v>
      </c>
      <c r="W36" s="93">
        <v>-148.15407999999999</v>
      </c>
      <c r="X36" s="93">
        <v>0.297676200000001</v>
      </c>
      <c r="Y36" s="93">
        <v>4.0975784300000004</v>
      </c>
      <c r="Z36" s="93">
        <v>-0.4</v>
      </c>
      <c r="AA36" s="93">
        <v>-32.164999999999999</v>
      </c>
      <c r="AB36" s="93">
        <v>-13.173999999999999</v>
      </c>
      <c r="AC36" s="93">
        <v>-165.28800000000001</v>
      </c>
      <c r="AD36" s="93">
        <v>-139.52099999999999</v>
      </c>
      <c r="AE36" s="93">
        <v>-22.019000000000005</v>
      </c>
      <c r="AF36" s="93">
        <v>-257.59300000000002</v>
      </c>
      <c r="AG36" s="93">
        <v>-1062.633</v>
      </c>
      <c r="AH36" s="93">
        <v>-18.733582559999999</v>
      </c>
      <c r="AI36" s="93">
        <v>-50.843000000000004</v>
      </c>
      <c r="AJ36" s="93">
        <v>-119.7</v>
      </c>
    </row>
    <row r="37" spans="1:40" s="6" customFormat="1">
      <c r="A37" s="24" t="s">
        <v>237</v>
      </c>
      <c r="B37" s="226"/>
      <c r="C37" s="226"/>
      <c r="D37" s="226"/>
      <c r="E37" s="226"/>
      <c r="F37" s="226"/>
      <c r="G37" s="226"/>
      <c r="H37" s="226"/>
      <c r="I37" s="226"/>
      <c r="J37" s="226">
        <v>348.06599999999997</v>
      </c>
      <c r="K37" s="226">
        <v>306.11199999999997</v>
      </c>
      <c r="L37" s="226">
        <v>389.47900000000004</v>
      </c>
      <c r="M37" s="226">
        <v>486.39499999999998</v>
      </c>
      <c r="N37" s="122">
        <v>456.72899999999998</v>
      </c>
      <c r="O37" s="122">
        <v>357.08199999999999</v>
      </c>
      <c r="P37" s="122">
        <v>424.334</v>
      </c>
      <c r="Q37" s="122">
        <v>665.443625</v>
      </c>
      <c r="R37" s="122">
        <v>419.15600000000001</v>
      </c>
      <c r="S37" s="66">
        <v>448.01800000000003</v>
      </c>
      <c r="T37" s="122">
        <v>593.54500000000007</v>
      </c>
      <c r="U37" s="122">
        <v>726.96849505000307</v>
      </c>
      <c r="V37" s="122">
        <v>531.56687301000204</v>
      </c>
      <c r="W37" s="122">
        <v>394.42400035999708</v>
      </c>
      <c r="X37" s="122">
        <v>723.85100000000307</v>
      </c>
      <c r="Y37" s="122">
        <v>652.95000000000698</v>
      </c>
      <c r="Z37" s="122">
        <v>563.89167408000196</v>
      </c>
      <c r="AA37" s="122">
        <v>376.80279999999999</v>
      </c>
      <c r="AB37" s="122">
        <v>504.654</v>
      </c>
      <c r="AC37" s="122">
        <v>649.86130000000003</v>
      </c>
      <c r="AD37" s="122">
        <v>675.63400000000001</v>
      </c>
      <c r="AE37" s="122">
        <v>479.26413101999998</v>
      </c>
      <c r="AF37" s="122">
        <v>384.03976292000635</v>
      </c>
      <c r="AG37" s="122">
        <v>971.5379999999991</v>
      </c>
      <c r="AH37" s="122">
        <v>406.44690831000395</v>
      </c>
      <c r="AI37" s="122">
        <v>-503.54775844999801</v>
      </c>
      <c r="AJ37" s="122">
        <v>604.39474357999927</v>
      </c>
    </row>
    <row r="38" spans="1:40" s="25" customFormat="1">
      <c r="A38" s="24" t="s">
        <v>41</v>
      </c>
      <c r="B38" s="226">
        <v>350.89100000000002</v>
      </c>
      <c r="C38" s="226">
        <v>367.39999999999986</v>
      </c>
      <c r="D38" s="226">
        <v>375.50000000000011</v>
      </c>
      <c r="E38" s="226">
        <v>492.7000000000001</v>
      </c>
      <c r="F38" s="226">
        <v>422.86399999999998</v>
      </c>
      <c r="G38" s="226">
        <v>417.35300000000001</v>
      </c>
      <c r="H38" s="226">
        <v>483.101</v>
      </c>
      <c r="I38" s="226">
        <v>604.327</v>
      </c>
      <c r="J38" s="226">
        <v>521.17200000000003</v>
      </c>
      <c r="K38" s="226">
        <v>428.17600099999999</v>
      </c>
      <c r="L38" s="226">
        <v>546.20699999999999</v>
      </c>
      <c r="M38" s="226">
        <v>657.64199900000006</v>
      </c>
      <c r="N38" s="66">
        <v>589.524</v>
      </c>
      <c r="O38" s="66">
        <v>514.45799999999997</v>
      </c>
      <c r="P38" s="66">
        <v>593.05199999999991</v>
      </c>
      <c r="Q38" s="66">
        <v>819.83814299999995</v>
      </c>
      <c r="R38" s="66">
        <v>579.71600000000001</v>
      </c>
      <c r="S38" s="66">
        <v>661.27099999999996</v>
      </c>
      <c r="T38" s="122">
        <v>1098.52</v>
      </c>
      <c r="U38" s="122">
        <v>1074.84249505</v>
      </c>
      <c r="V38" s="122">
        <v>625.27887300999998</v>
      </c>
      <c r="W38" s="122">
        <v>721.83208035999701</v>
      </c>
      <c r="X38" s="122">
        <v>901.12832380000305</v>
      </c>
      <c r="Y38" s="122">
        <v>812.13342157000704</v>
      </c>
      <c r="Z38" s="122">
        <v>662.44367408000198</v>
      </c>
      <c r="AA38" s="14">
        <v>442.80079999999998</v>
      </c>
      <c r="AB38" s="14">
        <v>562.29999999999995</v>
      </c>
      <c r="AC38" s="14">
        <v>939.18730000000005</v>
      </c>
      <c r="AD38" s="14">
        <v>1059.1510000000001</v>
      </c>
      <c r="AE38" s="14">
        <v>723.11013101999993</v>
      </c>
      <c r="AF38" s="14">
        <v>850.54731536000634</v>
      </c>
      <c r="AG38" s="14">
        <v>2272.116</v>
      </c>
      <c r="AH38" s="14">
        <v>681.54060260000392</v>
      </c>
      <c r="AI38" s="14">
        <v>-187.27114677999788</v>
      </c>
      <c r="AJ38" s="14">
        <v>982.7056615799994</v>
      </c>
    </row>
    <row r="39" spans="1:40" s="6" customFormat="1" ht="15" customHeight="1">
      <c r="A39" s="91" t="s">
        <v>695</v>
      </c>
      <c r="B39" s="225"/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>
        <v>98.192999999999998</v>
      </c>
      <c r="AA39" s="93">
        <v>133.143</v>
      </c>
      <c r="AB39" s="93">
        <v>133.488</v>
      </c>
      <c r="AC39" s="93">
        <v>128.08000000000001</v>
      </c>
      <c r="AD39" s="93">
        <v>134.286</v>
      </c>
      <c r="AE39" s="93">
        <v>134.3821901</v>
      </c>
      <c r="AF39" s="93">
        <v>139.34399999999999</v>
      </c>
      <c r="AG39" s="93">
        <v>142.54400000000001</v>
      </c>
      <c r="AH39" s="93">
        <v>134.744</v>
      </c>
      <c r="AI39" s="93">
        <v>120.64399999999999</v>
      </c>
      <c r="AJ39" s="93">
        <v>128.25399999999999</v>
      </c>
    </row>
    <row r="40" spans="1:40" s="6" customFormat="1">
      <c r="A40" s="91" t="s">
        <v>663</v>
      </c>
      <c r="B40" s="225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>
        <v>-49.49</v>
      </c>
      <c r="AE40" s="93">
        <v>-51.268999999999998</v>
      </c>
      <c r="AF40" s="93">
        <v>-56.159451500000003</v>
      </c>
      <c r="AG40" s="93">
        <v>-58.135000000000005</v>
      </c>
      <c r="AH40" s="93">
        <v>-63.599999999999994</v>
      </c>
      <c r="AI40" s="93">
        <v>-76.900000000000006</v>
      </c>
      <c r="AJ40" s="93">
        <v>-72.3</v>
      </c>
      <c r="AM40" s="390"/>
      <c r="AN40" s="390"/>
    </row>
    <row r="41" spans="1:40" s="6" customFormat="1">
      <c r="A41" s="24" t="s">
        <v>207</v>
      </c>
      <c r="B41" s="124"/>
      <c r="C41" s="124"/>
      <c r="D41" s="124"/>
      <c r="E41" s="124"/>
      <c r="F41" s="124"/>
      <c r="G41" s="124"/>
      <c r="H41" s="124"/>
      <c r="I41" s="275"/>
      <c r="J41" s="226">
        <v>485.786</v>
      </c>
      <c r="K41" s="226">
        <v>437.03200099999998</v>
      </c>
      <c r="L41" s="226">
        <v>535.30200000000002</v>
      </c>
      <c r="M41" s="226">
        <v>625.05599900000004</v>
      </c>
      <c r="N41" s="122">
        <v>600.11</v>
      </c>
      <c r="O41" s="122">
        <v>507.84299999999996</v>
      </c>
      <c r="P41" s="122">
        <v>572.64099999999985</v>
      </c>
      <c r="Q41" s="122">
        <v>811.49099999999999</v>
      </c>
      <c r="R41" s="122">
        <v>585.29499999999996</v>
      </c>
      <c r="S41" s="66">
        <v>596.67099999999994</v>
      </c>
      <c r="T41" s="122">
        <v>736.26700000000005</v>
      </c>
      <c r="U41" s="122">
        <v>893.53949504999991</v>
      </c>
      <c r="V41" s="122">
        <v>681.73687300999995</v>
      </c>
      <c r="W41" s="122">
        <v>556.84400035999704</v>
      </c>
      <c r="X41" s="122">
        <v>894.07600000000298</v>
      </c>
      <c r="Y41" s="122">
        <v>806.055000000007</v>
      </c>
      <c r="Z41" s="122">
        <v>732.28567408000197</v>
      </c>
      <c r="AA41" s="122">
        <v>540.53579999999999</v>
      </c>
      <c r="AB41" s="122">
        <v>683.36400000000003</v>
      </c>
      <c r="AC41" s="122">
        <v>899.18329999999992</v>
      </c>
      <c r="AD41" s="122">
        <v>946.27600000000018</v>
      </c>
      <c r="AE41" s="122">
        <v>749.62032111999997</v>
      </c>
      <c r="AF41" s="122">
        <v>661.14596142000596</v>
      </c>
      <c r="AG41" s="122">
        <v>1281.589999999999</v>
      </c>
      <c r="AH41" s="122">
        <v>698.39600001000395</v>
      </c>
      <c r="AI41" s="122">
        <v>-213.26500000999792</v>
      </c>
      <c r="AJ41" s="122">
        <v>906.75766157999942</v>
      </c>
    </row>
    <row r="42" spans="1:40" s="6" customFormat="1">
      <c r="A42" s="24" t="s">
        <v>353</v>
      </c>
      <c r="B42" s="124"/>
      <c r="C42" s="124"/>
      <c r="D42" s="124"/>
      <c r="E42" s="124"/>
      <c r="F42" s="124"/>
      <c r="G42" s="124"/>
      <c r="H42" s="124"/>
      <c r="I42" s="275"/>
      <c r="J42" s="93">
        <v>22</v>
      </c>
      <c r="K42" s="126">
        <v>29.08</v>
      </c>
      <c r="L42" s="126">
        <v>32.988247947499993</v>
      </c>
      <c r="M42" s="126">
        <v>39.388171326833337</v>
      </c>
      <c r="N42" s="126">
        <v>40.5</v>
      </c>
      <c r="O42" s="126">
        <v>34.692</v>
      </c>
      <c r="P42" s="126">
        <v>47.019347261422872</v>
      </c>
      <c r="Q42" s="126">
        <v>38.580534840418274</v>
      </c>
      <c r="R42" s="126">
        <v>39.6</v>
      </c>
      <c r="S42" s="126">
        <v>43</v>
      </c>
      <c r="T42" s="126">
        <v>42.875550009999998</v>
      </c>
      <c r="U42" s="126">
        <v>45.307217739999999</v>
      </c>
      <c r="V42" s="126">
        <v>44.160736249999999</v>
      </c>
      <c r="W42" s="126">
        <v>49.350699259999999</v>
      </c>
      <c r="X42" s="126">
        <v>46.329056357737201</v>
      </c>
      <c r="Y42" s="126">
        <v>45.467739209999998</v>
      </c>
      <c r="Z42" s="126">
        <v>47.451019180000003</v>
      </c>
      <c r="AA42" s="126">
        <v>46.908500740000001</v>
      </c>
      <c r="AB42" s="14">
        <v>50.933924359999985</v>
      </c>
      <c r="AC42" s="14">
        <v>51.810255819999995</v>
      </c>
      <c r="AD42" s="14">
        <v>52.8818713</v>
      </c>
      <c r="AE42" s="14">
        <v>45.156942700000016</v>
      </c>
      <c r="AF42" s="14">
        <v>62.743601240000011</v>
      </c>
      <c r="AG42" s="14">
        <v>67.59156818000001</v>
      </c>
      <c r="AH42" s="14">
        <v>83.2</v>
      </c>
      <c r="AI42" s="14">
        <v>58.454066429999997</v>
      </c>
      <c r="AJ42" s="14">
        <v>82.346141279999998</v>
      </c>
    </row>
    <row r="43" spans="1:40" s="6" customFormat="1">
      <c r="A43" s="24"/>
      <c r="B43" s="124"/>
      <c r="C43" s="124"/>
      <c r="D43" s="124"/>
      <c r="E43" s="124"/>
      <c r="F43" s="124"/>
      <c r="G43" s="124"/>
      <c r="H43" s="124"/>
      <c r="I43" s="275"/>
      <c r="J43" s="93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4"/>
      <c r="AC43" s="14"/>
      <c r="AD43" s="14"/>
      <c r="AE43" s="14"/>
      <c r="AF43" s="14"/>
      <c r="AG43" s="14"/>
      <c r="AH43" s="14"/>
      <c r="AI43" s="14"/>
      <c r="AJ43" s="14"/>
    </row>
    <row r="44" spans="1:40" s="6" customFormat="1">
      <c r="A44" s="24" t="s">
        <v>649</v>
      </c>
      <c r="B44" s="124"/>
      <c r="C44" s="124"/>
      <c r="D44" s="124"/>
      <c r="E44" s="124"/>
      <c r="F44" s="124"/>
      <c r="G44" s="124"/>
      <c r="H44" s="124"/>
      <c r="I44" s="275"/>
      <c r="J44" s="93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2">
        <v>775.30899999999997</v>
      </c>
      <c r="AA44" s="14">
        <v>507.09700000000004</v>
      </c>
      <c r="AB44" s="14">
        <v>576.37399999998399</v>
      </c>
      <c r="AC44" s="14">
        <v>890.05600001003006</v>
      </c>
      <c r="AD44" s="14">
        <v>1055.9460000000001</v>
      </c>
      <c r="AE44" s="14">
        <v>758.80600001999392</v>
      </c>
      <c r="AF44" s="14">
        <v>857.20299999999804</v>
      </c>
      <c r="AG44" s="14">
        <v>2316.2009999999582</v>
      </c>
      <c r="AH44" s="14">
        <v>672.19600000000003</v>
      </c>
      <c r="AI44" s="14">
        <v>-177.065</v>
      </c>
      <c r="AJ44" s="14">
        <v>998.75800000000004</v>
      </c>
    </row>
    <row r="45" spans="1:40" s="6" customFormat="1">
      <c r="A45" s="349" t="s">
        <v>650</v>
      </c>
      <c r="B45" s="124"/>
      <c r="C45" s="124"/>
      <c r="D45" s="124"/>
      <c r="E45" s="124"/>
      <c r="F45" s="124"/>
      <c r="G45" s="124"/>
      <c r="H45" s="124"/>
      <c r="I45" s="275"/>
      <c r="J45" s="93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93">
        <v>-15.058999999999999</v>
      </c>
      <c r="AA45" s="93">
        <v>-27.79</v>
      </c>
      <c r="AB45" s="93">
        <v>-11.204000000000001</v>
      </c>
      <c r="AC45" s="93">
        <v>-10.41</v>
      </c>
      <c r="AD45" s="93">
        <v>-16.623999999999999</v>
      </c>
      <c r="AE45" s="93">
        <v>-9.4920000000000009</v>
      </c>
      <c r="AF45" s="93">
        <v>-6.7045704600000002</v>
      </c>
      <c r="AG45" s="93">
        <v>-7.9740000000000002</v>
      </c>
      <c r="AH45" s="93">
        <v>-2.3449799700000002</v>
      </c>
      <c r="AI45" s="93">
        <v>-5.1467700000000184E-3</v>
      </c>
      <c r="AJ45" s="93">
        <v>1.661570000000298E-3</v>
      </c>
    </row>
    <row r="46" spans="1:40" s="6" customFormat="1">
      <c r="A46" s="349" t="s">
        <v>651</v>
      </c>
      <c r="B46" s="124"/>
      <c r="C46" s="124"/>
      <c r="D46" s="124"/>
      <c r="E46" s="124"/>
      <c r="F46" s="124"/>
      <c r="G46" s="124"/>
      <c r="H46" s="124"/>
      <c r="I46" s="275"/>
      <c r="J46" s="93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93">
        <v>-98.192999999998051</v>
      </c>
      <c r="AA46" s="93">
        <v>-32.088000000000001</v>
      </c>
      <c r="AB46" s="93">
        <v>-16.044</v>
      </c>
      <c r="AC46" s="93">
        <v>-16.044</v>
      </c>
      <c r="AD46" s="93">
        <v>-16.044</v>
      </c>
      <c r="AE46" s="93">
        <v>-16.044</v>
      </c>
      <c r="AF46" s="93">
        <v>-16.044</v>
      </c>
      <c r="AG46" s="93">
        <v>-16.044</v>
      </c>
      <c r="AH46" s="93">
        <v>-16.044</v>
      </c>
      <c r="AI46" s="93">
        <v>-16.044</v>
      </c>
      <c r="AJ46" s="93">
        <v>-16.044</v>
      </c>
    </row>
    <row r="47" spans="1:40" s="6" customFormat="1">
      <c r="A47" s="349" t="s">
        <v>652</v>
      </c>
      <c r="B47" s="124"/>
      <c r="C47" s="124"/>
      <c r="D47" s="124"/>
      <c r="E47" s="124"/>
      <c r="F47" s="124"/>
      <c r="G47" s="124"/>
      <c r="H47" s="124"/>
      <c r="I47" s="275"/>
      <c r="J47" s="93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93">
        <v>0.38667408000000003</v>
      </c>
      <c r="AA47" s="93">
        <v>-4.4181999999999997</v>
      </c>
      <c r="AB47" s="93">
        <v>13.173999999999999</v>
      </c>
      <c r="AC47" s="93">
        <v>75.585299989999996</v>
      </c>
      <c r="AD47" s="93">
        <v>35.872999999999998</v>
      </c>
      <c r="AE47" s="93">
        <v>-10.159869</v>
      </c>
      <c r="AF47" s="93">
        <v>16.092885819999999</v>
      </c>
      <c r="AG47" s="93">
        <v>-20.067</v>
      </c>
      <c r="AH47" s="93">
        <v>27.733582559999995</v>
      </c>
      <c r="AI47" s="93">
        <v>5.843</v>
      </c>
      <c r="AJ47" s="93">
        <v>0</v>
      </c>
    </row>
    <row r="48" spans="1:40" s="6" customFormat="1">
      <c r="A48" s="24" t="s">
        <v>653</v>
      </c>
      <c r="B48" s="124"/>
      <c r="C48" s="124"/>
      <c r="D48" s="124"/>
      <c r="E48" s="124"/>
      <c r="F48" s="124"/>
      <c r="G48" s="124"/>
      <c r="H48" s="124"/>
      <c r="I48" s="275"/>
      <c r="J48" s="93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2">
        <v>662.44367408000198</v>
      </c>
      <c r="AA48" s="14">
        <v>442.80079999999998</v>
      </c>
      <c r="AB48" s="14">
        <v>562.29999999998404</v>
      </c>
      <c r="AC48" s="14">
        <v>939.18730000003006</v>
      </c>
      <c r="AD48" s="14">
        <v>1059.1510000000001</v>
      </c>
      <c r="AE48" s="14">
        <v>723.11013101999401</v>
      </c>
      <c r="AF48" s="14">
        <v>850.54731535999804</v>
      </c>
      <c r="AG48" s="14">
        <v>2272.1159999999581</v>
      </c>
      <c r="AH48" s="14">
        <v>681.54060258999993</v>
      </c>
      <c r="AI48" s="14">
        <v>-187.27114677000003</v>
      </c>
      <c r="AJ48" s="14">
        <v>982.71566157000007</v>
      </c>
    </row>
    <row r="49" spans="1:36" s="6" customFormat="1">
      <c r="A49" s="24"/>
      <c r="B49" s="124"/>
      <c r="C49" s="124"/>
      <c r="D49" s="124"/>
      <c r="E49" s="124"/>
      <c r="F49" s="124"/>
      <c r="G49" s="124"/>
      <c r="H49" s="124"/>
      <c r="I49" s="275"/>
      <c r="J49" s="93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</row>
    <row r="50" spans="1:36" s="6" customFormat="1">
      <c r="A50" s="24" t="s">
        <v>654</v>
      </c>
      <c r="B50" s="124"/>
      <c r="C50" s="124"/>
      <c r="D50" s="124"/>
      <c r="E50" s="124"/>
      <c r="F50" s="124"/>
      <c r="G50" s="124"/>
      <c r="H50" s="124"/>
      <c r="I50" s="275"/>
      <c r="J50" s="93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2">
        <v>380.68800000000402</v>
      </c>
      <c r="AA50" s="14">
        <v>250.334</v>
      </c>
      <c r="AB50" s="14">
        <v>345.21800000000803</v>
      </c>
      <c r="AC50" s="14">
        <v>493.71700000000004</v>
      </c>
      <c r="AD50" s="14">
        <v>571.29300000000012</v>
      </c>
      <c r="AE50" s="14">
        <v>267.88699999996197</v>
      </c>
      <c r="AF50" s="14">
        <v>274.77800000361805</v>
      </c>
      <c r="AG50" s="14">
        <v>1370.2140000000459</v>
      </c>
      <c r="AH50" s="14">
        <v>134.423</v>
      </c>
      <c r="AI50" s="14">
        <v>-332.85700000000003</v>
      </c>
      <c r="AJ50" s="14">
        <v>489.17399999999998</v>
      </c>
    </row>
    <row r="51" spans="1:36" s="6" customFormat="1">
      <c r="A51" s="349" t="s">
        <v>39</v>
      </c>
      <c r="B51" s="124"/>
      <c r="C51" s="124"/>
      <c r="D51" s="124"/>
      <c r="E51" s="124"/>
      <c r="F51" s="124"/>
      <c r="G51" s="124"/>
      <c r="H51" s="124"/>
      <c r="I51" s="275"/>
      <c r="J51" s="93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93">
        <v>-16.963000000000001</v>
      </c>
      <c r="AA51" s="93">
        <v>-17.151000000000003</v>
      </c>
      <c r="AB51" s="93">
        <v>-17.010999999999999</v>
      </c>
      <c r="AC51" s="93">
        <v>-17.087</v>
      </c>
      <c r="AD51" s="93">
        <v>-18.527000000000001</v>
      </c>
      <c r="AE51" s="93">
        <v>-16.853999999999999</v>
      </c>
      <c r="AF51" s="93">
        <v>-16.844650000000001</v>
      </c>
      <c r="AG51" s="93">
        <v>-17.542000000000002</v>
      </c>
      <c r="AH51" s="93">
        <v>-16.86409171</v>
      </c>
      <c r="AI51" s="93">
        <v>-16.88575844</v>
      </c>
      <c r="AJ51" s="93">
        <v>-18.00891799</v>
      </c>
    </row>
    <row r="52" spans="1:36" s="6" customFormat="1">
      <c r="A52" s="349" t="s">
        <v>650</v>
      </c>
      <c r="B52" s="124"/>
      <c r="C52" s="124"/>
      <c r="D52" s="124"/>
      <c r="E52" s="124"/>
      <c r="F52" s="124"/>
      <c r="G52" s="124"/>
      <c r="H52" s="124"/>
      <c r="I52" s="275"/>
      <c r="J52" s="93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93">
        <v>-15.058999999999999</v>
      </c>
      <c r="AA52" s="93">
        <v>-27.79</v>
      </c>
      <c r="AB52" s="93">
        <v>-11.204000000000001</v>
      </c>
      <c r="AC52" s="93">
        <v>-10.41</v>
      </c>
      <c r="AD52" s="93">
        <v>-16.623999999999999</v>
      </c>
      <c r="AE52" s="93">
        <v>-9.4920000000000009</v>
      </c>
      <c r="AF52" s="93">
        <v>-6.7045704600000002</v>
      </c>
      <c r="AG52" s="93">
        <v>-7.9740000000000002</v>
      </c>
      <c r="AH52" s="93">
        <v>-2.3449799700000002</v>
      </c>
      <c r="AI52" s="93">
        <v>-5.1467700000000184E-3</v>
      </c>
      <c r="AJ52" s="93">
        <v>1.661570000000298E-3</v>
      </c>
    </row>
    <row r="53" spans="1:36" s="6" customFormat="1">
      <c r="A53" s="349" t="s">
        <v>655</v>
      </c>
      <c r="B53" s="124"/>
      <c r="C53" s="124"/>
      <c r="D53" s="124"/>
      <c r="E53" s="124"/>
      <c r="F53" s="124"/>
      <c r="G53" s="124"/>
      <c r="H53" s="124"/>
      <c r="I53" s="275"/>
      <c r="J53" s="93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93">
        <v>10.88748</v>
      </c>
      <c r="AA53" s="93">
        <v>15.279940000000002</v>
      </c>
      <c r="AB53" s="93">
        <v>9.5931000000000015</v>
      </c>
      <c r="AC53" s="93">
        <v>9.348980000000001</v>
      </c>
      <c r="AD53" s="93">
        <v>11.95134</v>
      </c>
      <c r="AE53" s="93">
        <v>8.9576400000000014</v>
      </c>
      <c r="AF53" s="93">
        <v>8.0067349564000008</v>
      </c>
      <c r="AG53" s="93">
        <v>8.6754400000000018</v>
      </c>
      <c r="AH53" s="93">
        <v>6.5310843712000004</v>
      </c>
      <c r="AI53" s="93">
        <v>5.7429077714000005</v>
      </c>
      <c r="AJ53" s="93">
        <v>6.1224671828000004</v>
      </c>
    </row>
    <row r="54" spans="1:36" s="6" customFormat="1">
      <c r="A54" s="349" t="s">
        <v>652</v>
      </c>
      <c r="B54" s="124"/>
      <c r="C54" s="124"/>
      <c r="D54" s="124"/>
      <c r="E54" s="124"/>
      <c r="F54" s="124"/>
      <c r="G54" s="124"/>
      <c r="H54" s="124"/>
      <c r="I54" s="275"/>
      <c r="J54" s="93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93">
        <v>2.2534906400000003</v>
      </c>
      <c r="AA54" s="93">
        <v>-96.026238000000006</v>
      </c>
      <c r="AB54" s="93">
        <v>-51.256920000000001</v>
      </c>
      <c r="AC54" s="93">
        <v>148.99915799999999</v>
      </c>
      <c r="AD54" s="93">
        <v>49.92042</v>
      </c>
      <c r="AE54" s="93">
        <v>12.112406460000001</v>
      </c>
      <c r="AF54" s="93">
        <v>24.783634539999998</v>
      </c>
      <c r="AG54" s="93">
        <v>-30.325019999999999</v>
      </c>
      <c r="AH54" s="93">
        <v>15.539032930000003</v>
      </c>
      <c r="AI54" s="93">
        <v>8.3256821200000015</v>
      </c>
      <c r="AJ54" s="93">
        <v>0</v>
      </c>
    </row>
    <row r="55" spans="1:36" s="6" customFormat="1">
      <c r="A55" s="24" t="s">
        <v>656</v>
      </c>
      <c r="B55" s="124"/>
      <c r="C55" s="124"/>
      <c r="D55" s="124"/>
      <c r="E55" s="124"/>
      <c r="F55" s="124"/>
      <c r="G55" s="124"/>
      <c r="H55" s="124"/>
      <c r="I55" s="275"/>
      <c r="J55" s="93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2">
        <v>361.80697064000395</v>
      </c>
      <c r="AA55" s="14">
        <v>124.646702</v>
      </c>
      <c r="AB55" s="14">
        <v>275.33918000000801</v>
      </c>
      <c r="AC55" s="14">
        <v>624.56813799999998</v>
      </c>
      <c r="AD55" s="14">
        <v>598.01376000000005</v>
      </c>
      <c r="AE55" s="14">
        <v>262.61104645996198</v>
      </c>
      <c r="AF55" s="14">
        <v>284.01914904001802</v>
      </c>
      <c r="AG55" s="14">
        <v>1323.048420000046</v>
      </c>
      <c r="AH55" s="14">
        <v>137.28404562119999</v>
      </c>
      <c r="AI55" s="14">
        <v>-335.67931531860006</v>
      </c>
      <c r="AJ55" s="14">
        <v>477.2892107628</v>
      </c>
    </row>
    <row r="56" spans="1:36">
      <c r="A56" s="110" t="s">
        <v>242</v>
      </c>
      <c r="B56" s="368" t="s">
        <v>384</v>
      </c>
      <c r="C56" s="368" t="s">
        <v>385</v>
      </c>
      <c r="D56" s="368" t="s">
        <v>386</v>
      </c>
      <c r="E56" s="368" t="s">
        <v>387</v>
      </c>
      <c r="F56" s="368" t="s">
        <v>388</v>
      </c>
      <c r="G56" s="368" t="s">
        <v>389</v>
      </c>
      <c r="H56" s="368" t="s">
        <v>390</v>
      </c>
      <c r="I56" s="368" t="s">
        <v>391</v>
      </c>
      <c r="J56" s="368" t="s">
        <v>2</v>
      </c>
      <c r="K56" s="368" t="s">
        <v>3</v>
      </c>
      <c r="L56" s="368" t="s">
        <v>4</v>
      </c>
      <c r="M56" s="368" t="s">
        <v>5</v>
      </c>
      <c r="N56" s="368" t="s">
        <v>6</v>
      </c>
      <c r="O56" s="368" t="s">
        <v>7</v>
      </c>
      <c r="P56" s="368" t="s">
        <v>8</v>
      </c>
      <c r="Q56" s="368" t="s">
        <v>9</v>
      </c>
      <c r="R56" s="368" t="s">
        <v>354</v>
      </c>
      <c r="S56" s="368" t="s">
        <v>359</v>
      </c>
      <c r="T56" s="368" t="s">
        <v>366</v>
      </c>
      <c r="U56" s="368" t="s">
        <v>403</v>
      </c>
      <c r="V56" s="368" t="s">
        <v>406</v>
      </c>
      <c r="W56" s="368" t="s">
        <v>418</v>
      </c>
      <c r="X56" s="368" t="s">
        <v>423</v>
      </c>
      <c r="Y56" s="368" t="s">
        <v>429</v>
      </c>
      <c r="Z56" s="368" t="s">
        <v>432</v>
      </c>
      <c r="AA56" s="368" t="s">
        <v>435</v>
      </c>
      <c r="AB56" s="368" t="s">
        <v>517</v>
      </c>
      <c r="AC56" s="368" t="s">
        <v>633</v>
      </c>
      <c r="AD56" s="368" t="s">
        <v>637</v>
      </c>
      <c r="AE56" s="368" t="s">
        <v>648</v>
      </c>
      <c r="AF56" s="368" t="s">
        <v>700</v>
      </c>
      <c r="AG56" s="368" t="s">
        <v>714</v>
      </c>
      <c r="AH56" s="368" t="s">
        <v>717</v>
      </c>
      <c r="AI56" s="368" t="s">
        <v>727</v>
      </c>
      <c r="AJ56" s="368" t="s">
        <v>728</v>
      </c>
    </row>
    <row r="57" spans="1:36" ht="15" customHeight="1">
      <c r="A57" s="110" t="s">
        <v>10</v>
      </c>
      <c r="B57" s="367" t="s">
        <v>11</v>
      </c>
      <c r="C57" s="367" t="s">
        <v>12</v>
      </c>
      <c r="D57" s="367" t="s">
        <v>13</v>
      </c>
      <c r="E57" s="367" t="s">
        <v>14</v>
      </c>
      <c r="F57" s="367" t="s">
        <v>11</v>
      </c>
      <c r="G57" s="367" t="s">
        <v>12</v>
      </c>
      <c r="H57" s="367" t="s">
        <v>13</v>
      </c>
      <c r="I57" s="367" t="s">
        <v>14</v>
      </c>
      <c r="J57" s="367" t="s">
        <v>11</v>
      </c>
      <c r="K57" s="367" t="s">
        <v>12</v>
      </c>
      <c r="L57" s="367" t="s">
        <v>13</v>
      </c>
      <c r="M57" s="367" t="s">
        <v>14</v>
      </c>
      <c r="N57" s="367" t="s">
        <v>11</v>
      </c>
      <c r="O57" s="367" t="s">
        <v>12</v>
      </c>
      <c r="P57" s="367" t="s">
        <v>13</v>
      </c>
      <c r="Q57" s="367" t="s">
        <v>14</v>
      </c>
      <c r="R57" s="367" t="s">
        <v>11</v>
      </c>
      <c r="S57" s="367" t="s">
        <v>12</v>
      </c>
      <c r="T57" s="367" t="s">
        <v>13</v>
      </c>
      <c r="U57" s="367" t="s">
        <v>14</v>
      </c>
      <c r="V57" s="367" t="s">
        <v>11</v>
      </c>
      <c r="W57" s="367" t="s">
        <v>12</v>
      </c>
      <c r="X57" s="367" t="s">
        <v>13</v>
      </c>
      <c r="Y57" s="367" t="s">
        <v>14</v>
      </c>
      <c r="Z57" s="367" t="s">
        <v>11</v>
      </c>
      <c r="AA57" s="367" t="s">
        <v>12</v>
      </c>
      <c r="AB57" s="367" t="s">
        <v>13</v>
      </c>
      <c r="AC57" s="367" t="s">
        <v>14</v>
      </c>
      <c r="AD57" s="367" t="s">
        <v>11</v>
      </c>
      <c r="AE57" s="367" t="s">
        <v>12</v>
      </c>
      <c r="AF57" s="367" t="s">
        <v>13</v>
      </c>
      <c r="AG57" s="367" t="s">
        <v>14</v>
      </c>
      <c r="AH57" s="367" t="s">
        <v>11</v>
      </c>
      <c r="AI57" s="367" t="s">
        <v>12</v>
      </c>
      <c r="AJ57" s="367" t="s">
        <v>13</v>
      </c>
    </row>
    <row r="58" spans="1:36" s="130" customFormat="1">
      <c r="A58" s="127" t="s">
        <v>692</v>
      </c>
      <c r="B58" s="286">
        <v>196.2</v>
      </c>
      <c r="C58" s="286">
        <v>160.5</v>
      </c>
      <c r="D58" s="286">
        <v>197.4</v>
      </c>
      <c r="E58" s="286">
        <v>165.8</v>
      </c>
      <c r="F58" s="286">
        <v>153.5</v>
      </c>
      <c r="G58" s="286">
        <v>89.257999999999996</v>
      </c>
      <c r="H58" s="287">
        <v>143.4</v>
      </c>
      <c r="I58" s="287">
        <v>448.6</v>
      </c>
      <c r="J58" s="286">
        <v>277.8</v>
      </c>
      <c r="K58" s="286">
        <v>128.789624</v>
      </c>
      <c r="L58" s="286">
        <v>195.74199999999999</v>
      </c>
      <c r="M58" s="286">
        <v>192.22570099999999</v>
      </c>
      <c r="N58" s="128">
        <v>247.07146800000001</v>
      </c>
      <c r="O58" s="128">
        <v>117.779616</v>
      </c>
      <c r="P58" s="129">
        <v>208.571417</v>
      </c>
      <c r="Q58" s="129">
        <v>234.990126</v>
      </c>
      <c r="R58" s="128">
        <v>179.16444899999999</v>
      </c>
      <c r="S58" s="128">
        <v>225.8</v>
      </c>
      <c r="T58" s="129">
        <v>191.63300000000001</v>
      </c>
      <c r="U58" s="129">
        <v>200.36554317</v>
      </c>
      <c r="V58" s="129">
        <v>226.79616065265</v>
      </c>
      <c r="W58" s="129">
        <v>202.18576402000002</v>
      </c>
      <c r="X58" s="129">
        <v>185.44198511000002</v>
      </c>
      <c r="Y58" s="129">
        <v>166.56069516999997</v>
      </c>
      <c r="Z58" s="123">
        <v>257.17099999999999</v>
      </c>
      <c r="AA58" s="123">
        <v>203.09</v>
      </c>
      <c r="AB58" s="14">
        <v>188.3827427199999</v>
      </c>
      <c r="AC58" s="14">
        <v>345.26724175999971</v>
      </c>
      <c r="AD58" s="14">
        <v>391.99310486000002</v>
      </c>
      <c r="AE58" s="14">
        <v>271.29664644000002</v>
      </c>
      <c r="AF58" s="14">
        <v>359.96384087999991</v>
      </c>
      <c r="AG58" s="14">
        <v>312.80600000000004</v>
      </c>
      <c r="AH58" s="14">
        <v>287.10000000000002</v>
      </c>
      <c r="AI58" s="14">
        <v>276.5</v>
      </c>
      <c r="AJ58" s="14">
        <v>228.2</v>
      </c>
    </row>
    <row r="59" spans="1:36">
      <c r="A59" s="110" t="s">
        <v>43</v>
      </c>
      <c r="B59" s="117" t="s">
        <v>384</v>
      </c>
      <c r="C59" s="117" t="s">
        <v>385</v>
      </c>
      <c r="D59" s="117" t="s">
        <v>386</v>
      </c>
      <c r="E59" s="117" t="s">
        <v>387</v>
      </c>
      <c r="F59" s="117" t="s">
        <v>388</v>
      </c>
      <c r="G59" s="117" t="s">
        <v>389</v>
      </c>
      <c r="H59" s="117" t="s">
        <v>390</v>
      </c>
      <c r="I59" s="117" t="s">
        <v>391</v>
      </c>
      <c r="J59" s="117" t="s">
        <v>2</v>
      </c>
      <c r="K59" s="117" t="s">
        <v>3</v>
      </c>
      <c r="L59" s="117" t="s">
        <v>4</v>
      </c>
      <c r="M59" s="117" t="s">
        <v>5</v>
      </c>
      <c r="N59" s="117" t="s">
        <v>6</v>
      </c>
      <c r="O59" s="117" t="s">
        <v>7</v>
      </c>
      <c r="P59" s="117" t="s">
        <v>8</v>
      </c>
      <c r="Q59" s="117" t="s">
        <v>9</v>
      </c>
      <c r="R59" s="117" t="s">
        <v>354</v>
      </c>
      <c r="S59" s="117" t="s">
        <v>359</v>
      </c>
      <c r="T59" s="117" t="s">
        <v>366</v>
      </c>
      <c r="U59" s="117" t="s">
        <v>403</v>
      </c>
      <c r="V59" s="117" t="s">
        <v>406</v>
      </c>
      <c r="W59" s="117" t="s">
        <v>418</v>
      </c>
      <c r="X59" s="117" t="s">
        <v>423</v>
      </c>
      <c r="Y59" s="117" t="s">
        <v>429</v>
      </c>
      <c r="Z59" s="117" t="s">
        <v>432</v>
      </c>
      <c r="AA59" s="117" t="s">
        <v>435</v>
      </c>
      <c r="AB59" s="117" t="s">
        <v>517</v>
      </c>
      <c r="AC59" s="117" t="s">
        <v>633</v>
      </c>
      <c r="AD59" s="117" t="s">
        <v>637</v>
      </c>
      <c r="AE59" s="117" t="s">
        <v>648</v>
      </c>
      <c r="AF59" s="117" t="s">
        <v>700</v>
      </c>
      <c r="AG59" s="117" t="s">
        <v>714</v>
      </c>
      <c r="AH59" s="117" t="s">
        <v>717</v>
      </c>
      <c r="AI59" s="117" t="s">
        <v>727</v>
      </c>
      <c r="AJ59" s="117" t="s">
        <v>728</v>
      </c>
    </row>
    <row r="60" spans="1:36" ht="15" customHeight="1">
      <c r="A60" s="110" t="s">
        <v>10</v>
      </c>
      <c r="B60" s="131" t="s">
        <v>11</v>
      </c>
      <c r="C60" s="131" t="s">
        <v>12</v>
      </c>
      <c r="D60" s="131" t="s">
        <v>13</v>
      </c>
      <c r="E60" s="131" t="s">
        <v>14</v>
      </c>
      <c r="F60" s="131" t="s">
        <v>11</v>
      </c>
      <c r="G60" s="131" t="s">
        <v>12</v>
      </c>
      <c r="H60" s="131" t="s">
        <v>13</v>
      </c>
      <c r="I60" s="131" t="s">
        <v>14</v>
      </c>
      <c r="J60" s="131" t="s">
        <v>11</v>
      </c>
      <c r="K60" s="131" t="s">
        <v>12</v>
      </c>
      <c r="L60" s="131" t="s">
        <v>13</v>
      </c>
      <c r="M60" s="131" t="s">
        <v>14</v>
      </c>
      <c r="N60" s="131" t="s">
        <v>11</v>
      </c>
      <c r="O60" s="131" t="s">
        <v>12</v>
      </c>
      <c r="P60" s="131" t="s">
        <v>13</v>
      </c>
      <c r="Q60" s="131" t="s">
        <v>14</v>
      </c>
      <c r="R60" s="131" t="s">
        <v>11</v>
      </c>
      <c r="S60" s="131" t="s">
        <v>12</v>
      </c>
      <c r="T60" s="131" t="s">
        <v>13</v>
      </c>
      <c r="U60" s="131" t="s">
        <v>14</v>
      </c>
      <c r="V60" s="131" t="s">
        <v>11</v>
      </c>
      <c r="W60" s="131" t="s">
        <v>12</v>
      </c>
      <c r="X60" s="131" t="s">
        <v>13</v>
      </c>
      <c r="Y60" s="131" t="s">
        <v>14</v>
      </c>
      <c r="Z60" s="131" t="s">
        <v>11</v>
      </c>
      <c r="AA60" s="131" t="s">
        <v>12</v>
      </c>
      <c r="AB60" s="131" t="s">
        <v>13</v>
      </c>
      <c r="AC60" s="131" t="s">
        <v>14</v>
      </c>
      <c r="AD60" s="131" t="s">
        <v>11</v>
      </c>
      <c r="AE60" s="131" t="s">
        <v>12</v>
      </c>
      <c r="AF60" s="131" t="s">
        <v>13</v>
      </c>
      <c r="AG60" s="131" t="s">
        <v>14</v>
      </c>
      <c r="AH60" s="131" t="s">
        <v>11</v>
      </c>
      <c r="AI60" s="131" t="s">
        <v>12</v>
      </c>
      <c r="AJ60" s="131" t="s">
        <v>13</v>
      </c>
    </row>
    <row r="61" spans="1:36" s="34" customFormat="1">
      <c r="A61" s="132" t="s">
        <v>142</v>
      </c>
      <c r="B61" s="70">
        <v>11416.344000000001</v>
      </c>
      <c r="C61" s="70">
        <v>11618.147000000001</v>
      </c>
      <c r="D61" s="70">
        <v>11282.72</v>
      </c>
      <c r="E61" s="70">
        <v>11794.794000000002</v>
      </c>
      <c r="F61" s="70">
        <v>11580.775681700001</v>
      </c>
      <c r="G61" s="70">
        <v>11559.324681940001</v>
      </c>
      <c r="H61" s="70">
        <v>11500.56968194</v>
      </c>
      <c r="I61" s="70">
        <v>11496.353999999999</v>
      </c>
      <c r="J61" s="70">
        <v>11458.032999999999</v>
      </c>
      <c r="K61" s="70">
        <v>12370.915903000001</v>
      </c>
      <c r="L61" s="70">
        <v>12495.366678999999</v>
      </c>
      <c r="M61" s="70">
        <v>13098.820646000002</v>
      </c>
      <c r="N61" s="70">
        <v>13025.170180000001</v>
      </c>
      <c r="O61" s="70">
        <v>13326.503686</v>
      </c>
      <c r="P61" s="70">
        <v>12209.36652942</v>
      </c>
      <c r="Q61" s="70">
        <v>13511.855624</v>
      </c>
      <c r="R61" s="33">
        <v>13193.785724000001</v>
      </c>
      <c r="S61" s="33">
        <v>13495.145068</v>
      </c>
      <c r="T61" s="33">
        <v>13973.948726000001</v>
      </c>
      <c r="U61" s="33">
        <v>15020.68491804</v>
      </c>
      <c r="V61" s="33">
        <v>13439.439</v>
      </c>
      <c r="W61" s="33">
        <v>13722.254999999999</v>
      </c>
      <c r="X61" s="33">
        <v>14273.517</v>
      </c>
      <c r="Y61" s="33">
        <v>16079.898999999999</v>
      </c>
      <c r="Z61" s="334">
        <v>15578.03</v>
      </c>
      <c r="AA61" s="334">
        <v>16634.906999999999</v>
      </c>
      <c r="AB61" s="334">
        <v>18376.335999999999</v>
      </c>
      <c r="AC61" s="334">
        <v>24217.223999999998</v>
      </c>
      <c r="AD61" s="334">
        <v>26206.179099639998</v>
      </c>
      <c r="AE61" s="334">
        <v>27035.024233320008</v>
      </c>
      <c r="AF61" s="334">
        <v>28307.463940919995</v>
      </c>
      <c r="AG61" s="334">
        <v>28188.25490098001</v>
      </c>
      <c r="AH61" s="334">
        <v>31153.915277780005</v>
      </c>
      <c r="AI61" s="334">
        <v>30111.536921039999</v>
      </c>
      <c r="AJ61" s="334">
        <v>30587.448735839993</v>
      </c>
    </row>
    <row r="62" spans="1:36" s="34" customFormat="1">
      <c r="A62" s="134" t="s">
        <v>46</v>
      </c>
      <c r="B62" s="54">
        <v>35.377000000000002</v>
      </c>
      <c r="C62" s="54">
        <v>94.116</v>
      </c>
      <c r="D62" s="54">
        <v>91.902000000000001</v>
      </c>
      <c r="E62" s="54">
        <v>119.098</v>
      </c>
      <c r="F62" s="54">
        <v>138.71299999999999</v>
      </c>
      <c r="G62" s="54">
        <v>168.93</v>
      </c>
      <c r="H62" s="54">
        <v>354.50299999999999</v>
      </c>
      <c r="I62" s="54">
        <v>328.99200000000002</v>
      </c>
      <c r="J62" s="54">
        <v>566.60599999999999</v>
      </c>
      <c r="K62" s="54">
        <v>327.59100000000001</v>
      </c>
      <c r="L62" s="54">
        <v>198.98699999999999</v>
      </c>
      <c r="M62" s="54">
        <v>173.47</v>
      </c>
      <c r="N62" s="54">
        <v>232.94300000000001</v>
      </c>
      <c r="O62" s="54">
        <v>133.18199999999999</v>
      </c>
      <c r="P62" s="54">
        <v>220.78800000000001</v>
      </c>
      <c r="Q62" s="54">
        <v>885.88</v>
      </c>
      <c r="R62" s="79">
        <v>1384.9570000000001</v>
      </c>
      <c r="S62" s="79">
        <v>974.96199999999999</v>
      </c>
      <c r="T62" s="79">
        <v>1103.3320000000001</v>
      </c>
      <c r="U62" s="79">
        <v>757.14</v>
      </c>
      <c r="V62" s="79">
        <v>517.78899999999999</v>
      </c>
      <c r="W62" s="79">
        <v>397.154</v>
      </c>
      <c r="X62" s="79">
        <v>206.143</v>
      </c>
      <c r="Y62" s="79">
        <v>1221.8900000000001</v>
      </c>
      <c r="Z62" s="335">
        <v>1420.336</v>
      </c>
      <c r="AA62" s="335">
        <v>691.69500000000005</v>
      </c>
      <c r="AB62" s="79">
        <v>1956.0060000000001</v>
      </c>
      <c r="AC62" s="79">
        <v>1355.0650000000001</v>
      </c>
      <c r="AD62" s="79">
        <v>2818.5909999999999</v>
      </c>
      <c r="AE62" s="79">
        <v>1835.625</v>
      </c>
      <c r="AF62" s="79">
        <v>1934.8109999999999</v>
      </c>
      <c r="AG62" s="79">
        <v>1302.46</v>
      </c>
      <c r="AH62" s="79">
        <v>2167.058</v>
      </c>
      <c r="AI62" s="79">
        <v>1238.826</v>
      </c>
      <c r="AJ62" s="79">
        <v>1063.2809999999999</v>
      </c>
    </row>
    <row r="63" spans="1:36" s="34" customFormat="1">
      <c r="A63" s="134" t="s">
        <v>143</v>
      </c>
      <c r="B63" s="54" t="s">
        <v>400</v>
      </c>
      <c r="C63" s="54" t="s">
        <v>400</v>
      </c>
      <c r="D63" s="54" t="s">
        <v>400</v>
      </c>
      <c r="E63" s="54" t="s">
        <v>400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79">
        <v>0</v>
      </c>
      <c r="S63" s="79">
        <v>0</v>
      </c>
      <c r="T63" s="79">
        <v>0</v>
      </c>
      <c r="U63" s="79">
        <v>0</v>
      </c>
      <c r="V63" s="79" t="s">
        <v>400</v>
      </c>
      <c r="W63" s="79" t="s">
        <v>400</v>
      </c>
      <c r="X63" s="79" t="s">
        <v>400</v>
      </c>
      <c r="Y63" s="79" t="s">
        <v>400</v>
      </c>
      <c r="Z63" s="335" t="s">
        <v>400</v>
      </c>
      <c r="AA63" s="335" t="s">
        <v>400</v>
      </c>
      <c r="AB63" s="79" t="s">
        <v>400</v>
      </c>
      <c r="AC63" s="79" t="s">
        <v>400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</row>
    <row r="64" spans="1:36" s="34" customFormat="1">
      <c r="A64" s="134" t="s">
        <v>49</v>
      </c>
      <c r="B64" s="54">
        <v>1080.4739999999999</v>
      </c>
      <c r="C64" s="54">
        <v>1091.317</v>
      </c>
      <c r="D64" s="54">
        <v>1162.566</v>
      </c>
      <c r="E64" s="54">
        <v>1365.7570000000001</v>
      </c>
      <c r="F64" s="54">
        <v>1290.683</v>
      </c>
      <c r="G64" s="54">
        <v>1245.1790000000001</v>
      </c>
      <c r="H64" s="54">
        <v>1140.0119999999999</v>
      </c>
      <c r="I64" s="54">
        <v>1435.095</v>
      </c>
      <c r="J64" s="54">
        <v>1190.8320000000001</v>
      </c>
      <c r="K64" s="54">
        <v>1347.1949999999999</v>
      </c>
      <c r="L64" s="54">
        <v>1449.5060000000001</v>
      </c>
      <c r="M64" s="54">
        <v>1665.2199999999998</v>
      </c>
      <c r="N64" s="54">
        <v>1273.5360000000001</v>
      </c>
      <c r="O64" s="54">
        <v>1464.8330000000001</v>
      </c>
      <c r="P64" s="54">
        <v>1486.4319999999998</v>
      </c>
      <c r="Q64" s="54">
        <v>1773.7710000000002</v>
      </c>
      <c r="R64" s="79">
        <v>1300.9859999999999</v>
      </c>
      <c r="S64" s="79">
        <v>1433.664</v>
      </c>
      <c r="T64" s="79">
        <v>1653.502</v>
      </c>
      <c r="U64" s="79">
        <v>2151.2529999999997</v>
      </c>
      <c r="V64" s="79">
        <v>1530.6130000000001</v>
      </c>
      <c r="W64" s="79">
        <v>1509.799</v>
      </c>
      <c r="X64" s="79">
        <v>1849.405</v>
      </c>
      <c r="Y64" s="79">
        <v>2248.7689999999998</v>
      </c>
      <c r="Z64" s="335">
        <v>2154.402</v>
      </c>
      <c r="AA64" s="335">
        <v>2053.2559999999999</v>
      </c>
      <c r="AB64" s="79">
        <v>2251.1640000000002</v>
      </c>
      <c r="AC64" s="79">
        <v>2552.2809999999999</v>
      </c>
      <c r="AD64" s="79">
        <v>2386.34</v>
      </c>
      <c r="AE64" s="79">
        <v>2490.2600000000002</v>
      </c>
      <c r="AF64" s="79">
        <v>2340.3939999999998</v>
      </c>
      <c r="AG64" s="79">
        <v>2498.9140000000002</v>
      </c>
      <c r="AH64" s="79">
        <v>1783.961</v>
      </c>
      <c r="AI64" s="79">
        <v>1775.4659999999999</v>
      </c>
      <c r="AJ64" s="79">
        <v>1821.396</v>
      </c>
    </row>
    <row r="65" spans="1:37" s="34" customFormat="1">
      <c r="A65" s="134" t="s">
        <v>51</v>
      </c>
      <c r="B65" s="54">
        <v>730.49199999999996</v>
      </c>
      <c r="C65" s="54">
        <v>766.34400000000005</v>
      </c>
      <c r="D65" s="54">
        <v>803.48400000000004</v>
      </c>
      <c r="E65" s="54">
        <v>829.70600000000002</v>
      </c>
      <c r="F65" s="54">
        <v>906.86999976000004</v>
      </c>
      <c r="G65" s="54">
        <v>852.71100000000001</v>
      </c>
      <c r="H65" s="54">
        <v>1302.8340000000001</v>
      </c>
      <c r="I65" s="54">
        <v>1057.049</v>
      </c>
      <c r="J65" s="54">
        <v>941.98199999999997</v>
      </c>
      <c r="K65" s="54">
        <v>1113.864</v>
      </c>
      <c r="L65" s="54">
        <v>1069.5619999999999</v>
      </c>
      <c r="M65" s="54">
        <v>1128.771</v>
      </c>
      <c r="N65" s="54">
        <v>1079.085</v>
      </c>
      <c r="O65" s="54">
        <v>1451.604</v>
      </c>
      <c r="P65" s="54">
        <v>1359.8230000000001</v>
      </c>
      <c r="Q65" s="54">
        <v>1287.9459999999999</v>
      </c>
      <c r="R65" s="79">
        <v>1184.2639999999999</v>
      </c>
      <c r="S65" s="79">
        <v>1489.635</v>
      </c>
      <c r="T65" s="79">
        <v>1540.8219999999999</v>
      </c>
      <c r="U65" s="79">
        <v>2108.82549505</v>
      </c>
      <c r="V65" s="79">
        <v>1695.3130000000001</v>
      </c>
      <c r="W65" s="79">
        <v>2005.64</v>
      </c>
      <c r="X65" s="79">
        <v>1984.88</v>
      </c>
      <c r="Y65" s="79">
        <v>2416.8330000000001</v>
      </c>
      <c r="Z65" s="335">
        <v>1882.3530000000001</v>
      </c>
      <c r="AA65" s="335">
        <v>2427.576</v>
      </c>
      <c r="AB65" s="79">
        <v>2175.6819999999998</v>
      </c>
      <c r="AC65" s="79">
        <v>3362.09</v>
      </c>
      <c r="AD65" s="79">
        <v>3278.1880000000001</v>
      </c>
      <c r="AE65" s="79">
        <v>3667.2187216800003</v>
      </c>
      <c r="AF65" s="79">
        <v>3765.2363788000002</v>
      </c>
      <c r="AG65" s="79">
        <v>4107.5249999999996</v>
      </c>
      <c r="AH65" s="79">
        <v>4125.0870000000004</v>
      </c>
      <c r="AI65" s="79">
        <v>3768.3449999999998</v>
      </c>
      <c r="AJ65" s="79">
        <v>4324.4189999999999</v>
      </c>
    </row>
    <row r="66" spans="1:37" s="34" customFormat="1">
      <c r="A66" s="134" t="s">
        <v>518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79"/>
      <c r="S66" s="79"/>
      <c r="T66" s="79"/>
      <c r="U66" s="79"/>
      <c r="V66" s="79" t="s">
        <v>400</v>
      </c>
      <c r="W66" s="79" t="s">
        <v>400</v>
      </c>
      <c r="X66" s="79" t="s">
        <v>400</v>
      </c>
      <c r="Y66" s="79" t="s">
        <v>400</v>
      </c>
      <c r="Z66" s="335" t="s">
        <v>400</v>
      </c>
      <c r="AA66" s="335">
        <v>398.73599999999999</v>
      </c>
      <c r="AB66" s="79">
        <v>459.61900000000003</v>
      </c>
      <c r="AC66" s="79">
        <v>472.37599999999998</v>
      </c>
      <c r="AD66" s="79">
        <v>493.89400000000001</v>
      </c>
      <c r="AE66" s="79">
        <v>507.15600000000001</v>
      </c>
      <c r="AF66" s="79">
        <v>527.16999999999996</v>
      </c>
      <c r="AG66" s="79">
        <v>530.40899999999999</v>
      </c>
      <c r="AH66" s="79">
        <v>539.48099999999999</v>
      </c>
      <c r="AI66" s="79">
        <v>536.14</v>
      </c>
      <c r="AJ66" s="79">
        <v>533.18600000000004</v>
      </c>
    </row>
    <row r="67" spans="1:37" s="34" customFormat="1">
      <c r="A67" s="134" t="s">
        <v>646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79"/>
      <c r="S67" s="79"/>
      <c r="T67" s="79"/>
      <c r="U67" s="79"/>
      <c r="V67" s="79">
        <v>55.101999999999997</v>
      </c>
      <c r="W67" s="79">
        <v>39.656999999999996</v>
      </c>
      <c r="X67" s="79">
        <v>13.981</v>
      </c>
      <c r="Y67" s="79">
        <v>78.254000000000005</v>
      </c>
      <c r="Z67" s="335">
        <v>102.479</v>
      </c>
      <c r="AA67" s="335">
        <v>506.28399999999999</v>
      </c>
      <c r="AB67" s="79">
        <v>731.00199999999995</v>
      </c>
      <c r="AC67" s="79">
        <v>615.66</v>
      </c>
      <c r="AD67" s="79">
        <v>771.58281127999999</v>
      </c>
      <c r="AE67" s="79">
        <v>705.96525913999994</v>
      </c>
      <c r="AF67" s="79">
        <v>1147.73248244</v>
      </c>
      <c r="AG67" s="79">
        <v>807.4759886600001</v>
      </c>
      <c r="AH67" s="79">
        <v>2858.07671648</v>
      </c>
      <c r="AI67" s="79">
        <v>3301.2388912399997</v>
      </c>
      <c r="AJ67" s="79">
        <v>3350.6452939999999</v>
      </c>
      <c r="AK67" s="430"/>
    </row>
    <row r="68" spans="1:37" s="34" customFormat="1">
      <c r="A68" s="134" t="s">
        <v>144</v>
      </c>
      <c r="B68" s="54">
        <v>1565.08</v>
      </c>
      <c r="C68" s="54">
        <v>1626.0650000000001</v>
      </c>
      <c r="D68" s="54">
        <v>1231.9770000000001</v>
      </c>
      <c r="E68" s="54">
        <v>1541.4680000000001</v>
      </c>
      <c r="F68" s="54">
        <v>1297.4720000000002</v>
      </c>
      <c r="G68" s="54">
        <v>1445.431</v>
      </c>
      <c r="H68" s="54">
        <v>857.2829999999999</v>
      </c>
      <c r="I68" s="54">
        <v>484.47499999999991</v>
      </c>
      <c r="J68" s="54">
        <v>557.55200000000013</v>
      </c>
      <c r="K68" s="54">
        <v>570.88400000000001</v>
      </c>
      <c r="L68" s="54">
        <v>475.35399999999981</v>
      </c>
      <c r="M68" s="54">
        <v>521.63005700000031</v>
      </c>
      <c r="N68" s="54">
        <v>722.41899999999987</v>
      </c>
      <c r="O68" s="54">
        <v>634.88999999999987</v>
      </c>
      <c r="P68" s="54">
        <v>822.85000000000036</v>
      </c>
      <c r="Q68" s="54">
        <v>1068.8479999999995</v>
      </c>
      <c r="R68" s="79">
        <v>1338.9799999999993</v>
      </c>
      <c r="S68" s="79">
        <v>1534.4539999999997</v>
      </c>
      <c r="T68" s="79">
        <v>1395.7970000000005</v>
      </c>
      <c r="U68" s="79">
        <v>1634.4779999900002</v>
      </c>
      <c r="V68" s="79">
        <v>1311.75</v>
      </c>
      <c r="W68" s="79">
        <v>1392.431</v>
      </c>
      <c r="X68" s="79">
        <v>1619.3030000000001</v>
      </c>
      <c r="Y68" s="79">
        <v>1436.0450000000001</v>
      </c>
      <c r="Z68" s="335">
        <v>1731.59</v>
      </c>
      <c r="AA68" s="335">
        <v>1617.6849999999999</v>
      </c>
      <c r="AB68" s="79">
        <v>1649.4570000000001</v>
      </c>
      <c r="AC68" s="79">
        <v>3130.6439999999998</v>
      </c>
      <c r="AD68" s="79">
        <v>3231.4031887199981</v>
      </c>
      <c r="AE68" s="79">
        <v>4908.1333334200008</v>
      </c>
      <c r="AF68" s="79">
        <v>4901.0626425599985</v>
      </c>
      <c r="AG68" s="79">
        <v>4488.5536260200006</v>
      </c>
      <c r="AH68" s="79">
        <v>4498.9131971599982</v>
      </c>
      <c r="AI68" s="79">
        <v>4036.5105841799996</v>
      </c>
      <c r="AJ68" s="79">
        <v>3987.1830000000009</v>
      </c>
    </row>
    <row r="69" spans="1:37" s="34" customFormat="1">
      <c r="A69" s="134" t="s">
        <v>63</v>
      </c>
      <c r="B69" s="54" t="s">
        <v>400</v>
      </c>
      <c r="C69" s="54" t="s">
        <v>400</v>
      </c>
      <c r="D69" s="54" t="s">
        <v>400</v>
      </c>
      <c r="E69" s="54" t="s">
        <v>400</v>
      </c>
      <c r="F69" s="54">
        <v>0</v>
      </c>
      <c r="G69" s="54">
        <v>0</v>
      </c>
      <c r="H69" s="54">
        <v>0</v>
      </c>
      <c r="I69" s="54">
        <v>254.82599999999999</v>
      </c>
      <c r="J69" s="54">
        <v>255.71100000000001</v>
      </c>
      <c r="K69" s="54">
        <v>257.78899999999999</v>
      </c>
      <c r="L69" s="54">
        <v>256.54599999999999</v>
      </c>
      <c r="M69" s="54">
        <v>256.72899999999998</v>
      </c>
      <c r="N69" s="54">
        <v>258.97699999999998</v>
      </c>
      <c r="O69" s="54">
        <v>262.041</v>
      </c>
      <c r="P69" s="54">
        <v>262.30399999999997</v>
      </c>
      <c r="Q69" s="54">
        <v>248.45599999999999</v>
      </c>
      <c r="R69" s="79">
        <v>0</v>
      </c>
      <c r="S69" s="79">
        <v>0</v>
      </c>
      <c r="T69" s="79">
        <v>0</v>
      </c>
      <c r="U69" s="79">
        <v>0</v>
      </c>
      <c r="V69" s="79" t="s">
        <v>400</v>
      </c>
      <c r="W69" s="79" t="s">
        <v>400</v>
      </c>
      <c r="X69" s="79" t="s">
        <v>400</v>
      </c>
      <c r="Y69" s="79" t="s">
        <v>400</v>
      </c>
      <c r="Z69" s="335" t="s">
        <v>400</v>
      </c>
      <c r="AA69" s="335">
        <v>341.01</v>
      </c>
      <c r="AB69" s="79">
        <v>341.01</v>
      </c>
      <c r="AC69" s="79">
        <v>0.26600000000000001</v>
      </c>
      <c r="AD69" s="79">
        <v>0.26800000000000002</v>
      </c>
      <c r="AE69" s="79">
        <v>0.26900000000000002</v>
      </c>
      <c r="AF69" s="79">
        <v>18.16</v>
      </c>
      <c r="AG69" s="79">
        <v>727.93600000000004</v>
      </c>
      <c r="AH69" s="79">
        <v>739.00800000000004</v>
      </c>
      <c r="AI69" s="79">
        <v>739.54600000000005</v>
      </c>
      <c r="AJ69" s="79">
        <v>739.81899999999996</v>
      </c>
    </row>
    <row r="70" spans="1:37" s="34" customFormat="1">
      <c r="A70" s="134" t="s">
        <v>244</v>
      </c>
      <c r="B70" s="54" t="s">
        <v>400</v>
      </c>
      <c r="C70" s="54" t="s">
        <v>400</v>
      </c>
      <c r="D70" s="54" t="s">
        <v>400</v>
      </c>
      <c r="E70" s="54" t="s">
        <v>400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 t="s">
        <v>400</v>
      </c>
      <c r="W70" s="79" t="s">
        <v>400</v>
      </c>
      <c r="X70" s="79" t="s">
        <v>400</v>
      </c>
      <c r="Y70" s="79" t="s">
        <v>400</v>
      </c>
      <c r="Z70" s="335" t="s">
        <v>400</v>
      </c>
      <c r="AA70" s="335" t="s">
        <v>400</v>
      </c>
      <c r="AB70" s="79" t="s">
        <v>400</v>
      </c>
      <c r="AC70" s="79" t="s">
        <v>400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</row>
    <row r="71" spans="1:37" s="34" customFormat="1">
      <c r="A71" s="134" t="s">
        <v>145</v>
      </c>
      <c r="B71" s="54" t="s">
        <v>400</v>
      </c>
      <c r="C71" s="54" t="s">
        <v>400</v>
      </c>
      <c r="D71" s="54" t="s">
        <v>400</v>
      </c>
      <c r="E71" s="54" t="s">
        <v>400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79">
        <v>0</v>
      </c>
      <c r="S71" s="79">
        <v>0</v>
      </c>
      <c r="T71" s="79">
        <v>0</v>
      </c>
      <c r="U71" s="79">
        <v>0</v>
      </c>
      <c r="V71" s="79" t="s">
        <v>400</v>
      </c>
      <c r="W71" s="79" t="s">
        <v>400</v>
      </c>
      <c r="X71" s="79" t="s">
        <v>400</v>
      </c>
      <c r="Y71" s="79" t="s">
        <v>400</v>
      </c>
      <c r="Z71" s="335" t="s">
        <v>400</v>
      </c>
      <c r="AA71" s="335" t="s">
        <v>400</v>
      </c>
      <c r="AB71" s="79" t="s">
        <v>400</v>
      </c>
      <c r="AC71" s="79" t="s">
        <v>400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</row>
    <row r="72" spans="1:37" s="34" customFormat="1">
      <c r="A72" s="134" t="s">
        <v>66</v>
      </c>
      <c r="B72" s="54">
        <v>2779.6410000000001</v>
      </c>
      <c r="C72" s="54">
        <v>2760.8409999999999</v>
      </c>
      <c r="D72" s="54">
        <v>2624.2649999999999</v>
      </c>
      <c r="E72" s="54">
        <v>2635.6179999999999</v>
      </c>
      <c r="F72" s="54">
        <v>2634.1260000000002</v>
      </c>
      <c r="G72" s="54">
        <v>2584.1239999999998</v>
      </c>
      <c r="H72" s="54">
        <v>2519.489</v>
      </c>
      <c r="I72" s="54">
        <v>2494.4859999999999</v>
      </c>
      <c r="J72" s="54">
        <v>2503.252</v>
      </c>
      <c r="K72" s="54">
        <v>2466.7501609999999</v>
      </c>
      <c r="L72" s="54">
        <v>2462.3405600000001</v>
      </c>
      <c r="M72" s="54">
        <v>2464.3156909999998</v>
      </c>
      <c r="N72" s="54">
        <v>2460.249319</v>
      </c>
      <c r="O72" s="54">
        <v>2432.6341609999999</v>
      </c>
      <c r="P72" s="54">
        <v>2411.8184339999998</v>
      </c>
      <c r="Q72" s="54">
        <v>2409.5545320000001</v>
      </c>
      <c r="R72" s="79">
        <v>2411.3460129999999</v>
      </c>
      <c r="S72" s="79">
        <v>2359.8329869999998</v>
      </c>
      <c r="T72" s="79">
        <v>2367.912546</v>
      </c>
      <c r="U72" s="79">
        <v>2379.4377169999998</v>
      </c>
      <c r="V72" s="79">
        <v>2374.3139999999999</v>
      </c>
      <c r="W72" s="79">
        <v>2345.2939999999999</v>
      </c>
      <c r="X72" s="79">
        <v>2337.0360000000001</v>
      </c>
      <c r="Y72" s="79">
        <v>2329.8580000000002</v>
      </c>
      <c r="Z72" s="335">
        <v>2318.2080000000001</v>
      </c>
      <c r="AA72" s="335">
        <v>2280.6709999999998</v>
      </c>
      <c r="AB72" s="79">
        <v>2269.3220000000001</v>
      </c>
      <c r="AC72" s="79">
        <v>5474.6270000000004</v>
      </c>
      <c r="AD72" s="79">
        <v>5862.3714007200006</v>
      </c>
      <c r="AE72" s="79">
        <v>5754.5554067999992</v>
      </c>
      <c r="AF72" s="79">
        <v>6058.9449204800003</v>
      </c>
      <c r="AG72" s="79">
        <v>5899.9179322400014</v>
      </c>
      <c r="AH72" s="79">
        <v>6666.2474677600039</v>
      </c>
      <c r="AI72" s="79">
        <v>6841.1908114000016</v>
      </c>
      <c r="AJ72" s="79">
        <v>6909.6070250800012</v>
      </c>
    </row>
    <row r="73" spans="1:37" s="34" customFormat="1">
      <c r="A73" s="134" t="s">
        <v>67</v>
      </c>
      <c r="B73" s="54">
        <v>3928.9</v>
      </c>
      <c r="C73" s="54">
        <v>3983.683</v>
      </c>
      <c r="D73" s="54">
        <v>4072.7570000000001</v>
      </c>
      <c r="E73" s="54">
        <v>4039.9690000000001</v>
      </c>
      <c r="F73" s="54">
        <v>4043.5706819400002</v>
      </c>
      <c r="G73" s="54">
        <v>4015.7316819400003</v>
      </c>
      <c r="H73" s="54">
        <v>4028.6556819400002</v>
      </c>
      <c r="I73" s="54">
        <v>4038.3139999999999</v>
      </c>
      <c r="J73" s="54">
        <v>4092.1529999999998</v>
      </c>
      <c r="K73" s="54">
        <v>4207.2717419999999</v>
      </c>
      <c r="L73" s="54">
        <v>4248.628119</v>
      </c>
      <c r="M73" s="54">
        <v>4267.5135399999999</v>
      </c>
      <c r="N73" s="54">
        <v>4314.1794689999997</v>
      </c>
      <c r="O73" s="54">
        <v>4285.945393</v>
      </c>
      <c r="P73" s="54">
        <v>4344.1458389999998</v>
      </c>
      <c r="Q73" s="54">
        <v>4414.3520920000001</v>
      </c>
      <c r="R73" s="79">
        <v>4411.2617110000001</v>
      </c>
      <c r="S73" s="79">
        <v>4500.044081</v>
      </c>
      <c r="T73" s="79">
        <v>4522.8871799999997</v>
      </c>
      <c r="U73" s="79">
        <v>4532.2819669999999</v>
      </c>
      <c r="V73" s="79">
        <v>4562.1689999999999</v>
      </c>
      <c r="W73" s="79">
        <v>4607.5680000000002</v>
      </c>
      <c r="X73" s="79">
        <v>4619.6180000000004</v>
      </c>
      <c r="Y73" s="79">
        <v>4600.777</v>
      </c>
      <c r="Z73" s="335">
        <v>2684.0239999999999</v>
      </c>
      <c r="AA73" s="335">
        <v>2073.7040000000002</v>
      </c>
      <c r="AB73" s="79">
        <v>2067.8000000000002</v>
      </c>
      <c r="AC73" s="79">
        <v>2522.5140000000001</v>
      </c>
      <c r="AD73" s="79">
        <v>2552.9203559200005</v>
      </c>
      <c r="AE73" s="79">
        <v>2523.54735592</v>
      </c>
      <c r="AF73" s="79">
        <v>2560.7353559199996</v>
      </c>
      <c r="AG73" s="79">
        <v>2558.5643559000005</v>
      </c>
      <c r="AH73" s="79">
        <v>2558.3453559200002</v>
      </c>
      <c r="AI73" s="79">
        <v>2542.4038955000005</v>
      </c>
      <c r="AJ73" s="79">
        <v>2525.6140619200009</v>
      </c>
    </row>
    <row r="74" spans="1:37" s="34" customFormat="1">
      <c r="A74" s="134" t="s">
        <v>519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79"/>
      <c r="S74" s="79"/>
      <c r="T74" s="79"/>
      <c r="U74" s="79"/>
      <c r="V74" s="79" t="s">
        <v>400</v>
      </c>
      <c r="W74" s="79" t="s">
        <v>400</v>
      </c>
      <c r="X74" s="79" t="s">
        <v>400</v>
      </c>
      <c r="Y74" s="79" t="s">
        <v>400</v>
      </c>
      <c r="Z74" s="335" t="s">
        <v>400</v>
      </c>
      <c r="AA74" s="335">
        <v>2203.817</v>
      </c>
      <c r="AB74" s="79">
        <v>2146.3339999999998</v>
      </c>
      <c r="AC74" s="79">
        <v>2141.442</v>
      </c>
      <c r="AD74" s="79">
        <v>2220.17</v>
      </c>
      <c r="AE74" s="79">
        <v>2243.777</v>
      </c>
      <c r="AF74" s="79">
        <v>2244.8890000000001</v>
      </c>
      <c r="AG74" s="79">
        <v>2255.163</v>
      </c>
      <c r="AH74" s="79">
        <v>2247.7930000000001</v>
      </c>
      <c r="AI74" s="79">
        <v>2303.9789999999998</v>
      </c>
      <c r="AJ74" s="79">
        <v>2302.8009999999999</v>
      </c>
    </row>
    <row r="75" spans="1:37" s="34" customFormat="1">
      <c r="A75" s="134" t="s">
        <v>146</v>
      </c>
      <c r="B75" s="54">
        <v>1296.3800000000001</v>
      </c>
      <c r="C75" s="54">
        <v>1295.7809999999999</v>
      </c>
      <c r="D75" s="54">
        <v>1295.769</v>
      </c>
      <c r="E75" s="54">
        <v>1263.1780000000001</v>
      </c>
      <c r="F75" s="54">
        <v>1269.3410000000003</v>
      </c>
      <c r="G75" s="54">
        <v>1247.2180000000008</v>
      </c>
      <c r="H75" s="54">
        <v>1297.7929999999997</v>
      </c>
      <c r="I75" s="54">
        <v>1403.1170000000002</v>
      </c>
      <c r="J75" s="54">
        <v>1349.9449999999997</v>
      </c>
      <c r="K75" s="54">
        <v>2079.5709999999999</v>
      </c>
      <c r="L75" s="54">
        <v>2334.4429999999993</v>
      </c>
      <c r="M75" s="54">
        <v>2621.1713580000014</v>
      </c>
      <c r="N75" s="54">
        <v>2683.7813920000008</v>
      </c>
      <c r="O75" s="54">
        <v>2661.3741319999999</v>
      </c>
      <c r="P75" s="54">
        <v>1301.2052564200003</v>
      </c>
      <c r="Q75" s="54">
        <v>1423.0479999999998</v>
      </c>
      <c r="R75" s="79">
        <v>1161.9910000000009</v>
      </c>
      <c r="S75" s="79">
        <v>1202.5529999999999</v>
      </c>
      <c r="T75" s="79">
        <v>1389.6959999999999</v>
      </c>
      <c r="U75" s="79">
        <v>1457.268739000001</v>
      </c>
      <c r="V75" s="79">
        <v>1392.3889999999999</v>
      </c>
      <c r="W75" s="79">
        <v>1424.711</v>
      </c>
      <c r="X75" s="79">
        <v>1643.1510000000001</v>
      </c>
      <c r="Y75" s="79">
        <v>1747.4739999999999</v>
      </c>
      <c r="Z75" s="335">
        <v>3284.6390000000001</v>
      </c>
      <c r="AA75" s="335">
        <v>2040.473</v>
      </c>
      <c r="AB75" s="79">
        <v>2328.94</v>
      </c>
      <c r="AC75" s="79">
        <v>2590.2579999999998</v>
      </c>
      <c r="AD75" s="79">
        <v>2590.4503430000004</v>
      </c>
      <c r="AE75" s="79">
        <v>2398.5171563600088</v>
      </c>
      <c r="AF75" s="79">
        <v>2808.3281607200006</v>
      </c>
      <c r="AG75" s="79">
        <v>3011.3359981600042</v>
      </c>
      <c r="AH75" s="79">
        <v>2969.9445404600028</v>
      </c>
      <c r="AI75" s="79">
        <v>3027.8907387199979</v>
      </c>
      <c r="AJ75" s="79">
        <v>3029.4973548399903</v>
      </c>
    </row>
    <row r="76" spans="1:37" s="34" customFormat="1">
      <c r="A76" s="21" t="s">
        <v>245</v>
      </c>
      <c r="B76" s="70">
        <v>11416.344000000001</v>
      </c>
      <c r="C76" s="70">
        <v>11618.147000000001</v>
      </c>
      <c r="D76" s="70">
        <v>11282.72</v>
      </c>
      <c r="E76" s="70">
        <v>11794.794000000002</v>
      </c>
      <c r="F76" s="70">
        <v>11580.775681700001</v>
      </c>
      <c r="G76" s="70">
        <v>11559.324681940001</v>
      </c>
      <c r="H76" s="70">
        <v>11500.56968194</v>
      </c>
      <c r="I76" s="70">
        <v>11496.353999999999</v>
      </c>
      <c r="J76" s="70">
        <v>11458.032999999999</v>
      </c>
      <c r="K76" s="70">
        <v>12370.915903000001</v>
      </c>
      <c r="L76" s="70">
        <v>12495.366678999999</v>
      </c>
      <c r="M76" s="70">
        <v>13098.820646000002</v>
      </c>
      <c r="N76" s="70">
        <v>13025.170180000001</v>
      </c>
      <c r="O76" s="70">
        <v>13326.503686</v>
      </c>
      <c r="P76" s="70">
        <v>12209.36652942</v>
      </c>
      <c r="Q76" s="70">
        <v>13511.855624</v>
      </c>
      <c r="R76" s="33">
        <v>13193.785724000001</v>
      </c>
      <c r="S76" s="33">
        <v>13495.145068</v>
      </c>
      <c r="T76" s="33">
        <v>13973.948726000001</v>
      </c>
      <c r="U76" s="33">
        <v>15020.68491804</v>
      </c>
      <c r="V76" s="33">
        <v>13439.439</v>
      </c>
      <c r="W76" s="33">
        <v>13722.254999999999</v>
      </c>
      <c r="X76" s="33">
        <v>14273.517</v>
      </c>
      <c r="Y76" s="33">
        <v>16079.898999999999</v>
      </c>
      <c r="Z76" s="334">
        <v>15578.03</v>
      </c>
      <c r="AA76" s="334">
        <v>16634.906999999999</v>
      </c>
      <c r="AB76" s="334">
        <v>18376.335999999999</v>
      </c>
      <c r="AC76" s="334">
        <v>24217.223999999998</v>
      </c>
      <c r="AD76" s="334">
        <v>26206.179099639998</v>
      </c>
      <c r="AE76" s="334">
        <v>27035.024233320008</v>
      </c>
      <c r="AF76" s="334">
        <v>28307.463940919995</v>
      </c>
      <c r="AG76" s="334">
        <v>28188.25490098001</v>
      </c>
      <c r="AH76" s="334">
        <v>31153.915277780005</v>
      </c>
      <c r="AI76" s="334">
        <v>30111.536921039999</v>
      </c>
      <c r="AJ76" s="334">
        <v>30587.448735839993</v>
      </c>
    </row>
    <row r="77" spans="1:37" s="34" customFormat="1">
      <c r="A77" s="2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33"/>
      <c r="S77" s="33"/>
      <c r="T77" s="33"/>
      <c r="U77" s="33"/>
      <c r="V77" s="33"/>
      <c r="W77" s="33"/>
      <c r="X77" s="33"/>
      <c r="Y77" s="33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</row>
    <row r="78" spans="1:37" s="34" customFormat="1">
      <c r="A78" s="132" t="s">
        <v>147</v>
      </c>
      <c r="B78" s="70">
        <v>-5069.2919999999995</v>
      </c>
      <c r="C78" s="70">
        <v>-5126.7370000000001</v>
      </c>
      <c r="D78" s="70">
        <v>-4865.0360000000001</v>
      </c>
      <c r="E78" s="70">
        <v>-5058.5429999999997</v>
      </c>
      <c r="F78" s="70">
        <v>-4909.5838557300003</v>
      </c>
      <c r="G78" s="70">
        <v>-4729.4835999999996</v>
      </c>
      <c r="H78" s="70">
        <v>-4899.4695599999995</v>
      </c>
      <c r="I78" s="70">
        <v>-4714.7029999999995</v>
      </c>
      <c r="J78" s="70">
        <v>-4854.2342289999997</v>
      </c>
      <c r="K78" s="70">
        <v>-5542.9684739999993</v>
      </c>
      <c r="L78" s="70">
        <v>-5717.4950509999999</v>
      </c>
      <c r="M78" s="70">
        <v>-6503.0424509999993</v>
      </c>
      <c r="N78" s="70">
        <v>-6268.5571400000008</v>
      </c>
      <c r="O78" s="70">
        <v>-6588.7636459999994</v>
      </c>
      <c r="P78" s="70">
        <v>-7042.1124890000001</v>
      </c>
      <c r="Q78" s="70">
        <v>-8413.2051739999988</v>
      </c>
      <c r="R78" s="33">
        <v>-8333.4350696399979</v>
      </c>
      <c r="S78" s="33">
        <v>-8450.283496</v>
      </c>
      <c r="T78" s="33">
        <v>-8793.396154</v>
      </c>
      <c r="U78" s="33">
        <v>-9891.912112</v>
      </c>
      <c r="V78" s="33">
        <v>-8408.93</v>
      </c>
      <c r="W78" s="33">
        <v>-8602.1440000000002</v>
      </c>
      <c r="X78" s="33">
        <v>-8965.0110000000004</v>
      </c>
      <c r="Y78" s="33">
        <v>-10958.291999999999</v>
      </c>
      <c r="Z78" s="33">
        <v>-10589.808000000001</v>
      </c>
      <c r="AA78" s="33">
        <v>-11671.124</v>
      </c>
      <c r="AB78" s="33">
        <v>-13368.849</v>
      </c>
      <c r="AC78" s="33">
        <v>-19393.904999999999</v>
      </c>
      <c r="AD78" s="33">
        <v>-21287.846999899997</v>
      </c>
      <c r="AE78" s="33">
        <v>-22277.98749358</v>
      </c>
      <c r="AF78" s="33">
        <v>-23302.188686760004</v>
      </c>
      <c r="AG78" s="33">
        <v>-23109.82420694</v>
      </c>
      <c r="AH78" s="33">
        <v>-25217.621355559997</v>
      </c>
      <c r="AI78" s="33">
        <v>-24387.514996779995</v>
      </c>
      <c r="AJ78" s="33">
        <v>-24312.2136006</v>
      </c>
    </row>
    <row r="79" spans="1:37" s="34" customFormat="1">
      <c r="A79" s="134" t="s">
        <v>148</v>
      </c>
      <c r="B79" s="54">
        <v>-735.50699999999995</v>
      </c>
      <c r="C79" s="54">
        <v>-728.62900000000002</v>
      </c>
      <c r="D79" s="54">
        <v>-753.11699999999996</v>
      </c>
      <c r="E79" s="54">
        <v>-836.649</v>
      </c>
      <c r="F79" s="54">
        <v>-732.46899999999994</v>
      </c>
      <c r="G79" s="54">
        <v>-800.14800000000002</v>
      </c>
      <c r="H79" s="54">
        <v>-787.52699999999993</v>
      </c>
      <c r="I79" s="54">
        <v>-862.52099999999996</v>
      </c>
      <c r="J79" s="54">
        <v>-815.20866899999999</v>
      </c>
      <c r="K79" s="54">
        <v>-781.5529140000001</v>
      </c>
      <c r="L79" s="54">
        <v>-868.18249100000003</v>
      </c>
      <c r="M79" s="54">
        <v>-1557.7818910000001</v>
      </c>
      <c r="N79" s="54">
        <v>-1492.9495799999995</v>
      </c>
      <c r="O79" s="54">
        <v>-1459.528086</v>
      </c>
      <c r="P79" s="54">
        <v>-1932.5478910000002</v>
      </c>
      <c r="Q79" s="54">
        <v>-3226.4470274799996</v>
      </c>
      <c r="R79" s="79">
        <v>-2986.9</v>
      </c>
      <c r="S79" s="79">
        <v>-2648.2573352000004</v>
      </c>
      <c r="T79" s="79">
        <v>-1045.929594</v>
      </c>
      <c r="U79" s="79">
        <v>-1043.9945520000003</v>
      </c>
      <c r="V79" s="79">
        <v>-1007.144</v>
      </c>
      <c r="W79" s="79">
        <v>-1058.413</v>
      </c>
      <c r="X79" s="79">
        <v>-1012.686</v>
      </c>
      <c r="Y79" s="79">
        <v>-2741.3119999999999</v>
      </c>
      <c r="Z79" s="79">
        <v>-2737.672</v>
      </c>
      <c r="AA79" s="79">
        <v>-3024.509</v>
      </c>
      <c r="AB79" s="79">
        <v>-4585.0690000000004</v>
      </c>
      <c r="AC79" s="79">
        <v>-5636.3950000000004</v>
      </c>
      <c r="AD79" s="79">
        <v>-5091.1105909999997</v>
      </c>
      <c r="AE79" s="79">
        <v>-6136.4110030000002</v>
      </c>
      <c r="AF79" s="79">
        <v>-6963.8722740000003</v>
      </c>
      <c r="AG79" s="79">
        <v>-6658.5420160000003</v>
      </c>
      <c r="AH79" s="79">
        <v>-8461.091735</v>
      </c>
      <c r="AI79" s="79">
        <v>-9001.2262840000003</v>
      </c>
      <c r="AJ79" s="79">
        <v>-7810.4208010000002</v>
      </c>
    </row>
    <row r="80" spans="1:37" s="34" customFormat="1">
      <c r="A80" s="134" t="s">
        <v>72</v>
      </c>
      <c r="B80" s="54">
        <v>-500.88900000000001</v>
      </c>
      <c r="C80" s="54">
        <v>-599.44500000000005</v>
      </c>
      <c r="D80" s="54">
        <v>-661.13300000000004</v>
      </c>
      <c r="E80" s="54">
        <v>-769.76099999999997</v>
      </c>
      <c r="F80" s="54">
        <v>-684.54644499999995</v>
      </c>
      <c r="G80" s="54">
        <v>-576.23099999999999</v>
      </c>
      <c r="H80" s="54">
        <v>-529.70799999999997</v>
      </c>
      <c r="I80" s="54">
        <v>-551.17600000000004</v>
      </c>
      <c r="J80" s="54">
        <v>-777.95</v>
      </c>
      <c r="K80" s="54">
        <v>-424.17</v>
      </c>
      <c r="L80" s="54">
        <v>-308.3</v>
      </c>
      <c r="M80" s="54">
        <v>-529.99</v>
      </c>
      <c r="N80" s="54">
        <v>-762.63800000000003</v>
      </c>
      <c r="O80" s="54">
        <v>-755.32900000000006</v>
      </c>
      <c r="P80" s="54">
        <v>-701.01099999999997</v>
      </c>
      <c r="Q80" s="54">
        <v>-937.17700000000002</v>
      </c>
      <c r="R80" s="79">
        <v>-774.19500000000005</v>
      </c>
      <c r="S80" s="79">
        <v>-670.48199999999997</v>
      </c>
      <c r="T80" s="79">
        <v>-772.44500000000016</v>
      </c>
      <c r="U80" s="79">
        <v>-1919.8480000000002</v>
      </c>
      <c r="V80" s="79">
        <v>-1057.933</v>
      </c>
      <c r="W80" s="79">
        <v>-1161.605</v>
      </c>
      <c r="X80" s="79">
        <v>-1485.7470000000001</v>
      </c>
      <c r="Y80" s="79">
        <v>-2124.538</v>
      </c>
      <c r="Z80" s="79">
        <v>-1741.6990000000001</v>
      </c>
      <c r="AA80" s="79">
        <v>-1271.9469999999999</v>
      </c>
      <c r="AB80" s="79">
        <v>-1296.556</v>
      </c>
      <c r="AC80" s="79">
        <v>-2607.3980000000001</v>
      </c>
      <c r="AD80" s="79">
        <v>-3836.192</v>
      </c>
      <c r="AE80" s="79">
        <v>-4072.93</v>
      </c>
      <c r="AF80" s="79">
        <v>-3614.4760000000001</v>
      </c>
      <c r="AG80" s="79">
        <v>-3512.674</v>
      </c>
      <c r="AH80" s="79">
        <v>-4116.18</v>
      </c>
      <c r="AI80" s="79">
        <v>-4072.2460000000001</v>
      </c>
      <c r="AJ80" s="79">
        <v>-5582.0010000000002</v>
      </c>
    </row>
    <row r="81" spans="1:36" s="34" customFormat="1" ht="15.75" customHeight="1">
      <c r="A81" s="134" t="s">
        <v>73</v>
      </c>
      <c r="B81" s="54">
        <v>-71.831999999999994</v>
      </c>
      <c r="C81" s="54">
        <v>-81.897999999999996</v>
      </c>
      <c r="D81" s="54">
        <v>-48.396999999999998</v>
      </c>
      <c r="E81" s="54">
        <v>-51.84</v>
      </c>
      <c r="F81" s="54">
        <v>-77.537999999999997</v>
      </c>
      <c r="G81" s="54">
        <v>-89.194999999999993</v>
      </c>
      <c r="H81" s="54">
        <v>-56.055999999999997</v>
      </c>
      <c r="I81" s="54">
        <v>-60.091000000000001</v>
      </c>
      <c r="J81" s="54">
        <v>-86.164000000000001</v>
      </c>
      <c r="K81" s="54">
        <v>-98.013000000000005</v>
      </c>
      <c r="L81" s="54">
        <v>-61.895000000000003</v>
      </c>
      <c r="M81" s="54">
        <v>-66.799000000000007</v>
      </c>
      <c r="N81" s="54">
        <v>-103.55800000000001</v>
      </c>
      <c r="O81" s="54">
        <v>-114.68899999999999</v>
      </c>
      <c r="P81" s="54">
        <v>-68.869</v>
      </c>
      <c r="Q81" s="54">
        <v>-83.213999999999999</v>
      </c>
      <c r="R81" s="79">
        <v>-112.28</v>
      </c>
      <c r="S81" s="79">
        <v>-123.542</v>
      </c>
      <c r="T81" s="79">
        <v>-68.387</v>
      </c>
      <c r="U81" s="79">
        <v>-92.572999999999993</v>
      </c>
      <c r="V81" s="79">
        <v>-106.432</v>
      </c>
      <c r="W81" s="79">
        <v>-118.947</v>
      </c>
      <c r="X81" s="79">
        <v>-69.418999999999997</v>
      </c>
      <c r="Y81" s="79">
        <v>-94.158000000000001</v>
      </c>
      <c r="Z81" s="79">
        <v>-123.922</v>
      </c>
      <c r="AA81" s="79">
        <v>-132.78399999999999</v>
      </c>
      <c r="AB81" s="79">
        <v>-71.040000000000006</v>
      </c>
      <c r="AC81" s="79">
        <v>-110.31</v>
      </c>
      <c r="AD81" s="79">
        <v>-144.346</v>
      </c>
      <c r="AE81" s="79">
        <v>-164.96600000000001</v>
      </c>
      <c r="AF81" s="79">
        <v>-112.914</v>
      </c>
      <c r="AG81" s="79">
        <v>-126.444</v>
      </c>
      <c r="AH81" s="79">
        <v>-181.125</v>
      </c>
      <c r="AI81" s="79">
        <v>-210.07499999999999</v>
      </c>
      <c r="AJ81" s="79">
        <v>-150.547</v>
      </c>
    </row>
    <row r="82" spans="1:36" s="34" customFormat="1">
      <c r="A82" s="134" t="s">
        <v>647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79"/>
      <c r="S82" s="79"/>
      <c r="T82" s="79"/>
      <c r="U82" s="79"/>
      <c r="V82" s="79">
        <v>-450.33600000000001</v>
      </c>
      <c r="W82" s="79">
        <v>-218.79400000000001</v>
      </c>
      <c r="X82" s="79">
        <v>-276.69</v>
      </c>
      <c r="Y82" s="79">
        <v>-153.94800000000001</v>
      </c>
      <c r="Z82" s="79">
        <v>-180.642</v>
      </c>
      <c r="AA82" s="79">
        <v>-150.08199999999999</v>
      </c>
      <c r="AB82" s="79">
        <v>-101.044</v>
      </c>
      <c r="AC82" s="79">
        <v>-31.207000000000001</v>
      </c>
      <c r="AD82" s="79">
        <v>-25.982859140000002</v>
      </c>
      <c r="AE82" s="79">
        <v>-158.67663468000001</v>
      </c>
      <c r="AF82" s="79">
        <v>-41.453252060000004</v>
      </c>
      <c r="AG82" s="79">
        <v>-69.953052920000005</v>
      </c>
      <c r="AH82" s="79">
        <v>0</v>
      </c>
      <c r="AI82" s="79">
        <v>-0.37498905999999999</v>
      </c>
      <c r="AJ82" s="79">
        <v>0</v>
      </c>
    </row>
    <row r="83" spans="1:36" s="34" customFormat="1">
      <c r="A83" s="134" t="s">
        <v>149</v>
      </c>
      <c r="B83" s="54">
        <v>-1353.453</v>
      </c>
      <c r="C83" s="54">
        <v>-1315.5550000000001</v>
      </c>
      <c r="D83" s="54">
        <v>-1026.1079999999999</v>
      </c>
      <c r="E83" s="54">
        <v>-594.16700000000003</v>
      </c>
      <c r="F83" s="54">
        <v>-766.8685549999999</v>
      </c>
      <c r="G83" s="54">
        <v>-645.98699999999997</v>
      </c>
      <c r="H83" s="54">
        <v>-910.66799999999978</v>
      </c>
      <c r="I83" s="54">
        <v>-525.18799999999987</v>
      </c>
      <c r="J83" s="54">
        <v>-718.44299999999998</v>
      </c>
      <c r="K83" s="54">
        <v>-1388.866</v>
      </c>
      <c r="L83" s="54">
        <v>-1673.413</v>
      </c>
      <c r="M83" s="54">
        <v>-2074.9169999999995</v>
      </c>
      <c r="N83" s="54">
        <v>-1290.4950000000003</v>
      </c>
      <c r="O83" s="54">
        <v>-1474.9279999999999</v>
      </c>
      <c r="P83" s="54">
        <v>-1123.7189999999998</v>
      </c>
      <c r="Q83" s="54">
        <v>-997.31699999999989</v>
      </c>
      <c r="R83" s="79">
        <v>-1474.3961765799995</v>
      </c>
      <c r="S83" s="79">
        <v>-1537.172</v>
      </c>
      <c r="T83" s="79">
        <v>-1595.2449999999999</v>
      </c>
      <c r="U83" s="79">
        <v>-1596.8299999999997</v>
      </c>
      <c r="V83" s="79">
        <v>-1631.5889999999999</v>
      </c>
      <c r="W83" s="79">
        <v>-1968.114</v>
      </c>
      <c r="X83" s="79">
        <v>-1891.1869999999999</v>
      </c>
      <c r="Y83" s="79">
        <v>-1451.9770000000001</v>
      </c>
      <c r="Z83" s="79">
        <v>-1483.819</v>
      </c>
      <c r="AA83" s="79">
        <v>-2238.6190000000001</v>
      </c>
      <c r="AB83" s="79">
        <v>-2292.3760000000002</v>
      </c>
      <c r="AC83" s="79">
        <v>-5145.3850000000002</v>
      </c>
      <c r="AD83" s="79">
        <v>-5933.940140839999</v>
      </c>
      <c r="AE83" s="79">
        <v>-6386.4169405399998</v>
      </c>
      <c r="AF83" s="79">
        <v>-6830.739126720001</v>
      </c>
      <c r="AG83" s="79">
        <v>-7197.1514605599987</v>
      </c>
      <c r="AH83" s="79">
        <v>-5947.1839999999993</v>
      </c>
      <c r="AI83" s="79">
        <v>-4421.5390000000007</v>
      </c>
      <c r="AJ83" s="79">
        <v>-4009.666553</v>
      </c>
    </row>
    <row r="84" spans="1:36" s="34" customFormat="1">
      <c r="A84" s="134" t="s">
        <v>150</v>
      </c>
      <c r="B84" s="54">
        <v>-2407.6109999999999</v>
      </c>
      <c r="C84" s="54">
        <v>-2401.21</v>
      </c>
      <c r="D84" s="54">
        <v>-2376.2809999999999</v>
      </c>
      <c r="E84" s="54">
        <v>-2806.1260000000002</v>
      </c>
      <c r="F84" s="54">
        <v>-2648.1618557300003</v>
      </c>
      <c r="G84" s="54">
        <v>-2617.9225999999999</v>
      </c>
      <c r="H84" s="54">
        <v>-2615.5105600000002</v>
      </c>
      <c r="I84" s="54">
        <v>-2715.7269999999999</v>
      </c>
      <c r="J84" s="54">
        <v>-2456.4685600000003</v>
      </c>
      <c r="K84" s="54">
        <v>-2850.3665599999999</v>
      </c>
      <c r="L84" s="54">
        <v>-2805.7045600000001</v>
      </c>
      <c r="M84" s="54">
        <v>-2273.5545599999996</v>
      </c>
      <c r="N84" s="54">
        <v>-2618.9165600000006</v>
      </c>
      <c r="O84" s="54">
        <v>-2784.2895600000002</v>
      </c>
      <c r="P84" s="54">
        <v>-3215.9655979999998</v>
      </c>
      <c r="Q84" s="54">
        <v>-3169.0501465200005</v>
      </c>
      <c r="R84" s="79">
        <v>-2985.6638930599993</v>
      </c>
      <c r="S84" s="79">
        <v>-3470.8301607999992</v>
      </c>
      <c r="T84" s="79">
        <v>-5311.3895599999996</v>
      </c>
      <c r="U84" s="79">
        <v>-5238.6665599999997</v>
      </c>
      <c r="V84" s="79">
        <v>-4155.4960000000001</v>
      </c>
      <c r="W84" s="79">
        <v>-4076.2710000000002</v>
      </c>
      <c r="X84" s="79">
        <v>-4229.2820000000002</v>
      </c>
      <c r="Y84" s="79">
        <v>-4392.3590000000004</v>
      </c>
      <c r="Z84" s="79">
        <v>-4322.0540000000001</v>
      </c>
      <c r="AA84" s="79">
        <v>-4853.183</v>
      </c>
      <c r="AB84" s="79">
        <v>-5022.7650000000003</v>
      </c>
      <c r="AC84" s="79">
        <v>-5863.21</v>
      </c>
      <c r="AD84" s="79">
        <v>-6256.2754089199998</v>
      </c>
      <c r="AE84" s="79">
        <v>-5358.5869153599997</v>
      </c>
      <c r="AF84" s="79">
        <v>-5738.7340339800012</v>
      </c>
      <c r="AG84" s="79">
        <v>-5545.0596774600008</v>
      </c>
      <c r="AH84" s="79">
        <v>-6512.0406205599993</v>
      </c>
      <c r="AI84" s="79">
        <v>-6682.0537237199987</v>
      </c>
      <c r="AJ84" s="79">
        <v>-6759.5782466000001</v>
      </c>
    </row>
    <row r="85" spans="1:36" s="34" customFormat="1">
      <c r="A85" s="132" t="s">
        <v>81</v>
      </c>
      <c r="B85" s="70">
        <v>-6347.0519999999997</v>
      </c>
      <c r="C85" s="70">
        <v>-6491.41</v>
      </c>
      <c r="D85" s="70">
        <v>-6417.6840000000002</v>
      </c>
      <c r="E85" s="70">
        <v>-6736.2510000000002</v>
      </c>
      <c r="F85" s="70">
        <v>-6671.1918262700001</v>
      </c>
      <c r="G85" s="70">
        <v>-6829.843081940001</v>
      </c>
      <c r="H85" s="70">
        <v>-6601.1001219400023</v>
      </c>
      <c r="I85" s="70">
        <v>-6781.6510000000026</v>
      </c>
      <c r="J85" s="70">
        <v>-6603.7980819400009</v>
      </c>
      <c r="K85" s="70">
        <v>-6827.9480399999993</v>
      </c>
      <c r="L85" s="70">
        <v>-6777.8708809999998</v>
      </c>
      <c r="M85" s="70">
        <v>-6595.7781949999999</v>
      </c>
      <c r="N85" s="70">
        <v>-6756.6130400000002</v>
      </c>
      <c r="O85" s="70">
        <v>-6737.7400399999997</v>
      </c>
      <c r="P85" s="70">
        <v>-5167.2540400000007</v>
      </c>
      <c r="Q85" s="70">
        <v>-5098.6506543600035</v>
      </c>
      <c r="R85" s="33">
        <v>-4860.3506543600006</v>
      </c>
      <c r="S85" s="33">
        <v>-5044.8615724199981</v>
      </c>
      <c r="T85" s="33">
        <v>-5180.5525724199979</v>
      </c>
      <c r="U85" s="33">
        <v>-5128.7728064700013</v>
      </c>
      <c r="V85" s="33">
        <v>-5030.509</v>
      </c>
      <c r="W85" s="33">
        <v>-5120.1109999999999</v>
      </c>
      <c r="X85" s="33">
        <v>-5308.5060000000003</v>
      </c>
      <c r="Y85" s="33">
        <v>-5121.607</v>
      </c>
      <c r="Z85" s="33">
        <v>-4988.2219999999998</v>
      </c>
      <c r="AA85" s="33">
        <v>-4963.7830000000004</v>
      </c>
      <c r="AB85" s="33">
        <v>-5007.4870000000001</v>
      </c>
      <c r="AC85" s="33">
        <v>-4823.3190000000004</v>
      </c>
      <c r="AD85" s="33">
        <v>-4918.3320996799966</v>
      </c>
      <c r="AE85" s="33">
        <v>-4757.0367396800066</v>
      </c>
      <c r="AF85" s="33">
        <v>-5005.2752541800082</v>
      </c>
      <c r="AG85" s="33">
        <v>-5078.4306941800078</v>
      </c>
      <c r="AH85" s="33">
        <v>-5936.2939222800042</v>
      </c>
      <c r="AI85" s="33">
        <v>-5724.0219248400099</v>
      </c>
      <c r="AJ85" s="33">
        <v>-6275.2351356200152</v>
      </c>
    </row>
    <row r="86" spans="1:36" s="34" customFormat="1">
      <c r="A86" s="21" t="s">
        <v>246</v>
      </c>
      <c r="B86" s="70">
        <v>-11416.343999999999</v>
      </c>
      <c r="C86" s="70">
        <v>-11618.147000000001</v>
      </c>
      <c r="D86" s="70">
        <v>-11282.72</v>
      </c>
      <c r="E86" s="70">
        <v>-11794.794</v>
      </c>
      <c r="F86" s="70">
        <v>-11580.775682</v>
      </c>
      <c r="G86" s="70">
        <v>-11559.326681940001</v>
      </c>
      <c r="H86" s="70">
        <v>-11500.569681940002</v>
      </c>
      <c r="I86" s="70">
        <v>-11496.354000000003</v>
      </c>
      <c r="J86" s="70">
        <v>-11458.032310940001</v>
      </c>
      <c r="K86" s="70">
        <v>-12370.916513999999</v>
      </c>
      <c r="L86" s="70">
        <v>-12495.365932000001</v>
      </c>
      <c r="M86" s="70">
        <v>-13098.820646</v>
      </c>
      <c r="N86" s="70">
        <v>-13025.170180000001</v>
      </c>
      <c r="O86" s="70">
        <v>-13326.503686</v>
      </c>
      <c r="P86" s="70">
        <v>-12209.366529000001</v>
      </c>
      <c r="Q86" s="70">
        <v>-13511.855828360003</v>
      </c>
      <c r="R86" s="33">
        <v>-13193.785723999999</v>
      </c>
      <c r="S86" s="33">
        <v>-13495.145068419999</v>
      </c>
      <c r="T86" s="33">
        <v>-13973.948726419998</v>
      </c>
      <c r="U86" s="33">
        <v>-15020.68491847</v>
      </c>
      <c r="V86" s="33">
        <v>-13439.439</v>
      </c>
      <c r="W86" s="33">
        <v>-13722.254999999999</v>
      </c>
      <c r="X86" s="33">
        <v>-14273.517</v>
      </c>
      <c r="Y86" s="33">
        <v>-16079.898999999999</v>
      </c>
      <c r="Z86" s="33">
        <v>-15578.03</v>
      </c>
      <c r="AA86" s="33">
        <v>-16634.906999999999</v>
      </c>
      <c r="AB86" s="33">
        <v>-18376.335999999999</v>
      </c>
      <c r="AC86" s="33">
        <v>-24217.223999999998</v>
      </c>
      <c r="AD86" s="33">
        <v>-26206.179099579993</v>
      </c>
      <c r="AE86" s="33">
        <v>-27035.024233260006</v>
      </c>
      <c r="AF86" s="33">
        <v>-28307.463940940012</v>
      </c>
      <c r="AG86" s="33">
        <v>-28188.25490112001</v>
      </c>
      <c r="AH86" s="33">
        <v>-31153.915277840002</v>
      </c>
      <c r="AI86" s="33">
        <v>-30111.536921620005</v>
      </c>
      <c r="AJ86" s="33">
        <v>-30587.448736220016</v>
      </c>
    </row>
    <row r="87" spans="1:36">
      <c r="A87" s="73"/>
      <c r="B87" s="73"/>
      <c r="C87" s="73"/>
      <c r="D87" s="73"/>
      <c r="E87" s="73"/>
      <c r="F87" s="73"/>
      <c r="G87" s="73"/>
      <c r="H87" s="73"/>
      <c r="I87" s="382"/>
      <c r="J87" s="382"/>
      <c r="K87" s="73"/>
      <c r="L87" s="73"/>
      <c r="M87" s="73"/>
      <c r="S87" s="74"/>
      <c r="T87" s="216"/>
      <c r="V87" s="214"/>
    </row>
    <row r="88" spans="1:36">
      <c r="I88" s="71"/>
      <c r="J88" s="71"/>
      <c r="S88" s="6"/>
      <c r="T88" s="216"/>
      <c r="U88" s="6"/>
      <c r="W88" s="6"/>
    </row>
    <row r="89" spans="1:36" s="6" customFormat="1" ht="30">
      <c r="A89" s="108" t="s">
        <v>693</v>
      </c>
      <c r="B89" s="108"/>
      <c r="C89" s="108"/>
      <c r="D89" s="108"/>
      <c r="E89" s="108"/>
      <c r="F89" s="108"/>
      <c r="G89" s="108"/>
      <c r="H89" s="108"/>
      <c r="I89" s="383"/>
      <c r="J89" s="383"/>
      <c r="K89" s="108"/>
      <c r="L89" s="108"/>
      <c r="M89" s="108"/>
      <c r="O89" s="135"/>
      <c r="P89"/>
      <c r="Q89"/>
      <c r="S89" s="5"/>
      <c r="T89" s="216"/>
      <c r="U89" s="5"/>
      <c r="V89" s="5"/>
      <c r="W89" s="5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36" ht="30">
      <c r="A90" s="108" t="s">
        <v>694</v>
      </c>
      <c r="I90" s="71"/>
      <c r="J90" s="71"/>
      <c r="T90" s="216"/>
      <c r="V90" s="6"/>
    </row>
    <row r="91" spans="1:36">
      <c r="I91" s="71"/>
      <c r="J91" s="71"/>
      <c r="T91" s="216"/>
    </row>
    <row r="92" spans="1:36">
      <c r="I92" s="71"/>
      <c r="J92" s="71"/>
      <c r="T92" s="133"/>
    </row>
    <row r="93" spans="1:36">
      <c r="I93" s="71"/>
      <c r="J93" s="71"/>
      <c r="T93" s="133"/>
    </row>
    <row r="94" spans="1:36">
      <c r="I94" s="71"/>
      <c r="J94" s="71"/>
    </row>
    <row r="95" spans="1:36">
      <c r="I95" s="71"/>
      <c r="J95" s="71"/>
    </row>
    <row r="96" spans="1:36">
      <c r="I96" s="71"/>
      <c r="J96" s="71"/>
    </row>
    <row r="97" spans="9:10">
      <c r="I97" s="71"/>
      <c r="J97" s="71"/>
    </row>
    <row r="98" spans="9:10">
      <c r="I98" s="71"/>
      <c r="J98" s="71"/>
    </row>
    <row r="99" spans="9:10">
      <c r="I99" s="71"/>
      <c r="J99" s="71"/>
    </row>
    <row r="100" spans="9:10">
      <c r="I100" s="71"/>
      <c r="J100" s="71"/>
    </row>
    <row r="101" spans="9:10">
      <c r="I101" s="71"/>
      <c r="J101" s="71"/>
    </row>
    <row r="102" spans="9:10">
      <c r="I102" s="71"/>
      <c r="J102" s="71"/>
    </row>
    <row r="103" spans="9:10">
      <c r="I103" s="71"/>
      <c r="J103" s="71"/>
    </row>
    <row r="104" spans="9:10">
      <c r="I104" s="71"/>
      <c r="J104" s="71"/>
    </row>
    <row r="105" spans="9:10">
      <c r="I105" s="71"/>
      <c r="J105" s="71"/>
    </row>
    <row r="106" spans="9:10">
      <c r="I106" s="71"/>
      <c r="J106" s="71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T98"/>
  <sheetViews>
    <sheetView showGridLines="0" zoomScale="90" zoomScaleNormal="90" workbookViewId="0">
      <pane xSplit="1" ySplit="8" topLeftCell="Z87" activePane="bottomRight" state="frozen"/>
      <selection activeCell="AW19" sqref="AW19"/>
      <selection pane="topRight" activeCell="AW19" sqref="AW19"/>
      <selection pane="bottomLeft" activeCell="AW19" sqref="AW19"/>
      <selection pane="bottomRight" activeCell="AJ15" sqref="AJ15"/>
    </sheetView>
  </sheetViews>
  <sheetFormatPr defaultColWidth="9.140625" defaultRowHeight="15"/>
  <cols>
    <col min="1" max="1" width="48.7109375" style="5" customWidth="1"/>
    <col min="2" max="2" width="9.5703125" style="5" customWidth="1"/>
    <col min="3" max="3" width="9.28515625" style="5" bestFit="1" customWidth="1"/>
    <col min="4" max="8" width="10.42578125" style="5" bestFit="1" customWidth="1"/>
    <col min="9" max="10" width="10.42578125" style="71" bestFit="1" customWidth="1"/>
    <col min="11" max="13" width="10.42578125" style="5" bestFit="1" customWidth="1"/>
    <col min="14" max="14" width="10.28515625" style="5" customWidth="1"/>
    <col min="15" max="15" width="10.7109375" customWidth="1"/>
    <col min="16" max="16" width="10.42578125" bestFit="1" customWidth="1"/>
    <col min="17" max="17" width="10.140625" bestFit="1" customWidth="1"/>
    <col min="18" max="19" width="10.42578125" style="5" bestFit="1" customWidth="1"/>
    <col min="20" max="20" width="10.5703125" style="5" customWidth="1"/>
    <col min="21" max="21" width="10.140625" style="5" bestFit="1" customWidth="1"/>
    <col min="22" max="22" width="10.42578125" style="5" bestFit="1" customWidth="1"/>
    <col min="23" max="23" width="10.140625" style="5" bestFit="1" customWidth="1"/>
    <col min="24" max="24" width="10.7109375" customWidth="1"/>
    <col min="25" max="32" width="10.42578125" bestFit="1" customWidth="1"/>
    <col min="33" max="36" width="11.5703125" bestFit="1" customWidth="1"/>
    <col min="37" max="37" width="10" style="5" bestFit="1" customWidth="1"/>
    <col min="38" max="16384" width="9.140625" style="5"/>
  </cols>
  <sheetData>
    <row r="1" spans="1:46">
      <c r="W1"/>
      <c r="AC1" s="359"/>
      <c r="AD1" s="359"/>
      <c r="AE1" s="359"/>
      <c r="AF1" s="359"/>
      <c r="AG1" s="359"/>
      <c r="AH1" s="359"/>
      <c r="AI1" s="359"/>
      <c r="AJ1" s="359"/>
    </row>
    <row r="6" spans="1:46">
      <c r="A6" s="61"/>
      <c r="B6" s="61"/>
      <c r="C6" s="61"/>
      <c r="D6" s="61"/>
      <c r="E6" s="61"/>
      <c r="F6" s="61"/>
      <c r="G6" s="61"/>
      <c r="H6" s="61"/>
      <c r="I6" s="380"/>
      <c r="J6" s="380"/>
      <c r="K6" s="61"/>
      <c r="L6" s="61"/>
      <c r="M6" s="61"/>
    </row>
    <row r="7" spans="1:46">
      <c r="A7" s="110" t="s">
        <v>221</v>
      </c>
      <c r="B7" s="368" t="s">
        <v>384</v>
      </c>
      <c r="C7" s="368" t="s">
        <v>385</v>
      </c>
      <c r="D7" s="368" t="s">
        <v>386</v>
      </c>
      <c r="E7" s="368" t="s">
        <v>387</v>
      </c>
      <c r="F7" s="368" t="s">
        <v>388</v>
      </c>
      <c r="G7" s="368" t="s">
        <v>389</v>
      </c>
      <c r="H7" s="368" t="s">
        <v>390</v>
      </c>
      <c r="I7" s="368" t="s">
        <v>391</v>
      </c>
      <c r="J7" s="368" t="s">
        <v>2</v>
      </c>
      <c r="K7" s="368" t="s">
        <v>3</v>
      </c>
      <c r="L7" s="368" t="s">
        <v>4</v>
      </c>
      <c r="M7" s="368" t="s">
        <v>5</v>
      </c>
      <c r="N7" s="368" t="s">
        <v>6</v>
      </c>
      <c r="O7" s="368" t="s">
        <v>7</v>
      </c>
      <c r="P7" s="368" t="s">
        <v>8</v>
      </c>
      <c r="Q7" s="368" t="s">
        <v>9</v>
      </c>
      <c r="R7" s="368" t="s">
        <v>354</v>
      </c>
      <c r="S7" s="368" t="s">
        <v>359</v>
      </c>
      <c r="T7" s="368" t="s">
        <v>366</v>
      </c>
      <c r="U7" s="368" t="s">
        <v>403</v>
      </c>
      <c r="V7" s="368" t="s">
        <v>406</v>
      </c>
      <c r="W7" s="368" t="s">
        <v>418</v>
      </c>
      <c r="X7" s="368" t="s">
        <v>423</v>
      </c>
      <c r="Y7" s="368" t="s">
        <v>429</v>
      </c>
      <c r="Z7" s="368" t="s">
        <v>432</v>
      </c>
      <c r="AA7" s="368" t="s">
        <v>435</v>
      </c>
      <c r="AB7" s="368" t="s">
        <v>517</v>
      </c>
      <c r="AC7" s="368" t="s">
        <v>633</v>
      </c>
      <c r="AD7" s="368" t="s">
        <v>637</v>
      </c>
      <c r="AE7" s="368" t="s">
        <v>648</v>
      </c>
      <c r="AF7" s="368" t="s">
        <v>700</v>
      </c>
      <c r="AG7" s="368" t="s">
        <v>714</v>
      </c>
      <c r="AH7" s="368" t="s">
        <v>717</v>
      </c>
      <c r="AI7" s="368" t="s">
        <v>727</v>
      </c>
      <c r="AJ7" s="368" t="s">
        <v>728</v>
      </c>
    </row>
    <row r="8" spans="1:46" ht="15" customHeight="1">
      <c r="A8" s="110" t="s">
        <v>222</v>
      </c>
      <c r="B8" s="367" t="s">
        <v>11</v>
      </c>
      <c r="C8" s="367" t="s">
        <v>12</v>
      </c>
      <c r="D8" s="367" t="s">
        <v>13</v>
      </c>
      <c r="E8" s="367" t="s">
        <v>14</v>
      </c>
      <c r="F8" s="367" t="s">
        <v>11</v>
      </c>
      <c r="G8" s="367" t="s">
        <v>12</v>
      </c>
      <c r="H8" s="367" t="s">
        <v>13</v>
      </c>
      <c r="I8" s="367" t="s">
        <v>14</v>
      </c>
      <c r="J8" s="367" t="s">
        <v>11</v>
      </c>
      <c r="K8" s="367" t="s">
        <v>12</v>
      </c>
      <c r="L8" s="367" t="s">
        <v>13</v>
      </c>
      <c r="M8" s="367" t="s">
        <v>14</v>
      </c>
      <c r="N8" s="367" t="s">
        <v>11</v>
      </c>
      <c r="O8" s="367" t="s">
        <v>12</v>
      </c>
      <c r="P8" s="367" t="s">
        <v>13</v>
      </c>
      <c r="Q8" s="367" t="s">
        <v>14</v>
      </c>
      <c r="R8" s="367" t="s">
        <v>11</v>
      </c>
      <c r="S8" s="367" t="s">
        <v>12</v>
      </c>
      <c r="T8" s="367" t="s">
        <v>13</v>
      </c>
      <c r="U8" s="367" t="s">
        <v>14</v>
      </c>
      <c r="V8" s="367" t="s">
        <v>11</v>
      </c>
      <c r="W8" s="367" t="s">
        <v>12</v>
      </c>
      <c r="X8" s="367" t="s">
        <v>13</v>
      </c>
      <c r="Y8" s="367" t="s">
        <v>14</v>
      </c>
      <c r="Z8" s="367" t="s">
        <v>11</v>
      </c>
      <c r="AA8" s="367" t="s">
        <v>12</v>
      </c>
      <c r="AB8" s="367" t="s">
        <v>13</v>
      </c>
      <c r="AC8" s="367" t="s">
        <v>14</v>
      </c>
      <c r="AD8" s="367" t="s">
        <v>11</v>
      </c>
      <c r="AE8" s="367" t="s">
        <v>12</v>
      </c>
      <c r="AF8" s="367" t="s">
        <v>13</v>
      </c>
      <c r="AG8" s="367" t="s">
        <v>14</v>
      </c>
      <c r="AH8" s="367" t="s">
        <v>11</v>
      </c>
      <c r="AI8" s="367" t="s">
        <v>12</v>
      </c>
      <c r="AJ8" s="367" t="s">
        <v>13</v>
      </c>
    </row>
    <row r="9" spans="1:46">
      <c r="A9" s="24" t="s">
        <v>223</v>
      </c>
      <c r="B9" s="111">
        <v>5179.1411637070005</v>
      </c>
      <c r="C9" s="111">
        <v>5275.7857336950019</v>
      </c>
      <c r="D9" s="111">
        <v>5550.9498034100006</v>
      </c>
      <c r="E9" s="111">
        <v>5706.2804060799999</v>
      </c>
      <c r="F9" s="111">
        <v>5256.9194579400009</v>
      </c>
      <c r="G9" s="111">
        <v>5596.0167214500007</v>
      </c>
      <c r="H9" s="260">
        <v>6047.2636819500003</v>
      </c>
      <c r="I9" s="260">
        <v>6114.2004706099997</v>
      </c>
      <c r="J9" s="111">
        <v>5794.3119645999996</v>
      </c>
      <c r="K9" s="111">
        <v>6098.1223628799999</v>
      </c>
      <c r="L9" s="111">
        <v>6432.4272844820007</v>
      </c>
      <c r="M9" s="262">
        <v>6561.9821197499987</v>
      </c>
      <c r="N9" s="111">
        <v>5945.1187303900006</v>
      </c>
      <c r="O9" s="111">
        <v>6123.0697662799994</v>
      </c>
      <c r="P9" s="111">
        <v>6511.7787918999993</v>
      </c>
      <c r="Q9" s="111">
        <v>6496.3046517599996</v>
      </c>
      <c r="R9" s="111">
        <v>6035.4849909300001</v>
      </c>
      <c r="S9" s="111">
        <v>6158</v>
      </c>
      <c r="T9" s="111">
        <v>6328.3309639999998</v>
      </c>
      <c r="U9" s="111">
        <v>6309.7070480200009</v>
      </c>
      <c r="V9" s="111">
        <v>6114.5033772100005</v>
      </c>
      <c r="W9" s="111">
        <v>6253.8069999999998</v>
      </c>
      <c r="X9" s="111">
        <v>6570.491</v>
      </c>
      <c r="Y9" s="111">
        <v>6557.1419999999998</v>
      </c>
      <c r="Z9" s="111">
        <v>6288.5430639489614</v>
      </c>
      <c r="AA9" s="111">
        <v>6159.0029402923992</v>
      </c>
      <c r="AB9" s="111">
        <v>6669.4647352951397</v>
      </c>
      <c r="AC9" s="111">
        <v>6797.3214659765217</v>
      </c>
      <c r="AD9" s="111">
        <v>6473.4558213865184</v>
      </c>
      <c r="AE9" s="111">
        <v>6665.6023956630825</v>
      </c>
      <c r="AF9" s="111">
        <v>7032.5897632132401</v>
      </c>
      <c r="AG9" s="111">
        <v>7154.3</v>
      </c>
      <c r="AH9" s="111">
        <v>6251.3</v>
      </c>
      <c r="AI9" s="111">
        <v>5040</v>
      </c>
      <c r="AJ9" s="111">
        <v>6411</v>
      </c>
      <c r="AK9" s="111"/>
      <c r="AL9" s="111"/>
      <c r="AM9" s="111"/>
      <c r="AN9" s="396"/>
      <c r="AO9" s="396"/>
      <c r="AP9" s="396"/>
      <c r="AQ9" s="396"/>
      <c r="AR9" s="396"/>
      <c r="AS9" s="396"/>
      <c r="AT9" s="396"/>
    </row>
    <row r="10" spans="1:46">
      <c r="A10" s="42" t="s">
        <v>224</v>
      </c>
      <c r="B10" s="112">
        <v>437.22246667100001</v>
      </c>
      <c r="C10" s="112">
        <v>428.6307357500001</v>
      </c>
      <c r="D10" s="112">
        <v>465.26436239999998</v>
      </c>
      <c r="E10" s="112">
        <v>538.80114584</v>
      </c>
      <c r="F10" s="112">
        <v>493.42833384000005</v>
      </c>
      <c r="G10" s="112">
        <v>490.65551777000007</v>
      </c>
      <c r="H10" s="263">
        <v>576.42393199000003</v>
      </c>
      <c r="I10" s="263">
        <v>654.61484622</v>
      </c>
      <c r="J10" s="112">
        <v>605.26114352000002</v>
      </c>
      <c r="K10" s="112">
        <v>543.76226695000003</v>
      </c>
      <c r="L10" s="265">
        <v>589.38562649200003</v>
      </c>
      <c r="M10" s="265">
        <v>723.54872249999994</v>
      </c>
      <c r="N10" s="112">
        <v>774.69078039999999</v>
      </c>
      <c r="O10" s="112">
        <v>864.30485441999997</v>
      </c>
      <c r="P10" s="112">
        <v>937.06227918999991</v>
      </c>
      <c r="Q10" s="112">
        <v>901.84815607999985</v>
      </c>
      <c r="R10" s="112">
        <v>667.92709200000002</v>
      </c>
      <c r="S10" s="112">
        <v>707</v>
      </c>
      <c r="T10" s="112">
        <v>774.27822626</v>
      </c>
      <c r="U10" s="112">
        <v>637.13317119999999</v>
      </c>
      <c r="V10" s="112">
        <v>524.06490199999996</v>
      </c>
      <c r="W10" s="112">
        <v>599.82899999999995</v>
      </c>
      <c r="X10" s="112">
        <v>714.36300000000006</v>
      </c>
      <c r="Y10" s="112">
        <v>855.49599999999998</v>
      </c>
      <c r="Z10" s="112">
        <v>812.87965899000028</v>
      </c>
      <c r="AA10" s="112">
        <v>819.37417939000011</v>
      </c>
      <c r="AB10" s="112">
        <v>1046.66757598</v>
      </c>
      <c r="AC10" s="112">
        <v>1186.508409</v>
      </c>
      <c r="AD10" s="112">
        <v>1056.5010204399998</v>
      </c>
      <c r="AE10" s="112">
        <v>1085.2429550000002</v>
      </c>
      <c r="AF10" s="112">
        <v>1090.8462490000002</v>
      </c>
      <c r="AG10" s="112">
        <v>1216.8</v>
      </c>
      <c r="AH10" s="112">
        <v>985.3</v>
      </c>
      <c r="AI10" s="112">
        <v>660</v>
      </c>
      <c r="AJ10" s="112">
        <v>927.2</v>
      </c>
      <c r="AK10" s="112"/>
      <c r="AL10" s="112"/>
      <c r="AM10" s="112"/>
      <c r="AN10" s="396"/>
      <c r="AO10" s="396"/>
      <c r="AP10" s="396"/>
      <c r="AQ10" s="396"/>
      <c r="AR10" s="396"/>
      <c r="AS10" s="396"/>
      <c r="AT10" s="396"/>
    </row>
    <row r="11" spans="1:46">
      <c r="A11" s="42" t="s">
        <v>225</v>
      </c>
      <c r="B11" s="112">
        <v>1788.3760956040001</v>
      </c>
      <c r="C11" s="112">
        <v>1792.1527174320008</v>
      </c>
      <c r="D11" s="112">
        <v>1843.6758641200001</v>
      </c>
      <c r="E11" s="112">
        <v>1978.08870243</v>
      </c>
      <c r="F11" s="112">
        <v>1784.9226074600001</v>
      </c>
      <c r="G11" s="112">
        <v>1903.9453710600001</v>
      </c>
      <c r="H11" s="263">
        <v>1990.7386408500001</v>
      </c>
      <c r="I11" s="263">
        <v>2094.7454853499999</v>
      </c>
      <c r="J11" s="112">
        <v>2001.7413767999999</v>
      </c>
      <c r="K11" s="112">
        <v>2130.1495867100002</v>
      </c>
      <c r="L11" s="112">
        <v>2160.6488827879998</v>
      </c>
      <c r="M11" s="265">
        <v>2299.30547398</v>
      </c>
      <c r="N11" s="112">
        <v>2020.3488214499998</v>
      </c>
      <c r="O11" s="112">
        <v>1955.1235223200001</v>
      </c>
      <c r="P11" s="112">
        <v>1961.75864806</v>
      </c>
      <c r="Q11" s="112">
        <v>2125.1307983199999</v>
      </c>
      <c r="R11" s="112">
        <v>2154.0476668000001</v>
      </c>
      <c r="S11" s="112">
        <v>2122</v>
      </c>
      <c r="T11" s="112">
        <v>2129.1200811799999</v>
      </c>
      <c r="U11" s="112">
        <v>2422.4288687800013</v>
      </c>
      <c r="V11" s="112">
        <v>2376.1066289099999</v>
      </c>
      <c r="W11" s="112">
        <v>2339.4630000000002</v>
      </c>
      <c r="X11" s="112">
        <v>2241.0450000000001</v>
      </c>
      <c r="Y11" s="112">
        <v>2222.1489999999999</v>
      </c>
      <c r="Z11" s="112">
        <v>2074.4790889799997</v>
      </c>
      <c r="AA11" s="112">
        <v>1919.7318182600002</v>
      </c>
      <c r="AB11" s="112">
        <v>1809.7869825200003</v>
      </c>
      <c r="AC11" s="112">
        <v>1922.4580051600001</v>
      </c>
      <c r="AD11" s="112">
        <v>1901.5427872199998</v>
      </c>
      <c r="AE11" s="112">
        <v>1891.8234175900004</v>
      </c>
      <c r="AF11" s="112">
        <v>1957.9509400800005</v>
      </c>
      <c r="AG11" s="112">
        <v>2067.4</v>
      </c>
      <c r="AH11" s="112">
        <v>1769.7</v>
      </c>
      <c r="AI11" s="112">
        <v>1392</v>
      </c>
      <c r="AJ11" s="112">
        <v>1778.2</v>
      </c>
      <c r="AK11" s="112"/>
      <c r="AL11" s="112"/>
      <c r="AM11" s="112"/>
      <c r="AN11" s="396"/>
      <c r="AO11" s="396"/>
      <c r="AP11" s="396"/>
      <c r="AQ11" s="396"/>
      <c r="AR11" s="396"/>
      <c r="AS11" s="396"/>
      <c r="AT11" s="396"/>
    </row>
    <row r="12" spans="1:46">
      <c r="A12" s="42" t="s">
        <v>226</v>
      </c>
      <c r="B12" s="112">
        <v>2161.1404331539998</v>
      </c>
      <c r="C12" s="112">
        <v>2279.8579967130004</v>
      </c>
      <c r="D12" s="112">
        <v>2470.6212167200001</v>
      </c>
      <c r="E12" s="112">
        <v>2455.7631308999999</v>
      </c>
      <c r="F12" s="112">
        <v>2242.5142760999997</v>
      </c>
      <c r="G12" s="112">
        <v>2503.3483105699997</v>
      </c>
      <c r="H12" s="263">
        <v>2754.0673516299998</v>
      </c>
      <c r="I12" s="263">
        <v>2645.13856863</v>
      </c>
      <c r="J12" s="112">
        <v>2468.0732831399996</v>
      </c>
      <c r="K12" s="112">
        <v>2719.6322347199998</v>
      </c>
      <c r="L12" s="112">
        <v>2959.3427712719999</v>
      </c>
      <c r="M12" s="265">
        <v>2821.0827414599999</v>
      </c>
      <c r="N12" s="112">
        <v>2451.5603318899998</v>
      </c>
      <c r="O12" s="112">
        <v>2653.1696638900003</v>
      </c>
      <c r="P12" s="112">
        <v>2926.5077144599995</v>
      </c>
      <c r="Q12" s="112">
        <v>2817.4424278199999</v>
      </c>
      <c r="R12" s="112">
        <v>2538.3267133700006</v>
      </c>
      <c r="S12" s="112">
        <v>2719</v>
      </c>
      <c r="T12" s="112">
        <v>2793.1535967300001</v>
      </c>
      <c r="U12" s="112">
        <v>2637.5163730999998</v>
      </c>
      <c r="V12" s="112">
        <v>2625.0839843700001</v>
      </c>
      <c r="W12" s="112">
        <v>2749.8780000000002</v>
      </c>
      <c r="X12" s="112">
        <v>3020.7379999999998</v>
      </c>
      <c r="Y12" s="112">
        <v>2877.4540000000002</v>
      </c>
      <c r="Z12" s="112">
        <v>2779.1687125799999</v>
      </c>
      <c r="AA12" s="112">
        <v>2808.4244698399998</v>
      </c>
      <c r="AB12" s="112">
        <v>3158.2369668800002</v>
      </c>
      <c r="AC12" s="112">
        <v>3014.35737883</v>
      </c>
      <c r="AD12" s="112">
        <v>2866.6701680800002</v>
      </c>
      <c r="AE12" s="112">
        <v>3094.4849500600003</v>
      </c>
      <c r="AF12" s="112">
        <v>3345.8987901300002</v>
      </c>
      <c r="AG12" s="112">
        <v>3232.9</v>
      </c>
      <c r="AH12" s="112">
        <v>2918.9</v>
      </c>
      <c r="AI12" s="112">
        <v>2832</v>
      </c>
      <c r="AJ12" s="112">
        <v>3530.5</v>
      </c>
      <c r="AK12" s="112"/>
      <c r="AL12" s="112"/>
      <c r="AM12" s="112"/>
      <c r="AN12" s="396"/>
      <c r="AO12" s="396"/>
      <c r="AP12" s="396"/>
      <c r="AQ12" s="396"/>
      <c r="AR12" s="396"/>
      <c r="AS12" s="396"/>
      <c r="AT12" s="396"/>
    </row>
    <row r="13" spans="1:46">
      <c r="A13" s="42" t="s">
        <v>227</v>
      </c>
      <c r="B13" s="112">
        <v>661.50864000000013</v>
      </c>
      <c r="C13" s="112">
        <v>647.03715200000011</v>
      </c>
      <c r="D13" s="112">
        <v>642.03315100000009</v>
      </c>
      <c r="E13" s="112">
        <v>605.82507000000021</v>
      </c>
      <c r="F13" s="112">
        <v>621.67353900000012</v>
      </c>
      <c r="G13" s="112">
        <v>586.56025700000021</v>
      </c>
      <c r="H13" s="263">
        <v>611.14960300000007</v>
      </c>
      <c r="I13" s="263">
        <v>607.20768900000019</v>
      </c>
      <c r="J13" s="112">
        <v>602.29599499999972</v>
      </c>
      <c r="K13" s="112">
        <v>585.72492599999998</v>
      </c>
      <c r="L13" s="112">
        <v>609.72351719000005</v>
      </c>
      <c r="M13" s="265">
        <v>619.18909399999973</v>
      </c>
      <c r="N13" s="112">
        <v>612.02373800999999</v>
      </c>
      <c r="O13" s="112">
        <v>570.54894607999995</v>
      </c>
      <c r="P13" s="112">
        <v>603.9106789999995</v>
      </c>
      <c r="Q13" s="112">
        <v>569.89263299999971</v>
      </c>
      <c r="R13" s="112">
        <v>588.73889599999995</v>
      </c>
      <c r="S13" s="112">
        <v>526</v>
      </c>
      <c r="T13" s="112">
        <v>546.48574299999996</v>
      </c>
      <c r="U13" s="112">
        <v>530.43922899999995</v>
      </c>
      <c r="V13" s="112">
        <v>516.77623300000005</v>
      </c>
      <c r="W13" s="112">
        <v>494.274</v>
      </c>
      <c r="X13" s="112">
        <v>528.28399999999999</v>
      </c>
      <c r="Y13" s="112">
        <v>546.93799999999999</v>
      </c>
      <c r="Z13" s="112">
        <v>563.8094930000002</v>
      </c>
      <c r="AA13" s="112">
        <v>549.8097570000001</v>
      </c>
      <c r="AB13" s="112">
        <v>585.71715200000006</v>
      </c>
      <c r="AC13" s="112">
        <v>614.13520700000004</v>
      </c>
      <c r="AD13" s="112">
        <v>592.53397599999994</v>
      </c>
      <c r="AE13" s="112">
        <v>538.73028699999998</v>
      </c>
      <c r="AF13" s="112">
        <v>577.86960199999999</v>
      </c>
      <c r="AG13" s="112">
        <v>583</v>
      </c>
      <c r="AH13" s="112">
        <v>532.29999999999995</v>
      </c>
      <c r="AI13" s="112">
        <v>127</v>
      </c>
      <c r="AJ13" s="112">
        <v>137.5</v>
      </c>
      <c r="AK13" s="112"/>
      <c r="AL13" s="112"/>
      <c r="AM13" s="112"/>
      <c r="AN13" s="396"/>
      <c r="AO13" s="396"/>
      <c r="AP13" s="396"/>
      <c r="AQ13" s="396"/>
      <c r="AR13" s="396"/>
      <c r="AS13" s="396"/>
      <c r="AT13" s="396"/>
    </row>
    <row r="14" spans="1:46">
      <c r="A14" s="42" t="s">
        <v>228</v>
      </c>
      <c r="B14" s="112">
        <v>130.89352827800121</v>
      </c>
      <c r="C14" s="112">
        <v>128.10713180000039</v>
      </c>
      <c r="D14" s="112">
        <v>129.35520917000122</v>
      </c>
      <c r="E14" s="112">
        <v>127.80235691000053</v>
      </c>
      <c r="F14" s="112">
        <v>114.3807015400007</v>
      </c>
      <c r="G14" s="112">
        <v>111.50726505000057</v>
      </c>
      <c r="H14" s="263">
        <v>114.88415447999978</v>
      </c>
      <c r="I14" s="263">
        <v>112.49388140999963</v>
      </c>
      <c r="J14" s="112">
        <v>116.94016614000066</v>
      </c>
      <c r="K14" s="112">
        <v>118.85334849999981</v>
      </c>
      <c r="L14" s="112">
        <v>113.32648674000029</v>
      </c>
      <c r="M14" s="266">
        <v>98.856087809999735</v>
      </c>
      <c r="N14" s="113">
        <v>86.495058640001844</v>
      </c>
      <c r="O14" s="113">
        <v>79.922779569998966</v>
      </c>
      <c r="P14" s="112">
        <v>82.539471190000882</v>
      </c>
      <c r="Q14" s="112">
        <v>81.990636540000011</v>
      </c>
      <c r="R14" s="112">
        <v>86.4446227600002</v>
      </c>
      <c r="S14" s="112">
        <v>84</v>
      </c>
      <c r="T14" s="112">
        <v>85.293316829999995</v>
      </c>
      <c r="U14" s="112">
        <v>82.18940594</v>
      </c>
      <c r="V14" s="112">
        <v>72.471628930000008</v>
      </c>
      <c r="W14" s="112">
        <v>70.364000000000004</v>
      </c>
      <c r="X14" s="112">
        <v>66.061000000000007</v>
      </c>
      <c r="Y14" s="112">
        <v>55.106000000000002</v>
      </c>
      <c r="Z14" s="112">
        <v>58.205570948960485</v>
      </c>
      <c r="AA14" s="112">
        <v>61.663183292399708</v>
      </c>
      <c r="AB14" s="112">
        <v>69.055583295139058</v>
      </c>
      <c r="AC14" s="112">
        <v>59.863258976521102</v>
      </c>
      <c r="AD14" s="112">
        <v>56.207845386519239</v>
      </c>
      <c r="AE14" s="112">
        <v>55.320786013081488</v>
      </c>
      <c r="AF14" s="112">
        <v>60.02418200323973</v>
      </c>
      <c r="AG14" s="112">
        <v>54.2</v>
      </c>
      <c r="AH14" s="112">
        <v>45.1</v>
      </c>
      <c r="AI14" s="112">
        <v>29</v>
      </c>
      <c r="AJ14" s="112">
        <v>37.6</v>
      </c>
      <c r="AK14" s="112"/>
      <c r="AL14" s="112"/>
      <c r="AM14" s="112"/>
      <c r="AN14" s="396"/>
      <c r="AO14" s="396"/>
      <c r="AP14" s="396"/>
      <c r="AQ14" s="396"/>
      <c r="AR14" s="396"/>
      <c r="AS14" s="396"/>
      <c r="AT14" s="396"/>
    </row>
    <row r="15" spans="1:46">
      <c r="A15" s="42"/>
      <c r="B15" s="112"/>
      <c r="C15" s="112"/>
      <c r="D15" s="112"/>
      <c r="E15" s="112"/>
      <c r="F15" s="112"/>
      <c r="G15" s="112"/>
      <c r="H15" s="263"/>
      <c r="I15" s="263"/>
      <c r="J15" s="112"/>
      <c r="K15" s="112"/>
      <c r="L15" s="112"/>
      <c r="M15" s="266"/>
      <c r="N15" s="113"/>
      <c r="O15" s="114"/>
      <c r="P15" s="114"/>
      <c r="R15"/>
      <c r="S15"/>
      <c r="T15"/>
      <c r="U15"/>
      <c r="V15"/>
      <c r="W15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396"/>
      <c r="AO15" s="396"/>
      <c r="AP15" s="396"/>
      <c r="AQ15" s="396"/>
      <c r="AR15" s="396"/>
      <c r="AS15" s="396"/>
      <c r="AT15" s="396"/>
    </row>
    <row r="16" spans="1:46" s="6" customFormat="1">
      <c r="A16" s="42" t="s">
        <v>229</v>
      </c>
      <c r="B16" s="112">
        <v>2225.5985622749999</v>
      </c>
      <c r="C16" s="112">
        <v>2220.7834531820008</v>
      </c>
      <c r="D16" s="112">
        <v>2308.9402265200001</v>
      </c>
      <c r="E16" s="112">
        <v>2516.8898482700001</v>
      </c>
      <c r="F16" s="112">
        <v>2278.3509413000002</v>
      </c>
      <c r="G16" s="112">
        <v>2394.6008888300003</v>
      </c>
      <c r="H16" s="112">
        <v>2567.1625728400004</v>
      </c>
      <c r="I16" s="112">
        <v>2749.3603315699997</v>
      </c>
      <c r="J16" s="112">
        <v>2607.0025203199998</v>
      </c>
      <c r="K16" s="112">
        <v>2673.9118536600004</v>
      </c>
      <c r="L16" s="112">
        <v>2750.0345092799998</v>
      </c>
      <c r="M16" s="112">
        <v>3022.8541964799997</v>
      </c>
      <c r="N16" s="112">
        <v>2795.0396018499996</v>
      </c>
      <c r="O16" s="112">
        <v>2819.4283767400002</v>
      </c>
      <c r="P16" s="112">
        <v>2898.8209272499998</v>
      </c>
      <c r="Q16" s="112">
        <v>3026.9789543999996</v>
      </c>
      <c r="R16" s="112">
        <v>2821.9747588</v>
      </c>
      <c r="S16" s="112">
        <v>2829</v>
      </c>
      <c r="T16" s="112">
        <v>2903.3983074399998</v>
      </c>
      <c r="U16" s="112">
        <v>3059.5620399800014</v>
      </c>
      <c r="V16" s="112">
        <v>2900.17153091</v>
      </c>
      <c r="W16" s="112">
        <v>2939.2920000000004</v>
      </c>
      <c r="X16" s="112">
        <v>2955.4080000000004</v>
      </c>
      <c r="Y16" s="112">
        <v>3077.645</v>
      </c>
      <c r="Z16" s="112">
        <v>2887.35874797</v>
      </c>
      <c r="AA16" s="112">
        <v>2739.1059976500001</v>
      </c>
      <c r="AB16" s="112">
        <v>2856.4545585000005</v>
      </c>
      <c r="AC16" s="112">
        <v>3108.9664141600001</v>
      </c>
      <c r="AD16" s="112">
        <v>2958.0438076599994</v>
      </c>
      <c r="AE16" s="112">
        <v>2977.0663725900004</v>
      </c>
      <c r="AF16" s="112">
        <v>3048.7971890800009</v>
      </c>
      <c r="AG16" s="112">
        <v>3284.2</v>
      </c>
      <c r="AH16" s="112">
        <v>2755</v>
      </c>
      <c r="AI16" s="112">
        <v>2052</v>
      </c>
      <c r="AJ16" s="112">
        <v>2705.4</v>
      </c>
      <c r="AK16" s="112"/>
      <c r="AL16" s="112"/>
      <c r="AM16" s="112"/>
      <c r="AN16" s="396"/>
      <c r="AO16" s="396"/>
      <c r="AP16" s="396"/>
      <c r="AQ16" s="396"/>
      <c r="AR16" s="396"/>
      <c r="AS16" s="396"/>
      <c r="AT16" s="396"/>
    </row>
    <row r="17" spans="1:46" s="6" customFormat="1">
      <c r="A17" s="42" t="s">
        <v>230</v>
      </c>
      <c r="B17" s="265">
        <v>2101.9957709471082</v>
      </c>
      <c r="C17" s="265">
        <v>2099.6095441854759</v>
      </c>
      <c r="D17" s="265">
        <v>2177.4099912695201</v>
      </c>
      <c r="E17" s="265">
        <v>2364.5707643410319</v>
      </c>
      <c r="F17" s="265">
        <v>2138.858751323432</v>
      </c>
      <c r="G17" s="265">
        <v>2255.8925739564211</v>
      </c>
      <c r="H17" s="265">
        <v>2404.207527266427</v>
      </c>
      <c r="I17" s="265">
        <v>2564.3007145436059</v>
      </c>
      <c r="J17" s="265">
        <v>2435.8951950468959</v>
      </c>
      <c r="K17" s="265">
        <v>2520.1902607932352</v>
      </c>
      <c r="L17" s="265">
        <v>2583.4151926707113</v>
      </c>
      <c r="M17" s="265">
        <v>2818.3069726292501</v>
      </c>
      <c r="N17" s="112">
        <v>2576.0345182309197</v>
      </c>
      <c r="O17" s="112">
        <v>2579.2380576966821</v>
      </c>
      <c r="P17" s="112">
        <v>2638.4113198630989</v>
      </c>
      <c r="Q17" s="112">
        <v>2776.355351825368</v>
      </c>
      <c r="R17" s="112">
        <v>2636.3578199332001</v>
      </c>
      <c r="S17" s="112">
        <v>2633</v>
      </c>
      <c r="T17" s="112">
        <v>2688.2263883623459</v>
      </c>
      <c r="U17" s="112">
        <v>2882.502731703521</v>
      </c>
      <c r="V17" s="112">
        <v>2754.5338946441998</v>
      </c>
      <c r="W17" s="112">
        <v>2772.5995209000002</v>
      </c>
      <c r="X17" s="112">
        <v>2756.8865223000003</v>
      </c>
      <c r="Y17" s="112">
        <v>2839.9026616000001</v>
      </c>
      <c r="Z17" s="112">
        <v>2661.4594907366791</v>
      </c>
      <c r="AA17" s="112">
        <v>2511.4019131975192</v>
      </c>
      <c r="AB17" s="112">
        <v>2565.5856391351581</v>
      </c>
      <c r="AC17" s="112">
        <v>2779.2357272989002</v>
      </c>
      <c r="AD17" s="112">
        <v>2664.4421740797234</v>
      </c>
      <c r="AE17" s="112">
        <v>2675.4773553955006</v>
      </c>
      <c r="AF17" s="112">
        <v>2745.6510164829006</v>
      </c>
      <c r="AG17" s="112">
        <v>2946.0512800000001</v>
      </c>
      <c r="AH17" s="112">
        <v>2481.1851299999998</v>
      </c>
      <c r="AI17" s="112">
        <v>1869</v>
      </c>
      <c r="AJ17" s="112">
        <v>2447.6999999999998</v>
      </c>
      <c r="AK17" s="112"/>
      <c r="AL17" s="112"/>
      <c r="AM17" s="112"/>
      <c r="AN17" s="396"/>
      <c r="AO17" s="396"/>
      <c r="AP17" s="396"/>
      <c r="AQ17" s="396"/>
      <c r="AR17" s="396"/>
      <c r="AS17" s="396"/>
      <c r="AT17" s="396"/>
    </row>
    <row r="18" spans="1:46" s="6" customFormat="1">
      <c r="A18" s="42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112"/>
      <c r="O18" s="112"/>
      <c r="P18" s="112"/>
      <c r="Q18" s="112"/>
      <c r="R18" s="112"/>
      <c r="S18" s="112"/>
      <c r="T18" s="112"/>
      <c r="U18" s="112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396"/>
      <c r="AO18" s="396"/>
      <c r="AP18" s="396"/>
      <c r="AQ18" s="396"/>
      <c r="AR18" s="396"/>
      <c r="AS18" s="396"/>
      <c r="AT18" s="396"/>
    </row>
    <row r="19" spans="1:46" s="6" customFormat="1">
      <c r="A19" s="42" t="s">
        <v>404</v>
      </c>
      <c r="B19" s="265"/>
      <c r="C19" s="265"/>
      <c r="D19" s="265"/>
      <c r="E19" s="265"/>
      <c r="F19" s="265"/>
      <c r="G19" s="265"/>
      <c r="H19" s="265"/>
      <c r="I19" s="265"/>
      <c r="J19" s="265">
        <v>4972</v>
      </c>
      <c r="K19" s="265">
        <v>5245</v>
      </c>
      <c r="L19" s="265">
        <v>5285</v>
      </c>
      <c r="M19" s="265">
        <v>5356</v>
      </c>
      <c r="N19" s="112">
        <v>5427</v>
      </c>
      <c r="O19" s="112">
        <v>5464</v>
      </c>
      <c r="P19" s="112">
        <v>5560</v>
      </c>
      <c r="Q19" s="112">
        <v>5683</v>
      </c>
      <c r="R19" s="112">
        <v>5809</v>
      </c>
      <c r="S19" s="112">
        <v>5832</v>
      </c>
      <c r="T19" s="112">
        <v>5904</v>
      </c>
      <c r="U19" s="112">
        <v>6027</v>
      </c>
      <c r="V19" s="112">
        <v>6043</v>
      </c>
      <c r="W19" s="112">
        <v>6068</v>
      </c>
      <c r="X19" s="112">
        <v>6138</v>
      </c>
      <c r="Y19" s="112">
        <v>6272</v>
      </c>
      <c r="Z19" s="112">
        <v>6329</v>
      </c>
      <c r="AA19" s="112">
        <v>6360</v>
      </c>
      <c r="AB19" s="112">
        <v>6444</v>
      </c>
      <c r="AC19" s="112">
        <v>6444</v>
      </c>
      <c r="AD19" s="112">
        <v>6473</v>
      </c>
      <c r="AE19" s="112">
        <v>6509</v>
      </c>
      <c r="AF19" s="112">
        <v>6544</v>
      </c>
      <c r="AG19" s="112">
        <v>6557</v>
      </c>
      <c r="AH19" s="112">
        <v>6578</v>
      </c>
      <c r="AI19" s="112">
        <v>6584</v>
      </c>
      <c r="AJ19" s="112">
        <v>6554</v>
      </c>
      <c r="AK19" s="112"/>
      <c r="AL19" s="112"/>
      <c r="AM19" s="112"/>
      <c r="AN19" s="396"/>
      <c r="AO19" s="396"/>
      <c r="AP19" s="396"/>
      <c r="AQ19" s="396"/>
      <c r="AR19" s="396"/>
      <c r="AS19" s="396"/>
      <c r="AT19" s="396"/>
    </row>
    <row r="20" spans="1:46">
      <c r="A20" s="42"/>
      <c r="B20" s="42"/>
      <c r="C20" s="42"/>
      <c r="D20" s="42"/>
      <c r="E20" s="42"/>
      <c r="F20" s="42"/>
      <c r="G20" s="42"/>
      <c r="H20" s="42"/>
      <c r="I20" s="91"/>
      <c r="J20" s="91"/>
      <c r="K20" s="42"/>
      <c r="L20" s="42"/>
      <c r="M20" s="42"/>
      <c r="N20" s="116"/>
      <c r="R20"/>
      <c r="V20"/>
      <c r="X20" s="5"/>
    </row>
    <row r="21" spans="1:46">
      <c r="A21" s="110" t="s">
        <v>132</v>
      </c>
      <c r="B21" s="368" t="s">
        <v>384</v>
      </c>
      <c r="C21" s="368" t="s">
        <v>385</v>
      </c>
      <c r="D21" s="368" t="s">
        <v>386</v>
      </c>
      <c r="E21" s="368" t="s">
        <v>387</v>
      </c>
      <c r="F21" s="368" t="s">
        <v>388</v>
      </c>
      <c r="G21" s="368" t="s">
        <v>389</v>
      </c>
      <c r="H21" s="368" t="s">
        <v>390</v>
      </c>
      <c r="I21" s="368" t="s">
        <v>391</v>
      </c>
      <c r="J21" s="368" t="s">
        <v>2</v>
      </c>
      <c r="K21" s="368" t="s">
        <v>3</v>
      </c>
      <c r="L21" s="368" t="s">
        <v>4</v>
      </c>
      <c r="M21" s="368" t="s">
        <v>5</v>
      </c>
      <c r="N21" s="368" t="s">
        <v>6</v>
      </c>
      <c r="O21" s="368" t="s">
        <v>7</v>
      </c>
      <c r="P21" s="368" t="s">
        <v>8</v>
      </c>
      <c r="Q21" s="368" t="s">
        <v>9</v>
      </c>
      <c r="R21" s="368" t="s">
        <v>354</v>
      </c>
      <c r="S21" s="368" t="s">
        <v>359</v>
      </c>
      <c r="T21" s="368" t="s">
        <v>366</v>
      </c>
      <c r="U21" s="368" t="s">
        <v>403</v>
      </c>
      <c r="V21" s="368" t="s">
        <v>406</v>
      </c>
      <c r="W21" s="368" t="s">
        <v>418</v>
      </c>
      <c r="X21" s="368" t="s">
        <v>423</v>
      </c>
      <c r="Y21" s="368" t="s">
        <v>429</v>
      </c>
      <c r="Z21" s="368" t="s">
        <v>432</v>
      </c>
      <c r="AA21" s="368" t="s">
        <v>435</v>
      </c>
      <c r="AB21" s="368" t="s">
        <v>517</v>
      </c>
      <c r="AC21" s="368" t="s">
        <v>633</v>
      </c>
      <c r="AD21" s="368" t="s">
        <v>637</v>
      </c>
      <c r="AE21" s="368" t="s">
        <v>648</v>
      </c>
      <c r="AF21" s="368" t="s">
        <v>700</v>
      </c>
      <c r="AG21" s="368" t="s">
        <v>714</v>
      </c>
      <c r="AH21" s="368" t="s">
        <v>717</v>
      </c>
      <c r="AI21" s="368" t="s">
        <v>727</v>
      </c>
      <c r="AJ21" s="368" t="s">
        <v>728</v>
      </c>
    </row>
    <row r="22" spans="1:46" ht="15" customHeight="1">
      <c r="A22" s="110" t="s">
        <v>10</v>
      </c>
      <c r="B22" s="367" t="s">
        <v>11</v>
      </c>
      <c r="C22" s="367" t="s">
        <v>12</v>
      </c>
      <c r="D22" s="367" t="s">
        <v>13</v>
      </c>
      <c r="E22" s="367" t="s">
        <v>14</v>
      </c>
      <c r="F22" s="367" t="s">
        <v>11</v>
      </c>
      <c r="G22" s="367" t="s">
        <v>12</v>
      </c>
      <c r="H22" s="367" t="s">
        <v>13</v>
      </c>
      <c r="I22" s="367" t="s">
        <v>14</v>
      </c>
      <c r="J22" s="367" t="s">
        <v>11</v>
      </c>
      <c r="K22" s="367" t="s">
        <v>12</v>
      </c>
      <c r="L22" s="367" t="s">
        <v>13</v>
      </c>
      <c r="M22" s="367" t="s">
        <v>14</v>
      </c>
      <c r="N22" s="367" t="s">
        <v>11</v>
      </c>
      <c r="O22" s="367" t="s">
        <v>12</v>
      </c>
      <c r="P22" s="367" t="s">
        <v>13</v>
      </c>
      <c r="Q22" s="367" t="s">
        <v>14</v>
      </c>
      <c r="R22" s="367" t="s">
        <v>11</v>
      </c>
      <c r="S22" s="367" t="s">
        <v>12</v>
      </c>
      <c r="T22" s="367" t="s">
        <v>13</v>
      </c>
      <c r="U22" s="367" t="s">
        <v>14</v>
      </c>
      <c r="V22" s="367" t="s">
        <v>11</v>
      </c>
      <c r="W22" s="367" t="s">
        <v>12</v>
      </c>
      <c r="X22" s="367" t="s">
        <v>13</v>
      </c>
      <c r="Y22" s="367" t="s">
        <v>14</v>
      </c>
      <c r="Z22" s="367" t="s">
        <v>11</v>
      </c>
      <c r="AA22" s="367" t="s">
        <v>12</v>
      </c>
      <c r="AB22" s="367" t="s">
        <v>13</v>
      </c>
      <c r="AC22" s="367" t="s">
        <v>14</v>
      </c>
      <c r="AD22" s="367" t="s">
        <v>11</v>
      </c>
      <c r="AE22" s="367" t="s">
        <v>12</v>
      </c>
      <c r="AF22" s="367" t="s">
        <v>13</v>
      </c>
      <c r="AG22" s="367" t="s">
        <v>14</v>
      </c>
      <c r="AH22" s="367" t="s">
        <v>11</v>
      </c>
      <c r="AI22" s="367" t="s">
        <v>12</v>
      </c>
      <c r="AJ22" s="367" t="s">
        <v>13</v>
      </c>
    </row>
    <row r="23" spans="1:46">
      <c r="A23" s="24" t="s">
        <v>133</v>
      </c>
      <c r="B23" s="267">
        <v>9982</v>
      </c>
      <c r="C23" s="267">
        <v>10285.799999999999</v>
      </c>
      <c r="D23" s="267">
        <v>10915.5</v>
      </c>
      <c r="E23" s="119">
        <v>11383.8</v>
      </c>
      <c r="F23" s="119">
        <v>10947.101000000001</v>
      </c>
      <c r="G23" s="119">
        <v>11778.509</v>
      </c>
      <c r="H23" s="119">
        <v>12737.213000000002</v>
      </c>
      <c r="I23" s="119">
        <v>13064.848</v>
      </c>
      <c r="J23" s="119">
        <v>13010.956</v>
      </c>
      <c r="K23" s="119">
        <v>13684.832999999999</v>
      </c>
      <c r="L23" s="119">
        <v>14333.867999999999</v>
      </c>
      <c r="M23" s="119">
        <v>14704.269999999999</v>
      </c>
      <c r="N23" s="119">
        <v>14061.509999999998</v>
      </c>
      <c r="O23" s="119">
        <v>14793.885</v>
      </c>
      <c r="P23" s="119">
        <v>15638.868</v>
      </c>
      <c r="Q23" s="119">
        <v>16918.702999999998</v>
      </c>
      <c r="R23" s="119">
        <v>16391.752</v>
      </c>
      <c r="S23" s="119">
        <v>16479.574000000001</v>
      </c>
      <c r="T23" s="119">
        <v>17323.385000000002</v>
      </c>
      <c r="U23" s="119">
        <v>17948.338</v>
      </c>
      <c r="V23" s="119">
        <v>17698.153999999999</v>
      </c>
      <c r="W23" s="119">
        <v>17264.04</v>
      </c>
      <c r="X23" s="119">
        <v>18452.780000000002</v>
      </c>
      <c r="Y23" s="119">
        <v>19374.173999999999</v>
      </c>
      <c r="Z23" s="119">
        <v>19494.975999999999</v>
      </c>
      <c r="AA23" s="119">
        <v>19594.606</v>
      </c>
      <c r="AB23" s="119">
        <v>21053.116999999998</v>
      </c>
      <c r="AC23" s="119">
        <v>21817.461037770001</v>
      </c>
      <c r="AD23" s="119">
        <v>20033.163</v>
      </c>
      <c r="AE23" s="119">
        <v>22026.216</v>
      </c>
      <c r="AF23" s="119">
        <v>22261.305</v>
      </c>
      <c r="AG23" s="119">
        <v>23625.572</v>
      </c>
      <c r="AH23" s="119">
        <v>20537.672999999999</v>
      </c>
      <c r="AI23" s="119">
        <v>13751.175000000001</v>
      </c>
      <c r="AJ23" s="119">
        <v>19873.425999999999</v>
      </c>
    </row>
    <row r="24" spans="1:46">
      <c r="A24" s="91" t="s">
        <v>224</v>
      </c>
      <c r="B24" s="269">
        <v>544.6</v>
      </c>
      <c r="C24" s="269">
        <v>540.4</v>
      </c>
      <c r="D24" s="269">
        <v>553.9</v>
      </c>
      <c r="E24" s="269">
        <v>649.29999999999995</v>
      </c>
      <c r="F24" s="269">
        <v>658.03</v>
      </c>
      <c r="G24" s="269">
        <v>672.27099999999996</v>
      </c>
      <c r="H24" s="269">
        <v>756.11400000000003</v>
      </c>
      <c r="I24" s="269">
        <v>901.851</v>
      </c>
      <c r="J24" s="269">
        <v>930.16499999999996</v>
      </c>
      <c r="K24" s="269">
        <v>805.01599999999996</v>
      </c>
      <c r="L24" s="269">
        <v>831.71100000000001</v>
      </c>
      <c r="M24" s="269">
        <v>989.83</v>
      </c>
      <c r="N24" s="120">
        <v>1162</v>
      </c>
      <c r="O24" s="120">
        <v>1244.693</v>
      </c>
      <c r="P24" s="120">
        <v>1327.019</v>
      </c>
      <c r="Q24" s="120">
        <v>1658.9269999999999</v>
      </c>
      <c r="R24" s="120">
        <v>1387.7929999999999</v>
      </c>
      <c r="S24" s="120">
        <v>1202.0160000000001</v>
      </c>
      <c r="T24" s="120">
        <v>1353.6579999999999</v>
      </c>
      <c r="U24" s="120">
        <v>1303.126</v>
      </c>
      <c r="V24" s="120">
        <v>1041.5650000000001</v>
      </c>
      <c r="W24" s="120">
        <v>1050.6610000000001</v>
      </c>
      <c r="X24" s="120">
        <v>1209.808</v>
      </c>
      <c r="Y24" s="120">
        <v>1624.116</v>
      </c>
      <c r="Z24" s="120">
        <v>1717.444</v>
      </c>
      <c r="AA24" s="120">
        <v>1557.9079999999999</v>
      </c>
      <c r="AB24" s="120">
        <v>1883.643</v>
      </c>
      <c r="AC24" s="120">
        <v>2376.6860000000001</v>
      </c>
      <c r="AD24" s="120">
        <v>2057.6</v>
      </c>
      <c r="AE24" s="120">
        <v>2131.0520000000001</v>
      </c>
      <c r="AF24" s="120">
        <v>2136.1039999999998</v>
      </c>
      <c r="AG24" s="120">
        <v>2573.2040000000002</v>
      </c>
      <c r="AH24" s="120">
        <v>2259.1390000000001</v>
      </c>
      <c r="AI24" s="120">
        <v>1094.327</v>
      </c>
      <c r="AJ24" s="120">
        <v>1759.453</v>
      </c>
    </row>
    <row r="25" spans="1:46">
      <c r="A25" s="91" t="s">
        <v>225</v>
      </c>
      <c r="B25" s="269">
        <v>4179.3</v>
      </c>
      <c r="C25" s="269">
        <v>4258.8999999999996</v>
      </c>
      <c r="D25" s="269">
        <v>4356.7</v>
      </c>
      <c r="E25" s="269">
        <v>4666.3999999999996</v>
      </c>
      <c r="F25" s="269">
        <v>4406.7700000000004</v>
      </c>
      <c r="G25" s="269">
        <v>4724.0320000000002</v>
      </c>
      <c r="H25" s="269">
        <v>4911.5720000000001</v>
      </c>
      <c r="I25" s="269">
        <v>5193.51</v>
      </c>
      <c r="J25" s="269">
        <v>5147.576</v>
      </c>
      <c r="K25" s="269">
        <v>5529.3209999999999</v>
      </c>
      <c r="L25" s="269">
        <v>5557.1279999999997</v>
      </c>
      <c r="M25" s="269">
        <v>5931.107</v>
      </c>
      <c r="N25" s="120">
        <v>5706.5240000000003</v>
      </c>
      <c r="O25" s="120">
        <v>5705.9960000000001</v>
      </c>
      <c r="P25" s="120">
        <v>5706.86</v>
      </c>
      <c r="Q25" s="120">
        <v>6664.99</v>
      </c>
      <c r="R25" s="120">
        <v>7141.3959999999997</v>
      </c>
      <c r="S25" s="120">
        <v>6839.3159999999998</v>
      </c>
      <c r="T25" s="120">
        <v>7074.1639999999998</v>
      </c>
      <c r="U25" s="120">
        <v>8107.2049999999999</v>
      </c>
      <c r="V25" s="120">
        <v>8206.3719999999994</v>
      </c>
      <c r="W25" s="120">
        <v>7801.7669999999998</v>
      </c>
      <c r="X25" s="120">
        <v>7730.4650000000001</v>
      </c>
      <c r="Y25" s="120">
        <v>8140.2219999999998</v>
      </c>
      <c r="Z25" s="120">
        <v>8125.3990000000003</v>
      </c>
      <c r="AA25" s="120">
        <v>7780.7160000000003</v>
      </c>
      <c r="AB25" s="120">
        <v>7605.4129999999996</v>
      </c>
      <c r="AC25" s="120">
        <v>7966.7489999999998</v>
      </c>
      <c r="AD25" s="120">
        <v>7580.9</v>
      </c>
      <c r="AE25" s="120">
        <v>8354.0439999999999</v>
      </c>
      <c r="AF25" s="120">
        <v>7972.3525375048839</v>
      </c>
      <c r="AG25" s="120">
        <v>8601.473</v>
      </c>
      <c r="AH25" s="120">
        <v>7520.9449999999997</v>
      </c>
      <c r="AI25" s="120">
        <v>5028.4599999999991</v>
      </c>
      <c r="AJ25" s="120">
        <v>7103.6620000000003</v>
      </c>
    </row>
    <row r="26" spans="1:46">
      <c r="A26" s="91" t="s">
        <v>226</v>
      </c>
      <c r="B26" s="269">
        <v>3875.5</v>
      </c>
      <c r="C26" s="269">
        <v>4083.8</v>
      </c>
      <c r="D26" s="269">
        <v>4629.2</v>
      </c>
      <c r="E26" s="269">
        <v>4667.5</v>
      </c>
      <c r="F26" s="269">
        <v>4463.8450000000003</v>
      </c>
      <c r="G26" s="269">
        <v>5117.1710000000003</v>
      </c>
      <c r="H26" s="269">
        <v>5631.6719999999996</v>
      </c>
      <c r="I26" s="269">
        <v>5512.8710000000001</v>
      </c>
      <c r="J26" s="269">
        <v>5435.3320000000003</v>
      </c>
      <c r="K26" s="269">
        <v>5962.7640000000001</v>
      </c>
      <c r="L26" s="269">
        <v>6512.8329999999996</v>
      </c>
      <c r="M26" s="269">
        <v>6363.866</v>
      </c>
      <c r="N26" s="120">
        <v>6060.348</v>
      </c>
      <c r="O26" s="120">
        <v>6680.3310000000001</v>
      </c>
      <c r="P26" s="120">
        <v>7354.9840000000004</v>
      </c>
      <c r="Q26" s="120">
        <v>7408.2690000000002</v>
      </c>
      <c r="R26" s="120">
        <v>6832.6729999999998</v>
      </c>
      <c r="S26" s="120">
        <v>7517.6319999999996</v>
      </c>
      <c r="T26" s="120">
        <v>7903.8019999999997</v>
      </c>
      <c r="U26" s="120">
        <v>7558.8280000000004</v>
      </c>
      <c r="V26" s="120">
        <v>7431.9849999999997</v>
      </c>
      <c r="W26" s="120">
        <v>7427.8209999999999</v>
      </c>
      <c r="X26" s="120">
        <v>8494.1630000000005</v>
      </c>
      <c r="Y26" s="120">
        <v>8432.9259999999995</v>
      </c>
      <c r="Z26" s="120">
        <v>8401.6319999999996</v>
      </c>
      <c r="AA26" s="120">
        <v>8934.3610000000008</v>
      </c>
      <c r="AB26" s="120">
        <v>9929.0030000000006</v>
      </c>
      <c r="AC26" s="120">
        <v>9714.4</v>
      </c>
      <c r="AD26" s="120">
        <v>8954.7999999999993</v>
      </c>
      <c r="AE26" s="120">
        <v>10104.274000000001</v>
      </c>
      <c r="AF26" s="120">
        <v>10662.091307645671</v>
      </c>
      <c r="AG26" s="120">
        <v>10914.084999999999</v>
      </c>
      <c r="AH26" s="120">
        <v>9327.8189999999995</v>
      </c>
      <c r="AI26" s="120">
        <v>7377.9810000000007</v>
      </c>
      <c r="AJ26" s="120">
        <v>10660.118</v>
      </c>
    </row>
    <row r="27" spans="1:46">
      <c r="A27" s="91" t="s">
        <v>227</v>
      </c>
      <c r="B27" s="269">
        <v>1176.3</v>
      </c>
      <c r="C27" s="269">
        <v>1259.7</v>
      </c>
      <c r="D27" s="269">
        <v>1221.8</v>
      </c>
      <c r="E27" s="269">
        <v>1245.3</v>
      </c>
      <c r="F27" s="269">
        <v>1277.0940000000001</v>
      </c>
      <c r="G27" s="269">
        <v>1126.3510000000001</v>
      </c>
      <c r="H27" s="269">
        <v>1289.95</v>
      </c>
      <c r="I27" s="269">
        <v>1308.327</v>
      </c>
      <c r="J27" s="269">
        <v>1339.8130000000001</v>
      </c>
      <c r="K27" s="269">
        <v>1226.5250000000001</v>
      </c>
      <c r="L27" s="269">
        <v>1271.2539999999999</v>
      </c>
      <c r="M27" s="269">
        <v>1273.8009999999999</v>
      </c>
      <c r="N27" s="120">
        <v>1004.561</v>
      </c>
      <c r="O27" s="120">
        <v>1043.8679999999999</v>
      </c>
      <c r="P27" s="120">
        <v>1125.46</v>
      </c>
      <c r="Q27" s="120">
        <v>1059.8589999999999</v>
      </c>
      <c r="R27" s="120">
        <v>897.97500000000002</v>
      </c>
      <c r="S27" s="120">
        <v>793.78099999999995</v>
      </c>
      <c r="T27" s="120">
        <v>866.774</v>
      </c>
      <c r="U27" s="120">
        <v>855.68200000000002</v>
      </c>
      <c r="V27" s="120">
        <v>899.37300000000005</v>
      </c>
      <c r="W27" s="120">
        <v>852.20399999999995</v>
      </c>
      <c r="X27" s="120">
        <v>892.21299999999997</v>
      </c>
      <c r="Y27" s="120">
        <v>1065.8330000000001</v>
      </c>
      <c r="Z27" s="120">
        <v>1144.7380000000001</v>
      </c>
      <c r="AA27" s="120">
        <v>1227.2470000000001</v>
      </c>
      <c r="AB27" s="120">
        <v>1501.7139999999999</v>
      </c>
      <c r="AC27" s="120">
        <v>1645.981</v>
      </c>
      <c r="AD27" s="120">
        <v>1336.3</v>
      </c>
      <c r="AE27" s="120">
        <v>1335.0520000000001</v>
      </c>
      <c r="AF27" s="120">
        <v>1380.7793288509017</v>
      </c>
      <c r="AG27" s="120">
        <v>1437.6899999999998</v>
      </c>
      <c r="AH27" s="120">
        <v>1344.0970000000002</v>
      </c>
      <c r="AI27" s="120">
        <v>207.054</v>
      </c>
      <c r="AJ27" s="120">
        <v>290.24700000000001</v>
      </c>
    </row>
    <row r="28" spans="1:46">
      <c r="A28" s="91" t="s">
        <v>228</v>
      </c>
      <c r="B28" s="269">
        <v>206.2</v>
      </c>
      <c r="C28" s="269">
        <v>143</v>
      </c>
      <c r="D28" s="269">
        <v>153.9</v>
      </c>
      <c r="E28" s="269">
        <v>155.30000000000001</v>
      </c>
      <c r="F28" s="269">
        <v>141.36199999999999</v>
      </c>
      <c r="G28" s="269">
        <v>138.684</v>
      </c>
      <c r="H28" s="269">
        <v>147.905</v>
      </c>
      <c r="I28" s="269">
        <v>148.28899999999999</v>
      </c>
      <c r="J28" s="269">
        <v>158.07</v>
      </c>
      <c r="K28" s="269">
        <v>161.20699999999999</v>
      </c>
      <c r="L28" s="269">
        <v>160.94200000000001</v>
      </c>
      <c r="M28" s="269">
        <v>145.666</v>
      </c>
      <c r="N28" s="120">
        <v>128.077</v>
      </c>
      <c r="O28" s="120">
        <v>118.997</v>
      </c>
      <c r="P28" s="120">
        <v>124.545</v>
      </c>
      <c r="Q28" s="120">
        <v>126.658</v>
      </c>
      <c r="R28" s="120">
        <v>131.91499999999999</v>
      </c>
      <c r="S28" s="120">
        <v>126.82899999999999</v>
      </c>
      <c r="T28" s="120">
        <v>124.98699999999999</v>
      </c>
      <c r="U28" s="120">
        <v>123.497</v>
      </c>
      <c r="V28" s="120">
        <v>118.85899999999999</v>
      </c>
      <c r="W28" s="120">
        <v>131.58699999999999</v>
      </c>
      <c r="X28" s="120">
        <v>126.131</v>
      </c>
      <c r="Y28" s="120">
        <v>111.077</v>
      </c>
      <c r="Z28" s="120">
        <v>105.76300000000001</v>
      </c>
      <c r="AA28" s="120">
        <v>94.373999999999995</v>
      </c>
      <c r="AB28" s="120">
        <v>133.345</v>
      </c>
      <c r="AC28" s="120">
        <v>113.6440000000008</v>
      </c>
      <c r="AD28" s="120">
        <v>103.6</v>
      </c>
      <c r="AE28" s="120">
        <v>101.79399999999805</v>
      </c>
      <c r="AF28" s="120">
        <v>109.97782599854327</v>
      </c>
      <c r="AG28" s="120">
        <v>99.120000000002619</v>
      </c>
      <c r="AH28" s="120">
        <v>85.672999999998865</v>
      </c>
      <c r="AI28" s="120">
        <v>43.353000000000975</v>
      </c>
      <c r="AJ28" s="120">
        <v>59.945999999999913</v>
      </c>
    </row>
    <row r="29" spans="1:46">
      <c r="A29" s="24" t="s">
        <v>231</v>
      </c>
      <c r="B29" s="226">
        <v>-9316.7000000000007</v>
      </c>
      <c r="C29" s="226">
        <v>-9738.9</v>
      </c>
      <c r="D29" s="226">
        <v>-10335.299999999999</v>
      </c>
      <c r="E29" s="226">
        <v>-10773.2</v>
      </c>
      <c r="F29" s="226">
        <v>-10351.606</v>
      </c>
      <c r="G29" s="226">
        <v>-11223.509</v>
      </c>
      <c r="H29" s="226">
        <v>-12077.217000000001</v>
      </c>
      <c r="I29" s="226">
        <v>-12363.829</v>
      </c>
      <c r="J29" s="226">
        <v>-12340.661</v>
      </c>
      <c r="K29" s="226">
        <v>-13066.88</v>
      </c>
      <c r="L29" s="226">
        <v>-13621.938</v>
      </c>
      <c r="M29" s="226">
        <v>-13904.743</v>
      </c>
      <c r="N29" s="122">
        <v>-13260.089</v>
      </c>
      <c r="O29" s="122">
        <v>-14134.501</v>
      </c>
      <c r="P29" s="122">
        <v>-14884.931</v>
      </c>
      <c r="Q29" s="122">
        <v>-15916.734</v>
      </c>
      <c r="R29" s="122">
        <v>-15600.588</v>
      </c>
      <c r="S29" s="122">
        <v>-15665.191000000001</v>
      </c>
      <c r="T29" s="122">
        <v>-16367.656000000001</v>
      </c>
      <c r="U29" s="122">
        <v>-16812.50350495</v>
      </c>
      <c r="V29" s="122">
        <v>-16746.925126990001</v>
      </c>
      <c r="W29" s="122">
        <v>-16499.279919640001</v>
      </c>
      <c r="X29" s="122">
        <v>-17324.967676200002</v>
      </c>
      <c r="Y29" s="122">
        <v>-18304.119578429993</v>
      </c>
      <c r="Z29" s="122">
        <v>-18521.68432592</v>
      </c>
      <c r="AA29" s="122">
        <v>-18824.9732</v>
      </c>
      <c r="AB29" s="122">
        <v>-20183.792000000001</v>
      </c>
      <c r="AC29" s="122">
        <v>-20693.297325809999</v>
      </c>
      <c r="AD29" s="122">
        <v>-19120.467000000001</v>
      </c>
      <c r="AE29" s="122">
        <v>-21209.525169</v>
      </c>
      <c r="AF29" s="122">
        <v>-21353.240814179993</v>
      </c>
      <c r="AG29" s="122">
        <v>-22454.002</v>
      </c>
      <c r="AH29" s="122">
        <v>-19744.528526179998</v>
      </c>
      <c r="AI29" s="122">
        <v>-13432.854999999996</v>
      </c>
      <c r="AJ29" s="122">
        <v>-19004.214</v>
      </c>
    </row>
    <row r="30" spans="1:46">
      <c r="A30" s="24" t="s">
        <v>135</v>
      </c>
      <c r="B30" s="267">
        <v>665.3</v>
      </c>
      <c r="C30" s="267">
        <v>546.9</v>
      </c>
      <c r="D30" s="267">
        <v>580.20000000000005</v>
      </c>
      <c r="E30" s="267">
        <v>610.6</v>
      </c>
      <c r="F30" s="267">
        <v>595.495</v>
      </c>
      <c r="G30" s="267">
        <v>555</v>
      </c>
      <c r="H30" s="267">
        <v>659.99599999999998</v>
      </c>
      <c r="I30" s="267">
        <v>701.01900000000001</v>
      </c>
      <c r="J30" s="267">
        <v>670.29499999999996</v>
      </c>
      <c r="K30" s="267">
        <v>617.95299999999997</v>
      </c>
      <c r="L30" s="267">
        <v>711.93</v>
      </c>
      <c r="M30" s="267">
        <v>799.52700000000004</v>
      </c>
      <c r="N30" s="118">
        <v>801.42100000000005</v>
      </c>
      <c r="O30" s="118">
        <v>659.38400000000001</v>
      </c>
      <c r="P30" s="118">
        <v>753.93700000000001</v>
      </c>
      <c r="Q30" s="118">
        <v>1001.9690000000001</v>
      </c>
      <c r="R30" s="118">
        <v>791.16399999999999</v>
      </c>
      <c r="S30" s="118">
        <v>814.38300000000004</v>
      </c>
      <c r="T30" s="118">
        <v>955.72699999999998</v>
      </c>
      <c r="U30" s="118">
        <v>1135.83449505</v>
      </c>
      <c r="V30" s="118">
        <v>951.22887301000003</v>
      </c>
      <c r="W30" s="118">
        <v>764.76008036000098</v>
      </c>
      <c r="X30" s="118">
        <v>1127.812323800003</v>
      </c>
      <c r="Y30" s="118">
        <v>1070.054421570007</v>
      </c>
      <c r="Z30" s="118">
        <v>973.2886740800019</v>
      </c>
      <c r="AA30" s="118">
        <v>769.62980000000005</v>
      </c>
      <c r="AB30" s="122">
        <v>869.32499999999709</v>
      </c>
      <c r="AC30" s="122">
        <v>1124.1637119600014</v>
      </c>
      <c r="AD30" s="122">
        <v>912.69599999999855</v>
      </c>
      <c r="AE30" s="122">
        <v>816.69083099999943</v>
      </c>
      <c r="AF30" s="122">
        <v>908.06418582000742</v>
      </c>
      <c r="AG30" s="122">
        <v>1171.5700000000006</v>
      </c>
      <c r="AH30" s="122">
        <v>793.14447382000071</v>
      </c>
      <c r="AI30" s="122">
        <v>318.32000000000517</v>
      </c>
      <c r="AJ30" s="122">
        <v>869.21199999999953</v>
      </c>
    </row>
    <row r="31" spans="1:46">
      <c r="A31" s="28" t="s">
        <v>136</v>
      </c>
      <c r="B31" s="392">
        <v>94.602418511615227</v>
      </c>
      <c r="C31" s="392">
        <v>77.766515382537762</v>
      </c>
      <c r="D31" s="392">
        <v>82.501613137590795</v>
      </c>
      <c r="E31" s="392">
        <v>86.824345022083662</v>
      </c>
      <c r="F31" s="392">
        <v>84.676487616976274</v>
      </c>
      <c r="G31" s="392">
        <v>78.918295917550665</v>
      </c>
      <c r="H31" s="392">
        <v>93.848215553873445</v>
      </c>
      <c r="I31" s="392">
        <v>99.681486280766563</v>
      </c>
      <c r="J31" s="392">
        <v>95.312683174873186</v>
      </c>
      <c r="K31" s="392">
        <v>87.869905796645369</v>
      </c>
      <c r="L31" s="392">
        <v>101.23297731996728</v>
      </c>
      <c r="M31" s="392">
        <v>113.68884392805681</v>
      </c>
      <c r="N31" s="392">
        <v>113.95816150007093</v>
      </c>
      <c r="O31" s="392">
        <v>93.761192135672474</v>
      </c>
      <c r="P31" s="392">
        <v>107.2061680525953</v>
      </c>
      <c r="Q31" s="392">
        <v>142.47510998596815</v>
      </c>
      <c r="R31" s="392">
        <v>112.49966607443793</v>
      </c>
      <c r="S31" s="392">
        <v>115.80129474634714</v>
      </c>
      <c r="T31" s="392">
        <v>135.89972288719449</v>
      </c>
      <c r="U31" s="392">
        <v>161.51013115985157</v>
      </c>
      <c r="V31" s="392">
        <v>135.26011114508361</v>
      </c>
      <c r="W31" s="392">
        <v>108.74515734735203</v>
      </c>
      <c r="X31" s="392">
        <v>160.36941749389027</v>
      </c>
      <c r="Y31" s="392">
        <v>152.1565252060276</v>
      </c>
      <c r="Z31" s="392">
        <v>138.39690737702</v>
      </c>
      <c r="AA31" s="392">
        <v>109.43760775381141</v>
      </c>
      <c r="AB31" s="392">
        <v>123.6137794568009</v>
      </c>
      <c r="AC31" s="392">
        <v>159.85060266708393</v>
      </c>
      <c r="AD31" s="392">
        <v>129.78092434372019</v>
      </c>
      <c r="AE31" s="392">
        <v>116.12945707028524</v>
      </c>
      <c r="AF31" s="392">
        <v>129.12230293454604</v>
      </c>
      <c r="AG31" s="392">
        <v>166.59154585247725</v>
      </c>
      <c r="AH31" s="392">
        <v>112.78127980233663</v>
      </c>
      <c r="AI31" s="392">
        <v>45.26355307472997</v>
      </c>
      <c r="AJ31" s="392">
        <v>123.59771140736217</v>
      </c>
    </row>
    <row r="32" spans="1:46" s="25" customFormat="1">
      <c r="A32" s="24" t="s">
        <v>138</v>
      </c>
      <c r="B32" s="226">
        <v>-390.8</v>
      </c>
      <c r="C32" s="226">
        <v>-242.1</v>
      </c>
      <c r="D32" s="226">
        <v>-243.1</v>
      </c>
      <c r="E32" s="226">
        <v>-275.89999999999998</v>
      </c>
      <c r="F32" s="226">
        <v>-265.80200000000002</v>
      </c>
      <c r="G32" s="226">
        <v>-247.124</v>
      </c>
      <c r="H32" s="226">
        <v>-263.11500000000001</v>
      </c>
      <c r="I32" s="226">
        <v>-297.85599999999999</v>
      </c>
      <c r="J32" s="226">
        <v>-283.46800000000002</v>
      </c>
      <c r="K32" s="226">
        <v>-301.54899999999998</v>
      </c>
      <c r="L32" s="226">
        <v>-299.87099999999998</v>
      </c>
      <c r="M32" s="226">
        <v>-265.62799999999999</v>
      </c>
      <c r="N32" s="122">
        <v>-315.93299999999999</v>
      </c>
      <c r="O32" s="122">
        <v>-281.08999999999997</v>
      </c>
      <c r="P32" s="122">
        <v>-305.97899999999998</v>
      </c>
      <c r="Q32" s="122">
        <v>-285.54737499999999</v>
      </c>
      <c r="R32" s="122">
        <v>-357.096</v>
      </c>
      <c r="S32" s="122">
        <v>-299.52100000000002</v>
      </c>
      <c r="T32" s="122">
        <v>-308.61500000000001</v>
      </c>
      <c r="U32" s="122">
        <v>-338.10599999999999</v>
      </c>
      <c r="V32" s="122">
        <v>-314.101</v>
      </c>
      <c r="W32" s="122">
        <v>-327.97800000000001</v>
      </c>
      <c r="X32" s="122">
        <v>-353.87099999999998</v>
      </c>
      <c r="Y32" s="122">
        <v>-349.89699999999999</v>
      </c>
      <c r="Z32" s="122">
        <v>-345.10199999999998</v>
      </c>
      <c r="AA32" s="122">
        <v>-339.82499999999999</v>
      </c>
      <c r="AB32" s="14">
        <v>-319.82600000000002</v>
      </c>
      <c r="AC32" s="14">
        <v>-373.53899999999999</v>
      </c>
      <c r="AD32" s="14">
        <v>-342.95799999999997</v>
      </c>
      <c r="AE32" s="14">
        <v>-386.10400000000004</v>
      </c>
      <c r="AF32" s="14">
        <v>-381.09264999999999</v>
      </c>
      <c r="AG32" s="14">
        <v>-378.959</v>
      </c>
      <c r="AH32" s="14">
        <v>-368.84109169999999</v>
      </c>
      <c r="AI32" s="14">
        <v>-326.63175844000006</v>
      </c>
      <c r="AJ32" s="14">
        <v>-346.08291800000018</v>
      </c>
    </row>
    <row r="33" spans="1:43" s="25" customFormat="1">
      <c r="A33" s="24" t="s">
        <v>139</v>
      </c>
      <c r="B33" s="226">
        <v>-111.2</v>
      </c>
      <c r="C33" s="226">
        <v>-89.6</v>
      </c>
      <c r="D33" s="226">
        <v>-92.3</v>
      </c>
      <c r="E33" s="226">
        <v>-87.1</v>
      </c>
      <c r="F33" s="226">
        <v>-92.596000000000004</v>
      </c>
      <c r="G33" s="226">
        <v>-88.141999999999996</v>
      </c>
      <c r="H33" s="226">
        <v>-99.71</v>
      </c>
      <c r="I33" s="226">
        <v>-98.052000000000007</v>
      </c>
      <c r="J33" s="226">
        <v>-105.13500000000001</v>
      </c>
      <c r="K33" s="226">
        <v>-95.816999999999993</v>
      </c>
      <c r="L33" s="226">
        <v>-95.504000000000005</v>
      </c>
      <c r="M33" s="226">
        <v>-90.802999999999997</v>
      </c>
      <c r="N33" s="122">
        <v>-100.271</v>
      </c>
      <c r="O33" s="122">
        <v>-97.230999999999995</v>
      </c>
      <c r="P33" s="122">
        <v>-91.254999999999995</v>
      </c>
      <c r="Q33" s="122">
        <v>-105.813</v>
      </c>
      <c r="R33" s="122">
        <v>-101.209</v>
      </c>
      <c r="S33" s="122">
        <v>-119.596</v>
      </c>
      <c r="T33" s="122">
        <v>-103.44</v>
      </c>
      <c r="U33" s="122">
        <v>-123.517</v>
      </c>
      <c r="V33" s="122">
        <v>-116.242</v>
      </c>
      <c r="W33" s="122">
        <v>-102.422</v>
      </c>
      <c r="X33" s="122">
        <v>-113.83499999999999</v>
      </c>
      <c r="Y33" s="122">
        <v>-123.244</v>
      </c>
      <c r="Z33" s="122">
        <v>-135.328</v>
      </c>
      <c r="AA33" s="122">
        <v>-115.003</v>
      </c>
      <c r="AB33" s="14">
        <v>-117.27800000000001</v>
      </c>
      <c r="AC33" s="14">
        <v>-112.23948708</v>
      </c>
      <c r="AD33" s="14">
        <v>-130.67099999999999</v>
      </c>
      <c r="AE33" s="14">
        <v>-121.04700000000001</v>
      </c>
      <c r="AF33" s="14">
        <v>-130.69900000000001</v>
      </c>
      <c r="AG33" s="14">
        <v>-103.70599999999999</v>
      </c>
      <c r="AH33" s="14">
        <v>-127.05800000000002</v>
      </c>
      <c r="AI33" s="14">
        <v>-105.01300000000001</v>
      </c>
      <c r="AJ33" s="14">
        <v>-97.983999999999995</v>
      </c>
    </row>
    <row r="34" spans="1:43" s="25" customFormat="1">
      <c r="A34" s="24" t="s">
        <v>140</v>
      </c>
      <c r="B34" s="226">
        <v>89</v>
      </c>
      <c r="C34" s="226">
        <v>40.700000000000003</v>
      </c>
      <c r="D34" s="226">
        <v>-2.6</v>
      </c>
      <c r="E34" s="226">
        <v>114.1</v>
      </c>
      <c r="F34" s="226">
        <v>67.302999999999997</v>
      </c>
      <c r="G34" s="226">
        <v>79.927000000000007</v>
      </c>
      <c r="H34" s="226">
        <v>66.328000000000003</v>
      </c>
      <c r="I34" s="226">
        <v>145.95599999999999</v>
      </c>
      <c r="J34" s="226">
        <v>101.76</v>
      </c>
      <c r="K34" s="226">
        <v>76.668999999999997</v>
      </c>
      <c r="L34" s="226">
        <v>83.828999999999994</v>
      </c>
      <c r="M34" s="226">
        <v>75.885000000000005</v>
      </c>
      <c r="N34" s="122">
        <v>60.926000000000002</v>
      </c>
      <c r="O34" s="122">
        <v>82.634</v>
      </c>
      <c r="P34" s="122">
        <v>88.042000000000002</v>
      </c>
      <c r="Q34" s="122">
        <v>63.182143000000003</v>
      </c>
      <c r="R34" s="122">
        <v>80.718000000000004</v>
      </c>
      <c r="S34" s="122">
        <v>117.352</v>
      </c>
      <c r="T34" s="122">
        <v>412.12599999999998</v>
      </c>
      <c r="U34" s="122">
        <v>234.06</v>
      </c>
      <c r="V34" s="122">
        <v>-45.777000000000001</v>
      </c>
      <c r="W34" s="122">
        <v>225.05199999999999</v>
      </c>
      <c r="X34" s="122">
        <v>70.796999999999997</v>
      </c>
      <c r="Y34" s="122">
        <v>62.115000000000002</v>
      </c>
      <c r="Z34" s="122">
        <v>99.384</v>
      </c>
      <c r="AA34" s="122">
        <v>97.409000000000006</v>
      </c>
      <c r="AB34" s="122">
        <v>84.856999999999999</v>
      </c>
      <c r="AC34" s="122">
        <v>173.60027215</v>
      </c>
      <c r="AD34" s="122">
        <v>260.63799999999998</v>
      </c>
      <c r="AE34" s="122">
        <v>117.23130001999998</v>
      </c>
      <c r="AF34" s="122">
        <v>308.88912954</v>
      </c>
      <c r="AG34" s="122">
        <v>1123.6090000000002</v>
      </c>
      <c r="AH34" s="122">
        <v>113.04112878000001</v>
      </c>
      <c r="AI34" s="122">
        <v>53.324853219999994</v>
      </c>
      <c r="AJ34" s="122">
        <v>114.60166157999997</v>
      </c>
      <c r="AK34" s="326"/>
      <c r="AL34" s="326"/>
      <c r="AM34" s="326"/>
      <c r="AN34" s="326"/>
      <c r="AO34" s="326"/>
      <c r="AP34" s="326"/>
    </row>
    <row r="35" spans="1:43" s="25" customForma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/>
      <c r="AL35"/>
      <c r="AM35"/>
      <c r="AN35"/>
      <c r="AO35"/>
      <c r="AP35"/>
      <c r="AQ35"/>
    </row>
    <row r="36" spans="1:43" s="27" customFormat="1">
      <c r="A36" s="24" t="s">
        <v>376</v>
      </c>
      <c r="B36" s="226">
        <v>44.308999999999983</v>
      </c>
      <c r="C36" s="226">
        <v>-78.47999999999999</v>
      </c>
      <c r="D36" s="226">
        <v>6.0469999999999988</v>
      </c>
      <c r="E36" s="226">
        <v>7.5609999999999999</v>
      </c>
      <c r="F36" s="226">
        <v>6.2390000000000043</v>
      </c>
      <c r="G36" s="226">
        <v>-42.176000000000002</v>
      </c>
      <c r="H36" s="226">
        <v>-14.917000000000002</v>
      </c>
      <c r="I36" s="226">
        <v>-42.108000000000004</v>
      </c>
      <c r="J36" s="226">
        <v>0.66099999999999781</v>
      </c>
      <c r="K36" s="226">
        <v>7.4739999999999966</v>
      </c>
      <c r="L36" s="226">
        <v>-86.854158999999996</v>
      </c>
      <c r="M36" s="226">
        <v>-46.490686000000004</v>
      </c>
      <c r="N36" s="226">
        <v>12.953480120000112</v>
      </c>
      <c r="O36" s="217">
        <v>-34.278916819999942</v>
      </c>
      <c r="P36" s="217">
        <v>-94.576037860000184</v>
      </c>
      <c r="Q36" s="217">
        <v>-8.6966221800000962</v>
      </c>
      <c r="R36" s="217">
        <v>-132.96197602999996</v>
      </c>
      <c r="S36" s="217">
        <v>-146.74531293000007</v>
      </c>
      <c r="T36" s="217">
        <v>-146.52843201000005</v>
      </c>
      <c r="U36" s="217">
        <v>-158.25284748000004</v>
      </c>
      <c r="V36" s="226">
        <v>-172.11677673000003</v>
      </c>
      <c r="W36" s="226">
        <v>-71.170115809999999</v>
      </c>
      <c r="X36" s="226">
        <v>-72.058105309999988</v>
      </c>
      <c r="Y36" s="226">
        <v>-44.421778360000026</v>
      </c>
      <c r="Z36" s="226">
        <v>-72.366150530000056</v>
      </c>
      <c r="AA36" s="226">
        <v>-260.07041189999995</v>
      </c>
      <c r="AB36" s="226">
        <v>-181.00775791000001</v>
      </c>
      <c r="AC36" s="226">
        <v>67.538623869999995</v>
      </c>
      <c r="AD36" s="226">
        <v>33.86</v>
      </c>
      <c r="AE36" s="226">
        <v>-106.568</v>
      </c>
      <c r="AF36" s="226">
        <v>-10.294924399999843</v>
      </c>
      <c r="AG36" s="226">
        <v>-133.386</v>
      </c>
      <c r="AH36" s="226">
        <v>-165.14459325999974</v>
      </c>
      <c r="AI36" s="226">
        <v>-49.579330140000344</v>
      </c>
      <c r="AJ36" s="226">
        <v>-23.290999999999997</v>
      </c>
      <c r="AK36" s="217"/>
      <c r="AL36" s="217"/>
      <c r="AM36" s="217"/>
      <c r="AN36" s="217"/>
      <c r="AO36" s="217"/>
      <c r="AP36" s="217"/>
      <c r="AQ36" s="217"/>
    </row>
    <row r="37" spans="1:43" s="27" customForma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43" s="25" customFormat="1">
      <c r="A38" s="24" t="s">
        <v>141</v>
      </c>
      <c r="B38" s="226">
        <v>0</v>
      </c>
      <c r="C38" s="226">
        <v>0</v>
      </c>
      <c r="D38" s="226">
        <v>0</v>
      </c>
      <c r="E38" s="226">
        <v>0</v>
      </c>
      <c r="F38" s="226">
        <v>0</v>
      </c>
      <c r="G38" s="226">
        <v>0</v>
      </c>
      <c r="H38" s="226">
        <v>0</v>
      </c>
      <c r="I38" s="226">
        <v>4.8259999999999996</v>
      </c>
      <c r="J38" s="226">
        <v>5.2539999999999996</v>
      </c>
      <c r="K38" s="226">
        <v>2.0779999999999998</v>
      </c>
      <c r="L38" s="226">
        <v>3.887</v>
      </c>
      <c r="M38" s="226">
        <v>3.6829999999999998</v>
      </c>
      <c r="N38" s="122">
        <v>4.048</v>
      </c>
      <c r="O38" s="122">
        <v>3.0640000000000001</v>
      </c>
      <c r="P38" s="122">
        <v>3.5049999999999999</v>
      </c>
      <c r="Q38" s="122">
        <v>-1.724</v>
      </c>
      <c r="R38" s="122">
        <v>2.52</v>
      </c>
      <c r="S38" s="122">
        <v>0</v>
      </c>
      <c r="T38" s="122">
        <v>-2.83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1E-3</v>
      </c>
      <c r="AC38" s="122"/>
      <c r="AD38" s="122"/>
      <c r="AE38" s="122"/>
      <c r="AF38" s="122"/>
      <c r="AG38" s="122">
        <v>4.9729999999999999</v>
      </c>
      <c r="AH38" s="122">
        <v>0.44900000000000001</v>
      </c>
      <c r="AI38" s="122">
        <v>0.51800000000000002</v>
      </c>
      <c r="AJ38" s="122">
        <v>-4.2000000000000003E-2</v>
      </c>
    </row>
    <row r="39" spans="1:43" s="25" customFormat="1">
      <c r="A39" s="26" t="s">
        <v>37</v>
      </c>
      <c r="B39" s="226">
        <v>-83.549000000000007</v>
      </c>
      <c r="C39" s="226">
        <v>-59.792000000000002</v>
      </c>
      <c r="D39" s="226">
        <v>-55.131999999999998</v>
      </c>
      <c r="E39" s="226">
        <v>-109.053</v>
      </c>
      <c r="F39" s="226">
        <v>-90.860666510000001</v>
      </c>
      <c r="G39" s="226">
        <v>-87.567779999999999</v>
      </c>
      <c r="H39" s="226">
        <v>-119.28026</v>
      </c>
      <c r="I39" s="226">
        <v>-91.235699999999994</v>
      </c>
      <c r="J39" s="226">
        <v>-118.01904</v>
      </c>
      <c r="K39" s="226">
        <v>-88.342420000000004</v>
      </c>
      <c r="L39" s="226">
        <v>-121.20944</v>
      </c>
      <c r="M39" s="226">
        <v>-82.988839999999996</v>
      </c>
      <c r="N39" s="122">
        <v>-144.97559999999999</v>
      </c>
      <c r="O39" s="122">
        <v>-117.12226</v>
      </c>
      <c r="P39" s="122">
        <v>-84.040700000000001</v>
      </c>
      <c r="Q39" s="122">
        <v>-190.401241</v>
      </c>
      <c r="R39" s="122">
        <v>-109.97386</v>
      </c>
      <c r="S39" s="122">
        <v>-74.249520000000004</v>
      </c>
      <c r="T39" s="122">
        <v>-258.78286000000003</v>
      </c>
      <c r="U39" s="122">
        <v>-230.09280100000001</v>
      </c>
      <c r="V39" s="122">
        <v>-89.399197000000001</v>
      </c>
      <c r="W39" s="122">
        <v>-143.76795440000001</v>
      </c>
      <c r="X39" s="122">
        <v>-213.74680024</v>
      </c>
      <c r="Y39" s="122">
        <v>-168.89175208</v>
      </c>
      <c r="Z39" s="122">
        <v>-142.85540912000002</v>
      </c>
      <c r="AA39" s="122">
        <v>-22.307998000000001</v>
      </c>
      <c r="AB39" s="122">
        <v>-48.215819999999994</v>
      </c>
      <c r="AC39" s="122">
        <v>-229.7567263</v>
      </c>
      <c r="AD39" s="122">
        <v>-225.44023999999999</v>
      </c>
      <c r="AE39" s="122">
        <v>-94.478084559999999</v>
      </c>
      <c r="AF39" s="122">
        <v>-219.36359192000006</v>
      </c>
      <c r="AG39" s="122">
        <v>-473.72657999999996</v>
      </c>
      <c r="AH39" s="122">
        <v>-96.559872000000041</v>
      </c>
      <c r="AI39" s="122">
        <v>48.244920040000039</v>
      </c>
      <c r="AJ39" s="122">
        <v>-160.78553279999997</v>
      </c>
    </row>
    <row r="40" spans="1:43" s="25" customFormat="1">
      <c r="A40" s="26" t="s">
        <v>40</v>
      </c>
      <c r="B40" s="226">
        <v>-2.4550000000000001</v>
      </c>
      <c r="C40" s="226">
        <v>-4.6159999999999997</v>
      </c>
      <c r="D40" s="226">
        <v>-7.4429999999999996</v>
      </c>
      <c r="E40" s="226">
        <v>-7.33</v>
      </c>
      <c r="F40" s="226">
        <v>-4.4530000000000003</v>
      </c>
      <c r="G40" s="226">
        <v>-5.1310000000000002</v>
      </c>
      <c r="H40" s="226">
        <v>-7.1970000000000001</v>
      </c>
      <c r="I40" s="226">
        <v>-4.4020000000000001</v>
      </c>
      <c r="J40" s="226">
        <v>-7.3090000000000002</v>
      </c>
      <c r="K40" s="226">
        <v>-7.5469999999999997</v>
      </c>
      <c r="L40" s="226">
        <v>-7.0949999999999998</v>
      </c>
      <c r="M40" s="226">
        <v>-11.617000000000001</v>
      </c>
      <c r="N40" s="122">
        <v>-12.022</v>
      </c>
      <c r="O40" s="122">
        <v>-7.0220000000000002</v>
      </c>
      <c r="P40" s="122">
        <v>-6.14</v>
      </c>
      <c r="Q40" s="122">
        <v>-12.962999999999999</v>
      </c>
      <c r="R40" s="122">
        <v>-10.065</v>
      </c>
      <c r="S40" s="122">
        <v>-12.183</v>
      </c>
      <c r="T40" s="122">
        <v>-12.712999999999999</v>
      </c>
      <c r="U40" s="122">
        <v>-21.164000000000001</v>
      </c>
      <c r="V40" s="122">
        <v>-13.698</v>
      </c>
      <c r="W40" s="122">
        <v>-14.585000000000001</v>
      </c>
      <c r="X40" s="122">
        <v>-16.817</v>
      </c>
      <c r="Y40" s="122">
        <v>-14.52</v>
      </c>
      <c r="Z40" s="122">
        <v>-15.214</v>
      </c>
      <c r="AA40" s="122">
        <v>-5.1829999999999998</v>
      </c>
      <c r="AB40" s="122">
        <v>-12.515000000000001</v>
      </c>
      <c r="AC40" s="122">
        <v>-15.246</v>
      </c>
      <c r="AD40" s="122">
        <v>-20.812000000000001</v>
      </c>
      <c r="AE40" s="122">
        <v>-14.356</v>
      </c>
      <c r="AF40" s="122">
        <v>-14.88</v>
      </c>
      <c r="AG40" s="122">
        <v>-17.116</v>
      </c>
      <c r="AH40" s="122">
        <v>1.5589999999999999</v>
      </c>
      <c r="AI40" s="122">
        <v>0.33800000000000002</v>
      </c>
      <c r="AJ40" s="122">
        <v>-19.222000000000001</v>
      </c>
    </row>
    <row r="41" spans="1:43" s="25" customFormat="1">
      <c r="A41" s="24" t="s">
        <v>36</v>
      </c>
      <c r="B41" s="226">
        <v>210.60499999999996</v>
      </c>
      <c r="C41" s="226">
        <v>113.01199999999994</v>
      </c>
      <c r="D41" s="226">
        <v>185.67200000000008</v>
      </c>
      <c r="E41" s="226">
        <v>252.8780000000001</v>
      </c>
      <c r="F41" s="226">
        <v>215.32533349000099</v>
      </c>
      <c r="G41" s="226">
        <v>164.78621999999999</v>
      </c>
      <c r="H41" s="226">
        <v>222.10473999999402</v>
      </c>
      <c r="I41" s="226">
        <v>318.14730000001299</v>
      </c>
      <c r="J41" s="226">
        <v>264.03895999999997</v>
      </c>
      <c r="K41" s="226">
        <v>210.91857999999999</v>
      </c>
      <c r="L41" s="122">
        <v>196.20699999999999</v>
      </c>
      <c r="M41" s="229">
        <v>381.567474</v>
      </c>
      <c r="N41" s="123">
        <v>306.14640000000003</v>
      </c>
      <c r="O41" s="123">
        <v>208.33774</v>
      </c>
      <c r="P41" s="123">
        <v>263.49430000000001</v>
      </c>
      <c r="Q41" s="123">
        <v>460.00552699999997</v>
      </c>
      <c r="R41" s="123">
        <v>163.09714</v>
      </c>
      <c r="S41" s="123">
        <v>279.44047999999998</v>
      </c>
      <c r="T41" s="123">
        <v>534.94313999999997</v>
      </c>
      <c r="U41" s="123">
        <v>498.76308305000299</v>
      </c>
      <c r="V41" s="123">
        <v>199.895205199999</v>
      </c>
      <c r="W41" s="123">
        <v>329.88979582999599</v>
      </c>
      <c r="X41" s="123">
        <v>428.27978868000002</v>
      </c>
      <c r="Y41" s="123">
        <v>431.19563639999802</v>
      </c>
      <c r="Z41" s="123">
        <v>361.80697064000395</v>
      </c>
      <c r="AA41" s="123">
        <v>124.64670200000801</v>
      </c>
      <c r="AB41" s="123">
        <v>275.33918</v>
      </c>
      <c r="AC41" s="123">
        <v>634.52139460000001</v>
      </c>
      <c r="AD41" s="123">
        <v>487.31376000000006</v>
      </c>
      <c r="AE41" s="123">
        <v>211.37704645999813</v>
      </c>
      <c r="AF41" s="123">
        <v>460.62414904000605</v>
      </c>
      <c r="AG41" s="123">
        <v>1193.2514200000001</v>
      </c>
      <c r="AH41" s="123">
        <v>150.59304564000345</v>
      </c>
      <c r="AI41" s="123">
        <v>-60.478315319995318</v>
      </c>
      <c r="AJ41" s="123">
        <v>336.40321078000034</v>
      </c>
    </row>
    <row r="42" spans="1:43">
      <c r="A42" s="110" t="s">
        <v>35</v>
      </c>
      <c r="B42" s="368" t="s">
        <v>384</v>
      </c>
      <c r="C42" s="368" t="s">
        <v>385</v>
      </c>
      <c r="D42" s="368" t="s">
        <v>386</v>
      </c>
      <c r="E42" s="368" t="s">
        <v>387</v>
      </c>
      <c r="F42" s="368" t="s">
        <v>388</v>
      </c>
      <c r="G42" s="368" t="s">
        <v>389</v>
      </c>
      <c r="H42" s="368" t="s">
        <v>390</v>
      </c>
      <c r="I42" s="368" t="s">
        <v>391</v>
      </c>
      <c r="J42" s="368" t="s">
        <v>2</v>
      </c>
      <c r="K42" s="368" t="s">
        <v>3</v>
      </c>
      <c r="L42" s="368" t="s">
        <v>4</v>
      </c>
      <c r="M42" s="368" t="s">
        <v>5</v>
      </c>
      <c r="N42" s="368" t="s">
        <v>6</v>
      </c>
      <c r="O42" s="368" t="s">
        <v>7</v>
      </c>
      <c r="P42" s="368" t="s">
        <v>8</v>
      </c>
      <c r="Q42" s="368" t="s">
        <v>9</v>
      </c>
      <c r="R42" s="368" t="s">
        <v>354</v>
      </c>
      <c r="S42" s="368" t="s">
        <v>359</v>
      </c>
      <c r="T42" s="368" t="s">
        <v>366</v>
      </c>
      <c r="U42" s="368" t="s">
        <v>403</v>
      </c>
      <c r="V42" s="368" t="s">
        <v>406</v>
      </c>
      <c r="W42" s="368" t="s">
        <v>418</v>
      </c>
      <c r="X42" s="368" t="s">
        <v>423</v>
      </c>
      <c r="Y42" s="368" t="s">
        <v>429</v>
      </c>
      <c r="Z42" s="368" t="s">
        <v>432</v>
      </c>
      <c r="AA42" s="368" t="s">
        <v>435</v>
      </c>
      <c r="AB42" s="368" t="s">
        <v>517</v>
      </c>
      <c r="AC42" s="368" t="s">
        <v>633</v>
      </c>
      <c r="AD42" s="368" t="s">
        <v>637</v>
      </c>
      <c r="AE42" s="368" t="s">
        <v>648</v>
      </c>
      <c r="AF42" s="368" t="s">
        <v>700</v>
      </c>
      <c r="AG42" s="368" t="s">
        <v>714</v>
      </c>
      <c r="AH42" s="368" t="s">
        <v>717</v>
      </c>
      <c r="AI42" s="368" t="s">
        <v>727</v>
      </c>
      <c r="AJ42" s="368" t="s">
        <v>728</v>
      </c>
    </row>
    <row r="43" spans="1:43" ht="15" customHeight="1">
      <c r="A43" s="110" t="s">
        <v>10</v>
      </c>
      <c r="B43" s="367" t="s">
        <v>11</v>
      </c>
      <c r="C43" s="367" t="s">
        <v>12</v>
      </c>
      <c r="D43" s="367" t="s">
        <v>13</v>
      </c>
      <c r="E43" s="367" t="s">
        <v>14</v>
      </c>
      <c r="F43" s="367" t="s">
        <v>11</v>
      </c>
      <c r="G43" s="367" t="s">
        <v>12</v>
      </c>
      <c r="H43" s="367" t="s">
        <v>13</v>
      </c>
      <c r="I43" s="367" t="s">
        <v>14</v>
      </c>
      <c r="J43" s="367" t="s">
        <v>11</v>
      </c>
      <c r="K43" s="367" t="s">
        <v>12</v>
      </c>
      <c r="L43" s="367" t="s">
        <v>13</v>
      </c>
      <c r="M43" s="367" t="s">
        <v>14</v>
      </c>
      <c r="N43" s="367" t="s">
        <v>11</v>
      </c>
      <c r="O43" s="367" t="s">
        <v>12</v>
      </c>
      <c r="P43" s="367" t="s">
        <v>13</v>
      </c>
      <c r="Q43" s="367" t="s">
        <v>14</v>
      </c>
      <c r="R43" s="367" t="s">
        <v>11</v>
      </c>
      <c r="S43" s="367" t="s">
        <v>12</v>
      </c>
      <c r="T43" s="367" t="s">
        <v>13</v>
      </c>
      <c r="U43" s="367" t="s">
        <v>14</v>
      </c>
      <c r="V43" s="367" t="s">
        <v>11</v>
      </c>
      <c r="W43" s="367" t="s">
        <v>12</v>
      </c>
      <c r="X43" s="367" t="s">
        <v>13</v>
      </c>
      <c r="Y43" s="367" t="s">
        <v>14</v>
      </c>
      <c r="Z43" s="367" t="s">
        <v>11</v>
      </c>
      <c r="AA43" s="367" t="s">
        <v>12</v>
      </c>
      <c r="AB43" s="367" t="s">
        <v>13</v>
      </c>
      <c r="AC43" s="367" t="s">
        <v>14</v>
      </c>
      <c r="AD43" s="367" t="s">
        <v>11</v>
      </c>
      <c r="AE43" s="367" t="s">
        <v>12</v>
      </c>
      <c r="AF43" s="367" t="s">
        <v>13</v>
      </c>
      <c r="AG43" s="367" t="s">
        <v>14</v>
      </c>
      <c r="AH43" s="367" t="s">
        <v>11</v>
      </c>
      <c r="AI43" s="367" t="s">
        <v>12</v>
      </c>
      <c r="AJ43" s="367" t="s">
        <v>13</v>
      </c>
    </row>
    <row r="44" spans="1:43" s="25" customFormat="1">
      <c r="A44" s="24" t="s">
        <v>36</v>
      </c>
      <c r="B44" s="226">
        <v>210.60499999999999</v>
      </c>
      <c r="C44" s="226">
        <v>113.01199999999994</v>
      </c>
      <c r="D44" s="226">
        <v>185.67200000000008</v>
      </c>
      <c r="E44" s="226">
        <v>252.8780000000001</v>
      </c>
      <c r="F44" s="226">
        <v>215.32533349000099</v>
      </c>
      <c r="G44" s="226">
        <v>164.78621999999999</v>
      </c>
      <c r="H44" s="226">
        <v>222.10473999999402</v>
      </c>
      <c r="I44" s="226">
        <v>318.14730000001299</v>
      </c>
      <c r="J44" s="226">
        <v>264.03895999999997</v>
      </c>
      <c r="K44" s="226">
        <v>210.91857999999999</v>
      </c>
      <c r="L44" s="122">
        <v>196.20699999999999</v>
      </c>
      <c r="M44" s="229">
        <v>381.567474</v>
      </c>
      <c r="N44" s="123">
        <v>306.14640000000003</v>
      </c>
      <c r="O44" s="123">
        <v>208.33774</v>
      </c>
      <c r="P44" s="123">
        <v>263.49430000000001</v>
      </c>
      <c r="Q44" s="123">
        <v>460.00552699999997</v>
      </c>
      <c r="R44" s="123">
        <v>163.09714</v>
      </c>
      <c r="S44" s="123">
        <v>279.44047999999998</v>
      </c>
      <c r="T44" s="123">
        <v>534.94313999999997</v>
      </c>
      <c r="U44" s="123">
        <v>498.76308305000299</v>
      </c>
      <c r="V44" s="123">
        <v>199.895205199999</v>
      </c>
      <c r="W44" s="123">
        <v>329.88979582999599</v>
      </c>
      <c r="X44" s="123">
        <v>428.27978868000002</v>
      </c>
      <c r="Y44" s="123">
        <v>431.19563639999802</v>
      </c>
      <c r="Z44" s="123">
        <v>361.80697064000395</v>
      </c>
      <c r="AA44" s="123">
        <v>124.64670200000801</v>
      </c>
      <c r="AB44" s="123">
        <v>275.33918</v>
      </c>
      <c r="AC44" s="123">
        <v>634.52139460000001</v>
      </c>
      <c r="AD44" s="123">
        <v>487.31376000000006</v>
      </c>
      <c r="AE44" s="123">
        <v>211.37704645999813</v>
      </c>
      <c r="AF44" s="123">
        <v>460.62414904000605</v>
      </c>
      <c r="AG44" s="123">
        <v>1193.2514200000001</v>
      </c>
      <c r="AH44" s="123">
        <v>150.59304564000345</v>
      </c>
      <c r="AI44" s="123">
        <v>-60.478315319995318</v>
      </c>
      <c r="AJ44" s="123">
        <v>336.40321078000034</v>
      </c>
    </row>
    <row r="45" spans="1:43" s="25" customFormat="1">
      <c r="A45" s="26" t="s">
        <v>37</v>
      </c>
      <c r="B45" s="226">
        <v>83.549000000000007</v>
      </c>
      <c r="C45" s="226">
        <v>59.792000000000002</v>
      </c>
      <c r="D45" s="226">
        <v>55.131999999999998</v>
      </c>
      <c r="E45" s="226">
        <v>109.053</v>
      </c>
      <c r="F45" s="226">
        <v>-90.860666510000001</v>
      </c>
      <c r="G45" s="226">
        <v>-87.567779999999999</v>
      </c>
      <c r="H45" s="226">
        <v>-119.28026</v>
      </c>
      <c r="I45" s="226">
        <v>-91.235699999999994</v>
      </c>
      <c r="J45" s="226">
        <v>-118.01904</v>
      </c>
      <c r="K45" s="226">
        <v>-88.342420000000004</v>
      </c>
      <c r="L45" s="226">
        <v>-121.20944</v>
      </c>
      <c r="M45" s="226">
        <v>-82.988839999999996</v>
      </c>
      <c r="N45" s="122">
        <v>-144.97559999999999</v>
      </c>
      <c r="O45" s="122">
        <v>-117.12226</v>
      </c>
      <c r="P45" s="122">
        <v>-84.040700000000001</v>
      </c>
      <c r="Q45" s="122">
        <v>-190.401241</v>
      </c>
      <c r="R45" s="122">
        <v>-109.97386</v>
      </c>
      <c r="S45" s="122">
        <v>-74.249520000000004</v>
      </c>
      <c r="T45" s="122">
        <v>-258.78286000000003</v>
      </c>
      <c r="U45" s="122">
        <v>-230.09280100000001</v>
      </c>
      <c r="V45" s="122">
        <v>-89.399197000000001</v>
      </c>
      <c r="W45" s="122">
        <v>-143.76795440000001</v>
      </c>
      <c r="X45" s="122">
        <v>-213.74680024</v>
      </c>
      <c r="Y45" s="122">
        <v>-168.89175208</v>
      </c>
      <c r="Z45" s="122">
        <v>-142.85540912000002</v>
      </c>
      <c r="AA45" s="122">
        <v>-22.307998000000001</v>
      </c>
      <c r="AB45" s="123">
        <v>-48.215819999999994</v>
      </c>
      <c r="AC45" s="123">
        <v>-229.7567263</v>
      </c>
      <c r="AD45" s="123">
        <v>-225.44023999999999</v>
      </c>
      <c r="AE45" s="123">
        <v>-94.478084559999999</v>
      </c>
      <c r="AF45" s="123">
        <v>-219.36359192000006</v>
      </c>
      <c r="AG45" s="123">
        <v>-473.72657999999996</v>
      </c>
      <c r="AH45" s="123">
        <v>-96.559872000000041</v>
      </c>
      <c r="AI45" s="123">
        <v>48.244920040000039</v>
      </c>
      <c r="AJ45" s="123">
        <v>-160.78553279999997</v>
      </c>
    </row>
    <row r="46" spans="1:43" s="25" customFormat="1">
      <c r="A46" s="24" t="s">
        <v>38</v>
      </c>
      <c r="B46" s="226">
        <v>-44.308999999999983</v>
      </c>
      <c r="C46" s="226">
        <v>78.47999999999999</v>
      </c>
      <c r="D46" s="226">
        <v>-6.0469999999999988</v>
      </c>
      <c r="E46" s="226">
        <v>-7.5609999999999999</v>
      </c>
      <c r="F46" s="226">
        <v>6.2389999999999999</v>
      </c>
      <c r="G46" s="226">
        <v>-42.176000000000002</v>
      </c>
      <c r="H46" s="226">
        <v>-14.917</v>
      </c>
      <c r="I46" s="226">
        <v>-42.107999999999997</v>
      </c>
      <c r="J46" s="226">
        <v>0.66100000000000003</v>
      </c>
      <c r="K46" s="226">
        <v>7.4740000000000002</v>
      </c>
      <c r="L46" s="226">
        <v>-86.854158999999996</v>
      </c>
      <c r="M46" s="226">
        <v>-46.490685999999997</v>
      </c>
      <c r="N46" s="122">
        <v>12.952999999999999</v>
      </c>
      <c r="O46" s="122">
        <v>-34.279000000000003</v>
      </c>
      <c r="P46" s="122">
        <v>-94.575000000000003</v>
      </c>
      <c r="Q46" s="122">
        <v>-8.6969999999999992</v>
      </c>
      <c r="R46" s="122">
        <v>-132.96100000000001</v>
      </c>
      <c r="S46" s="122">
        <v>-146.745</v>
      </c>
      <c r="T46" s="122">
        <v>-146.529</v>
      </c>
      <c r="U46" s="122">
        <v>-158.251611</v>
      </c>
      <c r="V46" s="122">
        <v>-172.11647081000001</v>
      </c>
      <c r="W46" s="122">
        <v>-71.169330129999992</v>
      </c>
      <c r="X46" s="122">
        <v>-72.059734879999993</v>
      </c>
      <c r="Y46" s="122">
        <v>-44.421033090000002</v>
      </c>
      <c r="Z46" s="122">
        <v>-72.366294319999994</v>
      </c>
      <c r="AA46" s="122">
        <v>-260.07310000000001</v>
      </c>
      <c r="AB46" s="123">
        <v>-181.00899999999993</v>
      </c>
      <c r="AC46" s="123">
        <v>67.538623869999995</v>
      </c>
      <c r="AD46" s="123">
        <v>33.86</v>
      </c>
      <c r="AE46" s="123">
        <v>-106.568</v>
      </c>
      <c r="AF46" s="123">
        <v>-10.294924399999843</v>
      </c>
      <c r="AG46" s="123">
        <v>-133.386</v>
      </c>
      <c r="AH46" s="123">
        <v>-165.14459325999974</v>
      </c>
      <c r="AI46" s="123">
        <v>-49.579330140000344</v>
      </c>
      <c r="AJ46" s="123">
        <v>-23.290999999999997</v>
      </c>
    </row>
    <row r="47" spans="1:43" s="25" customFormat="1">
      <c r="A47" s="24" t="s">
        <v>39</v>
      </c>
      <c r="B47" s="226"/>
      <c r="C47" s="226"/>
      <c r="D47" s="226"/>
      <c r="E47" s="226"/>
      <c r="F47" s="226">
        <v>-118.464</v>
      </c>
      <c r="G47" s="226">
        <v>-117.69200000000001</v>
      </c>
      <c r="H47" s="226">
        <v>-119.602</v>
      </c>
      <c r="I47" s="226">
        <v>-148.434</v>
      </c>
      <c r="J47" s="226">
        <v>-132.46600000000001</v>
      </c>
      <c r="K47" s="226">
        <v>-128.84200099999998</v>
      </c>
      <c r="L47" s="226">
        <v>-141.93600000000001</v>
      </c>
      <c r="M47" s="226">
        <v>-134.97799900000001</v>
      </c>
      <c r="N47" s="122">
        <v>-139.33300000000003</v>
      </c>
      <c r="O47" s="122">
        <v>-147.697</v>
      </c>
      <c r="P47" s="122">
        <v>-144.80199999999999</v>
      </c>
      <c r="Q47" s="122">
        <v>-147.77137500000001</v>
      </c>
      <c r="R47" s="122">
        <v>-163.619</v>
      </c>
      <c r="S47" s="122">
        <v>-148.65300000000002</v>
      </c>
      <c r="T47" s="122">
        <v>-145.55199999999999</v>
      </c>
      <c r="U47" s="122">
        <v>-166.571</v>
      </c>
      <c r="V47" s="122">
        <v>-150.17000000000002</v>
      </c>
      <c r="W47" s="122">
        <v>-162.42000000000002</v>
      </c>
      <c r="X47" s="122">
        <v>-170.22499999999999</v>
      </c>
      <c r="Y47" s="122">
        <v>-153.10499999999999</v>
      </c>
      <c r="Z47" s="122">
        <v>-70.200999999999993</v>
      </c>
      <c r="AA47" s="122">
        <v>-30.589999999999996</v>
      </c>
      <c r="AB47" s="122">
        <v>-45.220999999999997</v>
      </c>
      <c r="AC47" s="122">
        <v>-45.10199999999999</v>
      </c>
      <c r="AD47" s="122">
        <v>-83.314999999999998</v>
      </c>
      <c r="AE47" s="122">
        <v>-67.625999999999991</v>
      </c>
      <c r="AF47" s="122">
        <v>-67.228650000000002</v>
      </c>
      <c r="AG47" s="122">
        <v>-66.769750040000019</v>
      </c>
      <c r="AH47" s="122">
        <v>-78.167699150000004</v>
      </c>
      <c r="AI47" s="122">
        <v>-73.765758440000042</v>
      </c>
      <c r="AJ47" s="122">
        <v>-76.675917999999967</v>
      </c>
    </row>
    <row r="48" spans="1:43" s="25" customFormat="1">
      <c r="A48" s="24" t="s">
        <v>40</v>
      </c>
      <c r="B48" s="226">
        <v>2.4550000000000001</v>
      </c>
      <c r="C48" s="226">
        <v>4.6159999999999997</v>
      </c>
      <c r="D48" s="226">
        <v>7.4429999999999996</v>
      </c>
      <c r="E48" s="226">
        <v>7.33</v>
      </c>
      <c r="F48" s="226">
        <v>-4.4530000000000003</v>
      </c>
      <c r="G48" s="226">
        <v>-5.1310000000000002</v>
      </c>
      <c r="H48" s="226">
        <v>-7.1970000000000001</v>
      </c>
      <c r="I48" s="226">
        <v>-4.4020000000000001</v>
      </c>
      <c r="J48" s="226">
        <v>-7.3090000000000002</v>
      </c>
      <c r="K48" s="226">
        <v>-7.5469999999999997</v>
      </c>
      <c r="L48" s="226">
        <v>-7.0949999999999998</v>
      </c>
      <c r="M48" s="226">
        <v>-11.617000000000001</v>
      </c>
      <c r="N48" s="122">
        <v>-12.022</v>
      </c>
      <c r="O48" s="122">
        <v>-7.0220000000000002</v>
      </c>
      <c r="P48" s="122">
        <v>-6.14</v>
      </c>
      <c r="Q48" s="122">
        <v>-12.962999999999999</v>
      </c>
      <c r="R48" s="122">
        <v>-10.065</v>
      </c>
      <c r="S48" s="122">
        <v>-12.183</v>
      </c>
      <c r="T48" s="122">
        <v>-12.712999999999999</v>
      </c>
      <c r="U48" s="122">
        <v>-21.164000000000001</v>
      </c>
      <c r="V48" s="122">
        <v>-13.698</v>
      </c>
      <c r="W48" s="122">
        <v>-14.585000000000001</v>
      </c>
      <c r="X48" s="122">
        <v>-16.817</v>
      </c>
      <c r="Y48" s="122">
        <v>-14.52</v>
      </c>
      <c r="Z48" s="122">
        <v>-15.214</v>
      </c>
      <c r="AA48" s="122">
        <v>-5.1829999999999998</v>
      </c>
      <c r="AB48" s="123">
        <v>-12.515000000000001</v>
      </c>
      <c r="AC48" s="123">
        <v>-15.246</v>
      </c>
      <c r="AD48" s="123">
        <v>-20.812000000000001</v>
      </c>
      <c r="AE48" s="123">
        <v>-14.356</v>
      </c>
      <c r="AF48" s="123">
        <v>-14.88</v>
      </c>
      <c r="AG48" s="123">
        <v>-17.116</v>
      </c>
      <c r="AH48" s="123">
        <v>1.5589999999999999</v>
      </c>
      <c r="AI48" s="123">
        <v>0.33800000000000002</v>
      </c>
      <c r="AJ48" s="123">
        <v>-19.222000000000001</v>
      </c>
    </row>
    <row r="49" spans="1:37" s="25" customFormat="1">
      <c r="A49" s="24" t="s">
        <v>232</v>
      </c>
      <c r="B49" s="226"/>
      <c r="C49" s="226"/>
      <c r="D49" s="226"/>
      <c r="E49" s="226"/>
      <c r="F49" s="226"/>
      <c r="G49" s="226"/>
      <c r="H49" s="226"/>
      <c r="I49" s="226"/>
      <c r="J49" s="226">
        <v>383.452</v>
      </c>
      <c r="K49" s="226">
        <v>297.25599999999997</v>
      </c>
      <c r="L49" s="226">
        <v>400.38400000000001</v>
      </c>
      <c r="M49" s="226">
        <v>518.98099999999999</v>
      </c>
      <c r="N49" s="122">
        <v>446.14299999999997</v>
      </c>
      <c r="O49" s="122">
        <v>363.697</v>
      </c>
      <c r="P49" s="122">
        <v>444.745</v>
      </c>
      <c r="Q49" s="122">
        <v>673.79076799999996</v>
      </c>
      <c r="R49" s="122">
        <v>413.577</v>
      </c>
      <c r="S49" s="122">
        <v>512.61800000000005</v>
      </c>
      <c r="T49" s="122">
        <v>955.798</v>
      </c>
      <c r="U49" s="122">
        <v>908.27149505000307</v>
      </c>
      <c r="V49" s="122">
        <v>475.10887301000201</v>
      </c>
      <c r="W49" s="122">
        <v>559.41208035999705</v>
      </c>
      <c r="X49" s="122">
        <v>730.90332380000302</v>
      </c>
      <c r="Y49" s="122">
        <v>659.02842157000703</v>
      </c>
      <c r="Z49" s="122">
        <v>592.24267408000196</v>
      </c>
      <c r="AA49" s="122">
        <v>412.21080000000001</v>
      </c>
      <c r="AB49" s="14">
        <v>517.07799999999997</v>
      </c>
      <c r="AC49" s="14">
        <v>811.9923</v>
      </c>
      <c r="AD49" s="14">
        <v>699.70500000000004</v>
      </c>
      <c r="AE49" s="14">
        <v>426.7711310199997</v>
      </c>
      <c r="AF49" s="14">
        <v>705.16166536000605</v>
      </c>
      <c r="AG49" s="14">
        <v>1817.4870000000001</v>
      </c>
      <c r="AH49" s="14">
        <v>410.73551090000387</v>
      </c>
      <c r="AI49" s="14">
        <v>-59.481905219997998</v>
      </c>
      <c r="AJ49" s="14">
        <v>539.7047435799991</v>
      </c>
    </row>
    <row r="50" spans="1:37" s="6" customFormat="1">
      <c r="A50" s="91" t="s">
        <v>235</v>
      </c>
      <c r="B50" s="225"/>
      <c r="C50" s="225"/>
      <c r="D50" s="225"/>
      <c r="E50" s="225"/>
      <c r="F50" s="225"/>
      <c r="G50" s="225"/>
      <c r="H50" s="225"/>
      <c r="I50" s="225"/>
      <c r="J50" s="225">
        <v>-35.386000000000003</v>
      </c>
      <c r="K50" s="225">
        <v>-11.144</v>
      </c>
      <c r="L50" s="225">
        <v>-10.904999999999999</v>
      </c>
      <c r="M50" s="225">
        <v>-8.9860000000000007</v>
      </c>
      <c r="N50" s="93">
        <v>10.586</v>
      </c>
      <c r="O50" s="93">
        <v>-6.6150000000000002</v>
      </c>
      <c r="P50" s="93">
        <v>-20.411000000000001</v>
      </c>
      <c r="Q50" s="93">
        <v>-8.3471430000000009</v>
      </c>
      <c r="R50" s="93">
        <v>-10.420999999999999</v>
      </c>
      <c r="S50" s="93">
        <v>-36.6</v>
      </c>
      <c r="T50" s="93">
        <v>-1.4650000000000001</v>
      </c>
      <c r="U50" s="93">
        <v>-5.4009999999999998</v>
      </c>
      <c r="V50" s="93">
        <v>25.8</v>
      </c>
      <c r="W50" s="93">
        <v>-16.834</v>
      </c>
      <c r="X50" s="93">
        <v>-7.35</v>
      </c>
      <c r="Y50" s="93">
        <v>-10.176</v>
      </c>
      <c r="Z50" s="93">
        <v>-27.951000000000001</v>
      </c>
      <c r="AA50" s="93">
        <v>-3.2429999999999999</v>
      </c>
      <c r="AB50" s="93">
        <v>0.75</v>
      </c>
      <c r="AC50" s="93">
        <v>-2.7959999999999998</v>
      </c>
      <c r="AD50" s="93">
        <v>-52.98</v>
      </c>
      <c r="AE50" s="93">
        <v>-32.9</v>
      </c>
      <c r="AF50" s="93">
        <v>-6.2</v>
      </c>
      <c r="AG50" s="93">
        <v>-3.802000000000886</v>
      </c>
      <c r="AH50" s="93">
        <v>-27.855020029999999</v>
      </c>
      <c r="AI50" s="93">
        <v>-4.7948532300000002</v>
      </c>
      <c r="AJ50" s="93">
        <v>-0.80200000000000005</v>
      </c>
    </row>
    <row r="51" spans="1:37" s="6" customFormat="1">
      <c r="A51" s="91" t="s">
        <v>663</v>
      </c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>
        <v>-1.5409999999999999</v>
      </c>
      <c r="AE51" s="93">
        <v>0.45</v>
      </c>
      <c r="AF51" s="93">
        <v>-2.9999999999999997E-4</v>
      </c>
      <c r="AG51" s="93">
        <v>-1.3000000000000007</v>
      </c>
      <c r="AH51" s="93">
        <v>-1.2999999999999998</v>
      </c>
      <c r="AI51" s="93">
        <v>-0.40000000000000036</v>
      </c>
      <c r="AJ51" s="93">
        <v>0.20000000000000107</v>
      </c>
    </row>
    <row r="52" spans="1:37" s="6" customFormat="1">
      <c r="A52" s="91" t="s">
        <v>677</v>
      </c>
      <c r="B52" s="275"/>
      <c r="C52" s="275"/>
      <c r="D52" s="275"/>
      <c r="E52" s="275"/>
      <c r="F52" s="275"/>
      <c r="G52" s="275"/>
      <c r="H52" s="275"/>
      <c r="I52" s="275"/>
      <c r="J52" s="225"/>
      <c r="K52" s="225">
        <v>20</v>
      </c>
      <c r="L52" s="225"/>
      <c r="M52" s="225">
        <v>-23.6</v>
      </c>
      <c r="N52" s="93"/>
      <c r="O52" s="93"/>
      <c r="P52" s="93"/>
      <c r="Q52" s="93"/>
      <c r="R52" s="93">
        <v>16</v>
      </c>
      <c r="S52" s="93">
        <v>-28</v>
      </c>
      <c r="T52" s="93">
        <v>-360.78800000000001</v>
      </c>
      <c r="U52" s="93">
        <v>-175.90199999999999</v>
      </c>
      <c r="V52" s="93">
        <v>30.658000000000001</v>
      </c>
      <c r="W52" s="93">
        <v>-148.15407999999999</v>
      </c>
      <c r="X52" s="93">
        <v>0.297676200000001</v>
      </c>
      <c r="Y52" s="93">
        <v>4.0975784300000004</v>
      </c>
      <c r="Z52" s="93">
        <v>-0.4</v>
      </c>
      <c r="AA52" s="93">
        <v>-32.164999999999999</v>
      </c>
      <c r="AB52" s="93">
        <v>-13.173999999999999</v>
      </c>
      <c r="AC52" s="93">
        <v>-165.28800000000001</v>
      </c>
      <c r="AD52" s="93">
        <v>-139.52099999999999</v>
      </c>
      <c r="AE52" s="93">
        <v>-22.019000000000005</v>
      </c>
      <c r="AF52" s="93">
        <v>-257.59300000000002</v>
      </c>
      <c r="AG52" s="93">
        <v>-1062.633</v>
      </c>
      <c r="AH52" s="93">
        <v>-18.733582559999999</v>
      </c>
      <c r="AI52" s="93">
        <v>-50.843000000000004</v>
      </c>
      <c r="AJ52" s="93">
        <v>-119.7</v>
      </c>
      <c r="AK52" s="150"/>
    </row>
    <row r="53" spans="1:37" s="6" customFormat="1">
      <c r="A53" s="24" t="s">
        <v>237</v>
      </c>
      <c r="B53" s="226"/>
      <c r="C53" s="226"/>
      <c r="D53" s="226"/>
      <c r="E53" s="226"/>
      <c r="F53" s="226"/>
      <c r="G53" s="226"/>
      <c r="H53" s="226"/>
      <c r="I53" s="226"/>
      <c r="J53" s="226">
        <v>348.06599999999997</v>
      </c>
      <c r="K53" s="226">
        <v>306.11199999999997</v>
      </c>
      <c r="L53" s="226">
        <v>389.47900000000004</v>
      </c>
      <c r="M53" s="226">
        <v>486.39499999999998</v>
      </c>
      <c r="N53" s="122">
        <v>456.72899999999998</v>
      </c>
      <c r="O53" s="122">
        <v>357.08199999999999</v>
      </c>
      <c r="P53" s="122">
        <v>424.334</v>
      </c>
      <c r="Q53" s="122">
        <v>665.443625</v>
      </c>
      <c r="R53" s="122">
        <v>419.15600000000001</v>
      </c>
      <c r="S53" s="122">
        <v>448.01800000000003</v>
      </c>
      <c r="T53" s="122">
        <v>593.54500000000007</v>
      </c>
      <c r="U53" s="122">
        <v>726.96849505000307</v>
      </c>
      <c r="V53" s="122">
        <v>531.56687301000204</v>
      </c>
      <c r="W53" s="122">
        <v>394.42400035999708</v>
      </c>
      <c r="X53" s="122">
        <v>723.85100000000307</v>
      </c>
      <c r="Y53" s="122">
        <v>652.95000000000698</v>
      </c>
      <c r="Z53" s="122">
        <v>563.89167408000196</v>
      </c>
      <c r="AA53" s="122">
        <v>376.80279999999999</v>
      </c>
      <c r="AB53" s="122">
        <v>504.654</v>
      </c>
      <c r="AC53" s="122">
        <v>643.90830000000005</v>
      </c>
      <c r="AD53" s="122">
        <v>505.66300000000007</v>
      </c>
      <c r="AE53" s="122">
        <v>372.30213101999971</v>
      </c>
      <c r="AF53" s="122">
        <v>441.36836536000607</v>
      </c>
      <c r="AG53" s="122">
        <v>749.75199999999927</v>
      </c>
      <c r="AH53" s="122">
        <v>362.84690831000387</v>
      </c>
      <c r="AI53" s="122">
        <v>-115.51975844999801</v>
      </c>
      <c r="AJ53" s="122">
        <v>419.40274357999908</v>
      </c>
      <c r="AK53"/>
    </row>
    <row r="54" spans="1:37" s="6" customFormat="1">
      <c r="A54" s="95" t="s">
        <v>238</v>
      </c>
      <c r="B54" s="275"/>
      <c r="C54" s="275"/>
      <c r="D54" s="275"/>
      <c r="E54" s="275"/>
      <c r="F54" s="275"/>
      <c r="G54" s="275"/>
      <c r="H54" s="275"/>
      <c r="I54" s="275"/>
      <c r="J54" s="391">
        <v>2.6751762130315399E-2</v>
      </c>
      <c r="K54" s="391">
        <v>2.2368705558920593E-2</v>
      </c>
      <c r="L54" s="391">
        <v>2.7171939911822828E-2</v>
      </c>
      <c r="M54" s="391">
        <v>3.468346269484987E-2</v>
      </c>
      <c r="N54" s="391">
        <v>2.9209451900969387E-2</v>
      </c>
      <c r="O54" s="391">
        <v>2.4137135039240875E-2</v>
      </c>
      <c r="P54" s="391">
        <v>2.713329379082936E-2</v>
      </c>
      <c r="Q54" s="391">
        <v>3.9331834420168028E-2</v>
      </c>
      <c r="R54" s="391">
        <v>2.5571153101877089E-2</v>
      </c>
      <c r="S54" s="391">
        <v>2.7186261004076926E-2</v>
      </c>
      <c r="T54" s="391">
        <v>3.4262645551086005E-2</v>
      </c>
      <c r="U54" s="391">
        <v>4.0503387837358705E-2</v>
      </c>
      <c r="V54" s="391">
        <v>3.0035159204174745E-2</v>
      </c>
      <c r="W54" s="391">
        <v>2.2846564324456909E-2</v>
      </c>
      <c r="X54" s="391">
        <v>3.922720587358669E-2</v>
      </c>
      <c r="Y54" s="391">
        <v>3.3702081957145996E-2</v>
      </c>
      <c r="Z54" s="391">
        <v>2.8924974007662384E-2</v>
      </c>
      <c r="AA54" s="391">
        <v>1.9229924806857559E-2</v>
      </c>
      <c r="AB54" s="391">
        <v>2.3970512299912646E-2</v>
      </c>
      <c r="AC54" s="391">
        <v>2.9513438749141224E-2</v>
      </c>
      <c r="AD54" s="391">
        <v>2.5241296144797507E-2</v>
      </c>
      <c r="AE54" s="391">
        <v>1.6832220796345578E-2</v>
      </c>
      <c r="AF54" s="391">
        <v>1.9826706716430418E-2</v>
      </c>
      <c r="AG54" s="391">
        <v>3.173476604079678E-2</v>
      </c>
      <c r="AH54" s="391">
        <v>1.7667381709213302E-2</v>
      </c>
      <c r="AI54" s="391">
        <v>-8.4007190985496156E-3</v>
      </c>
      <c r="AJ54" s="391">
        <v>2.1103696140766022E-2</v>
      </c>
    </row>
    <row r="55" spans="1:37" s="6" customFormat="1">
      <c r="A55" s="95" t="s">
        <v>239</v>
      </c>
      <c r="B55" s="278"/>
      <c r="C55" s="278"/>
      <c r="D55" s="278"/>
      <c r="E55" s="278"/>
      <c r="F55" s="278"/>
      <c r="G55" s="278"/>
      <c r="H55" s="278"/>
      <c r="I55" s="278"/>
      <c r="J55" s="392">
        <v>60.070289988956112</v>
      </c>
      <c r="K55" s="392">
        <v>50.197746418363188</v>
      </c>
      <c r="L55" s="392">
        <v>60.549304760833301</v>
      </c>
      <c r="M55" s="392">
        <v>74.123182770655106</v>
      </c>
      <c r="N55" s="392">
        <v>76.824201620282608</v>
      </c>
      <c r="O55" s="392">
        <v>58.317480223149744</v>
      </c>
      <c r="P55" s="392">
        <v>65.164068614835159</v>
      </c>
      <c r="Q55" s="392">
        <v>102.43417768588114</v>
      </c>
      <c r="R55" s="392">
        <v>69.448602826433813</v>
      </c>
      <c r="S55" s="392">
        <v>72.753816174082502</v>
      </c>
      <c r="T55" s="392">
        <v>93.791712755938619</v>
      </c>
      <c r="U55" s="392">
        <v>115.21430226750817</v>
      </c>
      <c r="V55" s="392">
        <v>86.935412447601237</v>
      </c>
      <c r="W55" s="392">
        <v>62.873962638299268</v>
      </c>
      <c r="X55" s="392">
        <v>109.77773767472054</v>
      </c>
      <c r="Y55" s="392">
        <v>99.249136505857379</v>
      </c>
      <c r="Z55" s="392">
        <v>89.669684749824995</v>
      </c>
      <c r="AA55" s="392">
        <v>61.179188198619578</v>
      </c>
      <c r="AB55" s="392">
        <v>75.666342057308725</v>
      </c>
      <c r="AC55" s="392">
        <v>94.7297112874585</v>
      </c>
      <c r="AD55" s="392">
        <v>78.113300523258161</v>
      </c>
      <c r="AE55" s="392">
        <v>55.854236259611724</v>
      </c>
      <c r="AF55" s="392">
        <v>62.760431110137972</v>
      </c>
      <c r="AG55" s="392">
        <v>104.79739457389252</v>
      </c>
      <c r="AH55" s="392">
        <v>58.043432295683118</v>
      </c>
      <c r="AI55" s="392">
        <v>-22.922406232637119</v>
      </c>
      <c r="AJ55" s="392">
        <v>65.419239366713313</v>
      </c>
    </row>
    <row r="56" spans="1:37" s="25" customFormat="1">
      <c r="A56" s="24" t="s">
        <v>41</v>
      </c>
      <c r="B56" s="226">
        <v>350.89100000000002</v>
      </c>
      <c r="C56" s="226">
        <v>367.39999999999986</v>
      </c>
      <c r="D56" s="226">
        <v>375.50000000000011</v>
      </c>
      <c r="E56" s="226">
        <v>492.7000000000001</v>
      </c>
      <c r="F56" s="226">
        <v>422.86399999999998</v>
      </c>
      <c r="G56" s="226">
        <v>417.35300000000001</v>
      </c>
      <c r="H56" s="226">
        <v>483.101</v>
      </c>
      <c r="I56" s="226">
        <v>604.327</v>
      </c>
      <c r="J56" s="226">
        <v>521.17200000000003</v>
      </c>
      <c r="K56" s="226">
        <v>428.17600099999999</v>
      </c>
      <c r="L56" s="226">
        <v>546.20699999999999</v>
      </c>
      <c r="M56" s="226">
        <v>657.64199900000006</v>
      </c>
      <c r="N56" s="122">
        <v>589.524</v>
      </c>
      <c r="O56" s="122">
        <v>514.45799999999997</v>
      </c>
      <c r="P56" s="122">
        <v>593.05199999999991</v>
      </c>
      <c r="Q56" s="122">
        <v>819.83814299999995</v>
      </c>
      <c r="R56" s="122">
        <v>579.71600000000001</v>
      </c>
      <c r="S56" s="122">
        <v>661.27099999999996</v>
      </c>
      <c r="T56" s="122">
        <v>1098.52</v>
      </c>
      <c r="U56" s="122">
        <v>1074.84249505</v>
      </c>
      <c r="V56" s="122">
        <v>625.27887300999998</v>
      </c>
      <c r="W56" s="122">
        <v>721.83208035999701</v>
      </c>
      <c r="X56" s="122">
        <v>901.12832380000305</v>
      </c>
      <c r="Y56" s="122">
        <v>812.13342157000704</v>
      </c>
      <c r="Z56" s="122">
        <v>662.44367408000198</v>
      </c>
      <c r="AA56" s="14">
        <v>442.80079999999998</v>
      </c>
      <c r="AB56" s="14">
        <v>562.29999999999995</v>
      </c>
      <c r="AC56" s="14">
        <v>857.09430000000009</v>
      </c>
      <c r="AD56" s="14">
        <v>783</v>
      </c>
      <c r="AE56" s="14">
        <v>494.40313101999993</v>
      </c>
      <c r="AF56" s="14">
        <v>772.39131536000627</v>
      </c>
      <c r="AG56" s="14">
        <v>1884.2159999999999</v>
      </c>
      <c r="AH56" s="14">
        <v>488.9406026000039</v>
      </c>
      <c r="AI56" s="14">
        <v>14.228853220002122</v>
      </c>
      <c r="AJ56" s="14">
        <v>616.40566157999933</v>
      </c>
    </row>
    <row r="57" spans="1:37" s="6" customFormat="1" ht="30">
      <c r="A57" s="91" t="s">
        <v>695</v>
      </c>
      <c r="B57" s="225"/>
      <c r="C57" s="225"/>
      <c r="D57" s="225"/>
      <c r="E57" s="225"/>
      <c r="F57" s="225"/>
      <c r="G57" s="225"/>
      <c r="H57" s="225"/>
      <c r="I57" s="225"/>
      <c r="J57" s="225"/>
      <c r="K57" s="225"/>
      <c r="L57" s="225"/>
      <c r="M57" s="225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>
        <v>98.192999999999998</v>
      </c>
      <c r="AA57" s="93">
        <v>133.143</v>
      </c>
      <c r="AB57" s="93">
        <v>133.488</v>
      </c>
      <c r="AC57" s="93">
        <v>128.08000000000001</v>
      </c>
      <c r="AD57" s="93">
        <v>134.286</v>
      </c>
      <c r="AE57" s="93">
        <v>132.80000000000001</v>
      </c>
      <c r="AF57" s="93">
        <v>139.34399999999999</v>
      </c>
      <c r="AG57" s="93">
        <v>142.54400000000001</v>
      </c>
      <c r="AH57" s="93">
        <v>134.744</v>
      </c>
      <c r="AI57" s="93">
        <v>120.64399999999999</v>
      </c>
      <c r="AJ57" s="93">
        <v>128.25399999999999</v>
      </c>
    </row>
    <row r="58" spans="1:37" s="6" customFormat="1">
      <c r="A58" s="91" t="s">
        <v>663</v>
      </c>
      <c r="B58" s="225"/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>
        <v>-9.1999999999999993</v>
      </c>
      <c r="AE58" s="93">
        <v>-7.9</v>
      </c>
      <c r="AF58" s="93">
        <v>-7.79</v>
      </c>
      <c r="AG58" s="93">
        <v>-8.0350000000000037</v>
      </c>
      <c r="AH58" s="93">
        <v>-7.7999999999999972</v>
      </c>
      <c r="AI58" s="93">
        <v>-13.500000000000007</v>
      </c>
      <c r="AJ58" s="93">
        <v>-13.299999999999997</v>
      </c>
    </row>
    <row r="59" spans="1:37" s="6" customFormat="1">
      <c r="A59" s="24" t="s">
        <v>207</v>
      </c>
      <c r="B59" s="124"/>
      <c r="C59" s="124"/>
      <c r="D59" s="124"/>
      <c r="E59" s="124"/>
      <c r="F59" s="124"/>
      <c r="G59" s="124"/>
      <c r="H59" s="124"/>
      <c r="I59" s="275"/>
      <c r="J59" s="226">
        <v>485.786</v>
      </c>
      <c r="K59" s="226">
        <v>437.03200099999998</v>
      </c>
      <c r="L59" s="226">
        <v>535.30200000000002</v>
      </c>
      <c r="M59" s="226">
        <v>625.05599900000004</v>
      </c>
      <c r="N59" s="122">
        <v>600.11</v>
      </c>
      <c r="O59" s="122">
        <v>507.84299999999996</v>
      </c>
      <c r="P59" s="122">
        <v>572.64099999999985</v>
      </c>
      <c r="Q59" s="122">
        <v>811.49099999999999</v>
      </c>
      <c r="R59" s="122">
        <v>585.29499999999996</v>
      </c>
      <c r="S59" s="122">
        <v>596.67099999999994</v>
      </c>
      <c r="T59" s="122">
        <v>736.26700000000005</v>
      </c>
      <c r="U59" s="122">
        <v>893.53949504999991</v>
      </c>
      <c r="V59" s="122">
        <v>681.73687300999995</v>
      </c>
      <c r="W59" s="122">
        <v>556.84400035999704</v>
      </c>
      <c r="X59" s="122">
        <v>894.07600000000298</v>
      </c>
      <c r="Y59" s="122">
        <v>806.055000000007</v>
      </c>
      <c r="Z59" s="122">
        <v>732.28567408000197</v>
      </c>
      <c r="AA59" s="122">
        <v>540.53579999999999</v>
      </c>
      <c r="AB59" s="122">
        <v>683.36400000000003</v>
      </c>
      <c r="AC59" s="122">
        <v>817.09030000000007</v>
      </c>
      <c r="AD59" s="122">
        <v>714.04399999999998</v>
      </c>
      <c r="AE59" s="122">
        <v>564.83413101999997</v>
      </c>
      <c r="AF59" s="122">
        <v>640.1520153600062</v>
      </c>
      <c r="AG59" s="122">
        <v>950.9899999999991</v>
      </c>
      <c r="AH59" s="122">
        <v>567.99600001000397</v>
      </c>
      <c r="AI59" s="122">
        <v>65.334999990002103</v>
      </c>
      <c r="AJ59" s="122">
        <v>611.05766157999938</v>
      </c>
    </row>
    <row r="60" spans="1:37" s="6" customFormat="1">
      <c r="A60" s="95" t="s">
        <v>208</v>
      </c>
      <c r="B60" s="124"/>
      <c r="C60" s="124"/>
      <c r="D60" s="124"/>
      <c r="E60" s="124"/>
      <c r="F60" s="124"/>
      <c r="G60" s="124"/>
      <c r="H60" s="124"/>
      <c r="I60" s="275"/>
      <c r="J60" s="391">
        <v>8.3838426886208461E-2</v>
      </c>
      <c r="K60" s="391">
        <v>7.1666649993818762E-2</v>
      </c>
      <c r="L60" s="391">
        <v>8.3219285088755965E-2</v>
      </c>
      <c r="M60" s="391">
        <v>4.2508468560492979E-2</v>
      </c>
      <c r="N60" s="391">
        <v>3.9406151970876532E-2</v>
      </c>
      <c r="O60" s="391">
        <v>3.4327899669356628E-2</v>
      </c>
      <c r="P60" s="391">
        <v>3.6616524930065272E-2</v>
      </c>
      <c r="Q60" s="391">
        <v>4.5599890251634544E-2</v>
      </c>
      <c r="R60" s="391">
        <v>3.5706677358222597E-2</v>
      </c>
      <c r="S60" s="391">
        <v>3.6206700488738357E-2</v>
      </c>
      <c r="T60" s="391">
        <v>4.2501335622339396E-2</v>
      </c>
      <c r="U60" s="391">
        <v>4.9783968579709161E-2</v>
      </c>
      <c r="V60" s="391">
        <v>3.8520224934758734E-2</v>
      </c>
      <c r="W60" s="391">
        <v>3.2254559208620755E-2</v>
      </c>
      <c r="X60" s="391">
        <v>4.8452103151937154E-2</v>
      </c>
      <c r="Y60" s="391">
        <v>4.1604612408250648E-2</v>
      </c>
      <c r="Z60" s="391">
        <v>3.7562789206819339E-2</v>
      </c>
      <c r="AA60" s="391">
        <v>2.7585948908592499E-2</v>
      </c>
      <c r="AB60" s="391">
        <v>3.2459041575648877E-2</v>
      </c>
      <c r="AC60" s="391">
        <v>3.7451209312828283E-2</v>
      </c>
      <c r="AD60" s="391">
        <v>3.564309839639402E-2</v>
      </c>
      <c r="AE60" s="391">
        <v>2.5645091336614512E-2</v>
      </c>
      <c r="AF60" s="391">
        <v>2.8756266326704846E-2</v>
      </c>
      <c r="AG60" s="391">
        <v>4.0252570392792994E-2</v>
      </c>
      <c r="AH60" s="391">
        <v>2.7656297770930718E-2</v>
      </c>
      <c r="AI60" s="391">
        <v>4.7512303486794477E-3</v>
      </c>
      <c r="AJ60" s="391">
        <v>3.0747474621637929E-2</v>
      </c>
    </row>
    <row r="61" spans="1:37" s="6" customFormat="1">
      <c r="A61" s="95" t="s">
        <v>241</v>
      </c>
      <c r="B61" s="124"/>
      <c r="C61" s="124"/>
      <c r="D61" s="124"/>
      <c r="E61" s="124"/>
      <c r="F61" s="124"/>
      <c r="G61" s="124"/>
      <c r="H61" s="124"/>
      <c r="I61" s="275"/>
      <c r="J61" s="392">
        <v>83.838426886208467</v>
      </c>
      <c r="K61" s="392">
        <v>71.666649993818766</v>
      </c>
      <c r="L61" s="392">
        <v>83.219285088755967</v>
      </c>
      <c r="M61" s="392">
        <v>95.254145408097159</v>
      </c>
      <c r="N61" s="392">
        <v>100.94163417332335</v>
      </c>
      <c r="O61" s="392">
        <v>82.939280358475187</v>
      </c>
      <c r="P61" s="392">
        <v>87.939258734081676</v>
      </c>
      <c r="Q61" s="392">
        <v>124.91578574292205</v>
      </c>
      <c r="R61" s="392">
        <v>96.975636735004556</v>
      </c>
      <c r="S61" s="392">
        <v>96.893634296849626</v>
      </c>
      <c r="T61" s="392">
        <v>116.34457871884466</v>
      </c>
      <c r="U61" s="392">
        <v>141.61346766969069</v>
      </c>
      <c r="V61" s="392">
        <v>111.49505216580174</v>
      </c>
      <c r="W61" s="392">
        <v>89.040803523357383</v>
      </c>
      <c r="X61" s="392">
        <v>136.0744577536143</v>
      </c>
      <c r="Y61" s="392">
        <v>122.92779384677151</v>
      </c>
      <c r="Z61" s="392">
        <v>116.44758835763699</v>
      </c>
      <c r="AA61" s="392">
        <v>87.763523615778297</v>
      </c>
      <c r="AB61" s="392">
        <v>102.46159581346966</v>
      </c>
      <c r="AC61" s="392">
        <v>120.20768829161366</v>
      </c>
      <c r="AD61" s="392">
        <v>110.30337113617041</v>
      </c>
      <c r="AE61" s="392">
        <v>84.738647385794337</v>
      </c>
      <c r="AF61" s="392">
        <v>91.026497622337672</v>
      </c>
      <c r="AG61" s="392">
        <v>132.92565310372771</v>
      </c>
      <c r="AH61" s="392">
        <v>90.860461025707281</v>
      </c>
      <c r="AI61" s="392">
        <v>12.964322563299094</v>
      </c>
      <c r="AJ61" s="392">
        <v>95.313938789580305</v>
      </c>
    </row>
    <row r="62" spans="1:37" s="6" customFormat="1">
      <c r="A62" s="24" t="s">
        <v>353</v>
      </c>
      <c r="B62" s="124"/>
      <c r="C62" s="124"/>
      <c r="D62" s="124"/>
      <c r="E62" s="124"/>
      <c r="F62" s="124"/>
      <c r="G62" s="124"/>
      <c r="H62" s="124"/>
      <c r="I62" s="275"/>
      <c r="J62" s="93">
        <v>22</v>
      </c>
      <c r="K62" s="126">
        <v>29.08</v>
      </c>
      <c r="L62" s="126">
        <v>32.988247947499993</v>
      </c>
      <c r="M62" s="126">
        <v>39.388171326833337</v>
      </c>
      <c r="N62" s="126">
        <v>40.5</v>
      </c>
      <c r="O62" s="126">
        <v>34.692</v>
      </c>
      <c r="P62" s="126">
        <v>47.019347261422872</v>
      </c>
      <c r="Q62" s="126">
        <v>38.580534840418274</v>
      </c>
      <c r="R62" s="126">
        <v>39.6</v>
      </c>
      <c r="S62" s="126">
        <v>43</v>
      </c>
      <c r="T62" s="126">
        <v>42.875550009999998</v>
      </c>
      <c r="U62" s="126">
        <v>45.307217739999999</v>
      </c>
      <c r="V62" s="126">
        <v>44.160736249999999</v>
      </c>
      <c r="W62" s="126">
        <v>49.350699259999999</v>
      </c>
      <c r="X62" s="126">
        <v>46.329056357737201</v>
      </c>
      <c r="Y62" s="126">
        <v>45.467739209999998</v>
      </c>
      <c r="Z62" s="126">
        <v>47.451019180000003</v>
      </c>
      <c r="AA62" s="126">
        <v>46.908500740000001</v>
      </c>
      <c r="AB62" s="14">
        <v>50.933924359999985</v>
      </c>
      <c r="AC62" s="14">
        <v>51.810255819999995</v>
      </c>
      <c r="AD62" s="14">
        <v>52.8818713</v>
      </c>
      <c r="AE62" s="14">
        <v>45.156942700000016</v>
      </c>
      <c r="AF62" s="14">
        <v>62.743601240000011</v>
      </c>
      <c r="AG62" s="14">
        <v>67.59156818000001</v>
      </c>
      <c r="AH62" s="14">
        <v>83.2</v>
      </c>
      <c r="AI62" s="14">
        <v>58.454066429999997</v>
      </c>
      <c r="AJ62" s="14">
        <v>82.346141279999998</v>
      </c>
    </row>
    <row r="63" spans="1:37">
      <c r="A63" s="110" t="s">
        <v>242</v>
      </c>
      <c r="B63" s="368" t="s">
        <v>384</v>
      </c>
      <c r="C63" s="368" t="s">
        <v>385</v>
      </c>
      <c r="D63" s="368" t="s">
        <v>386</v>
      </c>
      <c r="E63" s="368" t="s">
        <v>387</v>
      </c>
      <c r="F63" s="368" t="s">
        <v>388</v>
      </c>
      <c r="G63" s="368" t="s">
        <v>389</v>
      </c>
      <c r="H63" s="368" t="s">
        <v>390</v>
      </c>
      <c r="I63" s="368" t="s">
        <v>391</v>
      </c>
      <c r="J63" s="368" t="s">
        <v>2</v>
      </c>
      <c r="K63" s="368" t="s">
        <v>3</v>
      </c>
      <c r="L63" s="368" t="s">
        <v>4</v>
      </c>
      <c r="M63" s="368" t="s">
        <v>5</v>
      </c>
      <c r="N63" s="368" t="s">
        <v>6</v>
      </c>
      <c r="O63" s="368" t="s">
        <v>7</v>
      </c>
      <c r="P63" s="368" t="s">
        <v>8</v>
      </c>
      <c r="Q63" s="368" t="s">
        <v>9</v>
      </c>
      <c r="R63" s="368" t="s">
        <v>354</v>
      </c>
      <c r="S63" s="368" t="s">
        <v>359</v>
      </c>
      <c r="T63" s="368" t="s">
        <v>366</v>
      </c>
      <c r="U63" s="368" t="s">
        <v>403</v>
      </c>
      <c r="V63" s="368" t="s">
        <v>406</v>
      </c>
      <c r="W63" s="368" t="s">
        <v>418</v>
      </c>
      <c r="X63" s="368" t="s">
        <v>423</v>
      </c>
      <c r="Y63" s="368" t="s">
        <v>429</v>
      </c>
      <c r="Z63" s="368" t="s">
        <v>432</v>
      </c>
      <c r="AA63" s="368" t="s">
        <v>435</v>
      </c>
      <c r="AB63" s="368" t="s">
        <v>517</v>
      </c>
      <c r="AC63" s="368" t="s">
        <v>633</v>
      </c>
      <c r="AD63" s="368" t="s">
        <v>637</v>
      </c>
      <c r="AE63" s="368" t="s">
        <v>648</v>
      </c>
      <c r="AF63" s="368" t="s">
        <v>700</v>
      </c>
      <c r="AG63" s="368" t="s">
        <v>714</v>
      </c>
      <c r="AH63" s="368" t="s">
        <v>717</v>
      </c>
      <c r="AI63" s="368" t="s">
        <v>727</v>
      </c>
      <c r="AJ63" s="368" t="s">
        <v>728</v>
      </c>
    </row>
    <row r="64" spans="1:37" ht="15" customHeight="1">
      <c r="A64" s="110" t="s">
        <v>10</v>
      </c>
      <c r="B64" s="367" t="s">
        <v>11</v>
      </c>
      <c r="C64" s="367" t="s">
        <v>12</v>
      </c>
      <c r="D64" s="367" t="s">
        <v>13</v>
      </c>
      <c r="E64" s="367" t="s">
        <v>14</v>
      </c>
      <c r="F64" s="367" t="s">
        <v>11</v>
      </c>
      <c r="G64" s="367" t="s">
        <v>12</v>
      </c>
      <c r="H64" s="367" t="s">
        <v>13</v>
      </c>
      <c r="I64" s="367" t="s">
        <v>14</v>
      </c>
      <c r="J64" s="367" t="s">
        <v>11</v>
      </c>
      <c r="K64" s="367" t="s">
        <v>12</v>
      </c>
      <c r="L64" s="367" t="s">
        <v>13</v>
      </c>
      <c r="M64" s="367" t="s">
        <v>14</v>
      </c>
      <c r="N64" s="367" t="s">
        <v>11</v>
      </c>
      <c r="O64" s="367" t="s">
        <v>12</v>
      </c>
      <c r="P64" s="367" t="s">
        <v>13</v>
      </c>
      <c r="Q64" s="367" t="s">
        <v>14</v>
      </c>
      <c r="R64" s="367" t="s">
        <v>11</v>
      </c>
      <c r="S64" s="367" t="s">
        <v>12</v>
      </c>
      <c r="T64" s="367" t="s">
        <v>13</v>
      </c>
      <c r="U64" s="367" t="s">
        <v>14</v>
      </c>
      <c r="V64" s="367" t="s">
        <v>11</v>
      </c>
      <c r="W64" s="367" t="s">
        <v>12</v>
      </c>
      <c r="X64" s="367" t="s">
        <v>13</v>
      </c>
      <c r="Y64" s="367" t="s">
        <v>14</v>
      </c>
      <c r="Z64" s="367" t="s">
        <v>11</v>
      </c>
      <c r="AA64" s="367" t="s">
        <v>12</v>
      </c>
      <c r="AB64" s="367" t="s">
        <v>13</v>
      </c>
      <c r="AC64" s="367" t="s">
        <v>14</v>
      </c>
      <c r="AD64" s="367" t="s">
        <v>11</v>
      </c>
      <c r="AE64" s="367" t="s">
        <v>12</v>
      </c>
      <c r="AF64" s="367" t="s">
        <v>13</v>
      </c>
      <c r="AG64" s="367" t="s">
        <v>14</v>
      </c>
      <c r="AH64" s="367" t="s">
        <v>11</v>
      </c>
      <c r="AI64" s="367" t="s">
        <v>12</v>
      </c>
      <c r="AJ64" s="367" t="s">
        <v>13</v>
      </c>
    </row>
    <row r="65" spans="1:39" s="130" customFormat="1">
      <c r="A65" s="127" t="s">
        <v>692</v>
      </c>
      <c r="B65" s="286">
        <v>196.2</v>
      </c>
      <c r="C65" s="286">
        <v>160.5</v>
      </c>
      <c r="D65" s="286">
        <v>197.4</v>
      </c>
      <c r="E65" s="286">
        <v>165.8</v>
      </c>
      <c r="F65" s="286">
        <v>153.5</v>
      </c>
      <c r="G65" s="286">
        <v>89.257999999999996</v>
      </c>
      <c r="H65" s="287">
        <v>143.4</v>
      </c>
      <c r="I65" s="287">
        <v>448.6</v>
      </c>
      <c r="J65" s="286">
        <v>277.8</v>
      </c>
      <c r="K65" s="286">
        <v>128.789624</v>
      </c>
      <c r="L65" s="286">
        <v>195.74199999999999</v>
      </c>
      <c r="M65" s="286">
        <v>192.22570099999999</v>
      </c>
      <c r="N65" s="129">
        <v>247.07146800000001</v>
      </c>
      <c r="O65" s="129">
        <v>117.779616</v>
      </c>
      <c r="P65" s="129">
        <v>208.571417</v>
      </c>
      <c r="Q65" s="129">
        <v>234.990126</v>
      </c>
      <c r="R65" s="129">
        <v>179.16444899999999</v>
      </c>
      <c r="S65" s="129">
        <v>225.8</v>
      </c>
      <c r="T65" s="129">
        <v>191.63300000000001</v>
      </c>
      <c r="U65" s="129">
        <v>200.36554317</v>
      </c>
      <c r="V65" s="129">
        <v>226.79616065265</v>
      </c>
      <c r="W65" s="129">
        <v>202.18576402000002</v>
      </c>
      <c r="X65" s="129">
        <v>185.44198511000002</v>
      </c>
      <c r="Y65" s="129">
        <v>166.56069516999997</v>
      </c>
      <c r="Z65" s="129">
        <v>257.17099999999999</v>
      </c>
      <c r="AA65" s="129">
        <v>203.09</v>
      </c>
      <c r="AB65" s="395">
        <v>188.38274272000001</v>
      </c>
      <c r="AC65" s="395">
        <v>208.54224175999974</v>
      </c>
      <c r="AD65" s="395">
        <v>276.84510486000005</v>
      </c>
      <c r="AE65" s="395">
        <v>228.49164644000001</v>
      </c>
      <c r="AF65" s="395">
        <v>250.26384087999989</v>
      </c>
      <c r="AG65" s="395">
        <v>250.30000000000004</v>
      </c>
      <c r="AH65" s="395">
        <v>192.8</v>
      </c>
      <c r="AI65" s="395">
        <v>224.70534084632899</v>
      </c>
      <c r="AJ65" s="395">
        <v>172.5</v>
      </c>
      <c r="AM65" s="433"/>
    </row>
    <row r="66" spans="1:39">
      <c r="A66" s="110" t="s">
        <v>43</v>
      </c>
      <c r="B66" s="117" t="s">
        <v>384</v>
      </c>
      <c r="C66" s="117" t="s">
        <v>385</v>
      </c>
      <c r="D66" s="117" t="s">
        <v>386</v>
      </c>
      <c r="E66" s="117" t="s">
        <v>387</v>
      </c>
      <c r="F66" s="117" t="s">
        <v>388</v>
      </c>
      <c r="G66" s="117" t="s">
        <v>389</v>
      </c>
      <c r="H66" s="117" t="s">
        <v>390</v>
      </c>
      <c r="I66" s="117" t="s">
        <v>391</v>
      </c>
      <c r="J66" s="117" t="s">
        <v>2</v>
      </c>
      <c r="K66" s="117" t="s">
        <v>3</v>
      </c>
      <c r="L66" s="117" t="s">
        <v>4</v>
      </c>
      <c r="M66" s="117" t="s">
        <v>5</v>
      </c>
      <c r="N66" s="117" t="s">
        <v>6</v>
      </c>
      <c r="O66" s="117" t="s">
        <v>7</v>
      </c>
      <c r="P66" s="117" t="s">
        <v>8</v>
      </c>
      <c r="Q66" s="117" t="s">
        <v>9</v>
      </c>
      <c r="R66" s="117" t="s">
        <v>354</v>
      </c>
      <c r="S66" s="117" t="s">
        <v>359</v>
      </c>
      <c r="T66" s="117" t="s">
        <v>366</v>
      </c>
      <c r="U66" s="117" t="s">
        <v>403</v>
      </c>
      <c r="V66" s="117" t="s">
        <v>406</v>
      </c>
      <c r="W66" s="117" t="s">
        <v>418</v>
      </c>
      <c r="X66" s="117" t="s">
        <v>423</v>
      </c>
      <c r="Y66" s="117" t="s">
        <v>429</v>
      </c>
      <c r="Z66" s="117" t="s">
        <v>432</v>
      </c>
      <c r="AA66" s="117" t="s">
        <v>435</v>
      </c>
      <c r="AB66" s="117" t="s">
        <v>517</v>
      </c>
      <c r="AC66" s="117" t="s">
        <v>633</v>
      </c>
      <c r="AD66" s="117" t="s">
        <v>637</v>
      </c>
      <c r="AE66" s="117" t="s">
        <v>648</v>
      </c>
      <c r="AF66" s="117" t="s">
        <v>700</v>
      </c>
      <c r="AG66" s="117" t="s">
        <v>714</v>
      </c>
      <c r="AH66" s="117" t="s">
        <v>717</v>
      </c>
      <c r="AI66" s="117" t="s">
        <v>727</v>
      </c>
      <c r="AJ66" s="117" t="s">
        <v>728</v>
      </c>
    </row>
    <row r="67" spans="1:39" ht="15" customHeight="1">
      <c r="A67" s="110" t="s">
        <v>10</v>
      </c>
      <c r="B67" s="131" t="s">
        <v>11</v>
      </c>
      <c r="C67" s="131" t="s">
        <v>12</v>
      </c>
      <c r="D67" s="131" t="s">
        <v>13</v>
      </c>
      <c r="E67" s="131" t="s">
        <v>14</v>
      </c>
      <c r="F67" s="131" t="s">
        <v>11</v>
      </c>
      <c r="G67" s="131" t="s">
        <v>12</v>
      </c>
      <c r="H67" s="131" t="s">
        <v>13</v>
      </c>
      <c r="I67" s="131" t="s">
        <v>14</v>
      </c>
      <c r="J67" s="131" t="s">
        <v>11</v>
      </c>
      <c r="K67" s="131" t="s">
        <v>12</v>
      </c>
      <c r="L67" s="131" t="s">
        <v>13</v>
      </c>
      <c r="M67" s="131" t="s">
        <v>14</v>
      </c>
      <c r="N67" s="131" t="s">
        <v>11</v>
      </c>
      <c r="O67" s="131" t="s">
        <v>12</v>
      </c>
      <c r="P67" s="131" t="s">
        <v>13</v>
      </c>
      <c r="Q67" s="131" t="s">
        <v>14</v>
      </c>
      <c r="R67" s="131" t="s">
        <v>11</v>
      </c>
      <c r="S67" s="131" t="s">
        <v>12</v>
      </c>
      <c r="T67" s="131" t="s">
        <v>13</v>
      </c>
      <c r="U67" s="131" t="s">
        <v>14</v>
      </c>
      <c r="V67" s="131" t="s">
        <v>11</v>
      </c>
      <c r="W67" s="131" t="s">
        <v>12</v>
      </c>
      <c r="X67" s="131" t="s">
        <v>13</v>
      </c>
      <c r="Y67" s="131" t="s">
        <v>14</v>
      </c>
      <c r="Z67" s="131" t="s">
        <v>11</v>
      </c>
      <c r="AA67" s="131" t="s">
        <v>12</v>
      </c>
      <c r="AB67" s="131" t="s">
        <v>13</v>
      </c>
      <c r="AC67" s="131" t="s">
        <v>14</v>
      </c>
      <c r="AD67" s="131" t="s">
        <v>11</v>
      </c>
      <c r="AE67" s="131" t="s">
        <v>12</v>
      </c>
      <c r="AF67" s="131" t="s">
        <v>13</v>
      </c>
      <c r="AG67" s="131" t="s">
        <v>14</v>
      </c>
      <c r="AH67" s="131" t="s">
        <v>11</v>
      </c>
      <c r="AI67" s="131" t="s">
        <v>12</v>
      </c>
      <c r="AJ67" s="131" t="s">
        <v>13</v>
      </c>
    </row>
    <row r="68" spans="1:39" s="34" customFormat="1">
      <c r="A68" s="132" t="s">
        <v>142</v>
      </c>
      <c r="B68" s="70">
        <v>11416.344000000001</v>
      </c>
      <c r="C68" s="70">
        <v>11618.147000000001</v>
      </c>
      <c r="D68" s="70">
        <v>11282.72</v>
      </c>
      <c r="E68" s="70">
        <v>11794.794000000002</v>
      </c>
      <c r="F68" s="70">
        <v>11580.775681700001</v>
      </c>
      <c r="G68" s="70">
        <v>11559.324681940001</v>
      </c>
      <c r="H68" s="70">
        <v>11500.56968194</v>
      </c>
      <c r="I68" s="70">
        <v>11496.353999999999</v>
      </c>
      <c r="J68" s="70">
        <v>11458.032999999999</v>
      </c>
      <c r="K68" s="70">
        <v>12370.915903000001</v>
      </c>
      <c r="L68" s="70">
        <v>12495.366678999999</v>
      </c>
      <c r="M68" s="70">
        <v>13098.820646000002</v>
      </c>
      <c r="N68" s="70">
        <v>13025.170180000001</v>
      </c>
      <c r="O68" s="70">
        <v>13326.503686</v>
      </c>
      <c r="P68" s="70">
        <v>12209.36652942</v>
      </c>
      <c r="Q68" s="70">
        <v>13511.855624</v>
      </c>
      <c r="R68" s="33">
        <v>13193.785724000001</v>
      </c>
      <c r="S68" s="33">
        <v>13495.145068</v>
      </c>
      <c r="T68" s="33">
        <v>13973.948726000001</v>
      </c>
      <c r="U68" s="33">
        <v>15020.68491804</v>
      </c>
      <c r="V68" s="33">
        <v>13439.43865428</v>
      </c>
      <c r="W68" s="33">
        <v>13722.254863439997</v>
      </c>
      <c r="X68" s="33">
        <v>14273.51708519</v>
      </c>
      <c r="Y68" s="33">
        <v>16079.899438150003</v>
      </c>
      <c r="Z68" s="334">
        <v>15578.030107539998</v>
      </c>
      <c r="AA68" s="334">
        <v>16634.906880760005</v>
      </c>
      <c r="AB68" s="334">
        <v>18376.335673780002</v>
      </c>
      <c r="AC68" s="334">
        <v>20746.120951659996</v>
      </c>
      <c r="AD68" s="334">
        <v>22653.179099579997</v>
      </c>
      <c r="AE68" s="334">
        <v>23507.43197418001</v>
      </c>
      <c r="AF68" s="334">
        <v>23903.498940920032</v>
      </c>
      <c r="AG68" s="334">
        <v>24252.101901120008</v>
      </c>
      <c r="AH68" s="334">
        <v>25563.956277840007</v>
      </c>
      <c r="AI68" s="334">
        <v>25520.898921620006</v>
      </c>
      <c r="AJ68" s="334">
        <v>26020.726736220015</v>
      </c>
    </row>
    <row r="69" spans="1:39" s="34" customFormat="1">
      <c r="A69" s="134" t="s">
        <v>46</v>
      </c>
      <c r="B69" s="54">
        <v>35.377000000000002</v>
      </c>
      <c r="C69" s="54">
        <v>94.116</v>
      </c>
      <c r="D69" s="54">
        <v>91.902000000000001</v>
      </c>
      <c r="E69" s="54">
        <v>119.098</v>
      </c>
      <c r="F69" s="54">
        <v>138.71299999999999</v>
      </c>
      <c r="G69" s="54">
        <v>168.93</v>
      </c>
      <c r="H69" s="54">
        <v>354.50299999999999</v>
      </c>
      <c r="I69" s="54">
        <v>328.99200000000002</v>
      </c>
      <c r="J69" s="54">
        <v>566.60599999999999</v>
      </c>
      <c r="K69" s="54">
        <v>327.59100000000001</v>
      </c>
      <c r="L69" s="54">
        <v>198.98699999999999</v>
      </c>
      <c r="M69" s="54">
        <v>173.47</v>
      </c>
      <c r="N69" s="54">
        <v>232.94300000000001</v>
      </c>
      <c r="O69" s="54">
        <v>133.18199999999999</v>
      </c>
      <c r="P69" s="54">
        <v>220.78800000000001</v>
      </c>
      <c r="Q69" s="54">
        <v>885.88</v>
      </c>
      <c r="R69" s="79">
        <v>1384.9570000000001</v>
      </c>
      <c r="S69" s="79">
        <v>974.96199999999999</v>
      </c>
      <c r="T69" s="79">
        <v>1103.3320000000001</v>
      </c>
      <c r="U69" s="79">
        <v>757.14</v>
      </c>
      <c r="V69" s="79">
        <v>517.78899999999999</v>
      </c>
      <c r="W69" s="79">
        <v>397.154</v>
      </c>
      <c r="X69" s="79">
        <v>206.143</v>
      </c>
      <c r="Y69" s="79">
        <v>1221.8900000000001</v>
      </c>
      <c r="Z69" s="335">
        <v>1420.336</v>
      </c>
      <c r="AA69" s="335">
        <v>691.69500000000005</v>
      </c>
      <c r="AB69" s="79">
        <v>1956.0060000000001</v>
      </c>
      <c r="AC69" s="79">
        <v>863.28784210000003</v>
      </c>
      <c r="AD69" s="79">
        <v>2316.5909999999999</v>
      </c>
      <c r="AE69" s="79">
        <v>1540.829</v>
      </c>
      <c r="AF69" s="79">
        <v>1578.192</v>
      </c>
      <c r="AG69" s="79">
        <v>1036.1510000000001</v>
      </c>
      <c r="AH69" s="79">
        <v>1490.528</v>
      </c>
      <c r="AI69" s="79">
        <v>900.23900000000003</v>
      </c>
      <c r="AJ69" s="79">
        <v>781.89400000000001</v>
      </c>
    </row>
    <row r="70" spans="1:39" s="34" customFormat="1">
      <c r="A70" s="134" t="s">
        <v>143</v>
      </c>
      <c r="B70" s="54" t="s">
        <v>400</v>
      </c>
      <c r="C70" s="54" t="s">
        <v>400</v>
      </c>
      <c r="D70" s="54" t="s">
        <v>400</v>
      </c>
      <c r="E70" s="54" t="s">
        <v>400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335">
        <v>0</v>
      </c>
      <c r="AA70" s="335">
        <v>0</v>
      </c>
      <c r="AB70" s="79">
        <v>0</v>
      </c>
      <c r="AC70" s="79">
        <v>0</v>
      </c>
      <c r="AD70" s="79"/>
      <c r="AE70" s="79"/>
      <c r="AF70" s="79"/>
      <c r="AG70" s="79"/>
      <c r="AH70" s="79"/>
      <c r="AI70" s="79"/>
      <c r="AJ70" s="79"/>
    </row>
    <row r="71" spans="1:39" s="34" customFormat="1">
      <c r="A71" s="134" t="s">
        <v>49</v>
      </c>
      <c r="B71" s="54">
        <v>1080.4739999999999</v>
      </c>
      <c r="C71" s="54">
        <v>1091.317</v>
      </c>
      <c r="D71" s="54">
        <v>1162.566</v>
      </c>
      <c r="E71" s="54">
        <v>1365.7570000000001</v>
      </c>
      <c r="F71" s="54">
        <v>1290.683</v>
      </c>
      <c r="G71" s="54">
        <v>1245.1790000000001</v>
      </c>
      <c r="H71" s="54">
        <v>1140.0119999999999</v>
      </c>
      <c r="I71" s="54">
        <v>1435.095</v>
      </c>
      <c r="J71" s="54">
        <v>1190.8320000000001</v>
      </c>
      <c r="K71" s="54">
        <v>1347.1949999999999</v>
      </c>
      <c r="L71" s="54">
        <v>1449.5060000000001</v>
      </c>
      <c r="M71" s="54">
        <v>1665.2199999999998</v>
      </c>
      <c r="N71" s="54">
        <v>1273.5360000000001</v>
      </c>
      <c r="O71" s="54">
        <v>1464.8330000000001</v>
      </c>
      <c r="P71" s="54">
        <v>1486.4319999999998</v>
      </c>
      <c r="Q71" s="54">
        <v>1773.7710000000002</v>
      </c>
      <c r="R71" s="79">
        <v>1300.9859999999999</v>
      </c>
      <c r="S71" s="79">
        <v>1433.664</v>
      </c>
      <c r="T71" s="79">
        <v>1653.502</v>
      </c>
      <c r="U71" s="79">
        <v>2151.2529999999997</v>
      </c>
      <c r="V71" s="79">
        <v>1530.6130000000001</v>
      </c>
      <c r="W71" s="79">
        <v>1509.799</v>
      </c>
      <c r="X71" s="79">
        <v>1849.4049999999997</v>
      </c>
      <c r="Y71" s="79">
        <v>2248.7689999999998</v>
      </c>
      <c r="Z71" s="335">
        <v>2154.402</v>
      </c>
      <c r="AA71" s="335">
        <v>2053.2560000000003</v>
      </c>
      <c r="AB71" s="79">
        <v>2251.1639999999998</v>
      </c>
      <c r="AC71" s="79">
        <v>2180.0787706699998</v>
      </c>
      <c r="AD71" s="79">
        <v>2048.34</v>
      </c>
      <c r="AE71" s="79">
        <v>2050.4570000000003</v>
      </c>
      <c r="AF71" s="79">
        <v>1874.7129999999997</v>
      </c>
      <c r="AG71" s="79">
        <v>2056.71</v>
      </c>
      <c r="AH71" s="79">
        <v>1443.595</v>
      </c>
      <c r="AI71" s="79">
        <v>1497.75</v>
      </c>
      <c r="AJ71" s="79">
        <v>1442.1469999999999</v>
      </c>
    </row>
    <row r="72" spans="1:39" s="34" customFormat="1">
      <c r="A72" s="134" t="s">
        <v>51</v>
      </c>
      <c r="B72" s="54">
        <v>730.49199999999996</v>
      </c>
      <c r="C72" s="54">
        <v>766.34400000000005</v>
      </c>
      <c r="D72" s="54">
        <v>803.48400000000004</v>
      </c>
      <c r="E72" s="54">
        <v>829.70600000000002</v>
      </c>
      <c r="F72" s="54">
        <v>906.86999976000004</v>
      </c>
      <c r="G72" s="54">
        <v>852.71100000000001</v>
      </c>
      <c r="H72" s="54">
        <v>1302.8340000000001</v>
      </c>
      <c r="I72" s="54">
        <v>1057.049</v>
      </c>
      <c r="J72" s="54">
        <v>941.98199999999997</v>
      </c>
      <c r="K72" s="54">
        <v>1113.864</v>
      </c>
      <c r="L72" s="54">
        <v>1069.5619999999999</v>
      </c>
      <c r="M72" s="54">
        <v>1128.771</v>
      </c>
      <c r="N72" s="54">
        <v>1079.085</v>
      </c>
      <c r="O72" s="54">
        <v>1451.604</v>
      </c>
      <c r="P72" s="54">
        <v>1359.8230000000001</v>
      </c>
      <c r="Q72" s="54">
        <v>1287.9459999999999</v>
      </c>
      <c r="R72" s="79">
        <v>1184.2639999999999</v>
      </c>
      <c r="S72" s="79">
        <v>1489.635</v>
      </c>
      <c r="T72" s="79">
        <v>1540.8219999999999</v>
      </c>
      <c r="U72" s="79">
        <v>2108.82549505</v>
      </c>
      <c r="V72" s="79">
        <v>1695.3133680599999</v>
      </c>
      <c r="W72" s="79">
        <v>2005.64044842</v>
      </c>
      <c r="X72" s="79">
        <v>1984.8797722199999</v>
      </c>
      <c r="Y72" s="79">
        <v>2416.8331937899998</v>
      </c>
      <c r="Z72" s="335">
        <v>1882.3528678599998</v>
      </c>
      <c r="AA72" s="335">
        <v>2427.5756678600001</v>
      </c>
      <c r="AB72" s="79">
        <v>2175.6815302</v>
      </c>
      <c r="AC72" s="79">
        <v>2078.0031989900008</v>
      </c>
      <c r="AD72" s="79">
        <v>2168.1880000000001</v>
      </c>
      <c r="AE72" s="79">
        <v>2329.7057216800004</v>
      </c>
      <c r="AF72" s="79">
        <v>2630.7333788000005</v>
      </c>
      <c r="AG72" s="79">
        <v>3007.8929999999996</v>
      </c>
      <c r="AH72" s="79">
        <v>2356.3470000000007</v>
      </c>
      <c r="AI72" s="79">
        <v>2434.0039999999999</v>
      </c>
      <c r="AJ72" s="79">
        <v>2803.1889999999999</v>
      </c>
    </row>
    <row r="73" spans="1:39" s="34" customFormat="1">
      <c r="A73" s="134" t="s">
        <v>518</v>
      </c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79"/>
      <c r="S73" s="79"/>
      <c r="T73" s="79"/>
      <c r="U73" s="79"/>
      <c r="V73" s="79"/>
      <c r="W73" s="79"/>
      <c r="X73" s="79"/>
      <c r="Y73" s="79"/>
      <c r="Z73" s="335"/>
      <c r="AA73" s="335"/>
      <c r="AB73" s="79">
        <v>459.61900000000003</v>
      </c>
      <c r="AC73" s="79">
        <v>472.37599999999998</v>
      </c>
      <c r="AD73" s="79">
        <v>485.89400000000001</v>
      </c>
      <c r="AE73" s="79">
        <v>498.29</v>
      </c>
      <c r="AF73" s="79">
        <v>518.93399999999997</v>
      </c>
      <c r="AG73" s="79">
        <v>520.19799999999998</v>
      </c>
      <c r="AH73" s="79">
        <v>525.18799999999999</v>
      </c>
      <c r="AI73" s="79">
        <v>520.62799999999993</v>
      </c>
      <c r="AJ73" s="79">
        <v>516.06600000000003</v>
      </c>
    </row>
    <row r="74" spans="1:39" s="34" customFormat="1">
      <c r="A74" s="134" t="s">
        <v>144</v>
      </c>
      <c r="B74" s="54">
        <v>1565.08</v>
      </c>
      <c r="C74" s="54">
        <v>1626.0650000000001</v>
      </c>
      <c r="D74" s="54">
        <v>1231.9770000000001</v>
      </c>
      <c r="E74" s="54">
        <v>1541.4680000000001</v>
      </c>
      <c r="F74" s="54">
        <v>1297.4720000000002</v>
      </c>
      <c r="G74" s="54">
        <v>1445.431</v>
      </c>
      <c r="H74" s="54">
        <v>857.2829999999999</v>
      </c>
      <c r="I74" s="54">
        <v>484.47499999999991</v>
      </c>
      <c r="J74" s="54">
        <v>557.55200000000013</v>
      </c>
      <c r="K74" s="54">
        <v>570.88400000000001</v>
      </c>
      <c r="L74" s="54">
        <v>475.35399999999981</v>
      </c>
      <c r="M74" s="54">
        <v>521.63005700000031</v>
      </c>
      <c r="N74" s="54">
        <v>722.41899999999987</v>
      </c>
      <c r="O74" s="54">
        <v>634.88999999999987</v>
      </c>
      <c r="P74" s="54">
        <v>822.85000000000036</v>
      </c>
      <c r="Q74" s="54">
        <v>1068.8479999999995</v>
      </c>
      <c r="R74" s="79">
        <v>1338.9799999999993</v>
      </c>
      <c r="S74" s="79">
        <v>1534.4539999999997</v>
      </c>
      <c r="T74" s="79">
        <v>1395.7970000000005</v>
      </c>
      <c r="U74" s="79">
        <v>1634.4779999900002</v>
      </c>
      <c r="V74" s="79">
        <v>1314.4457338899997</v>
      </c>
      <c r="W74" s="79">
        <v>1413.1039527299999</v>
      </c>
      <c r="X74" s="79">
        <v>1627.3839929999995</v>
      </c>
      <c r="Y74" s="79">
        <v>1465.7430000100003</v>
      </c>
      <c r="Z74" s="335">
        <v>1779.8109999799999</v>
      </c>
      <c r="AA74" s="335">
        <v>2403.9109999800003</v>
      </c>
      <c r="AB74" s="79">
        <v>2312.5460000000012</v>
      </c>
      <c r="AC74" s="79">
        <v>2610.6775682399993</v>
      </c>
      <c r="AD74" s="79">
        <v>2194.4031887199981</v>
      </c>
      <c r="AE74" s="79">
        <v>4012.4283334200004</v>
      </c>
      <c r="AF74" s="79">
        <v>3930.8296425599983</v>
      </c>
      <c r="AG74" s="79">
        <v>3610.9766260200004</v>
      </c>
      <c r="AH74" s="79">
        <v>3190.4221971599982</v>
      </c>
      <c r="AI74" s="79">
        <v>3089.909584179999</v>
      </c>
      <c r="AJ74" s="79">
        <v>3105.1710000000012</v>
      </c>
    </row>
    <row r="75" spans="1:39" s="34" customFormat="1">
      <c r="A75" s="134" t="s">
        <v>63</v>
      </c>
      <c r="B75" s="54" t="s">
        <v>400</v>
      </c>
      <c r="C75" s="54" t="s">
        <v>400</v>
      </c>
      <c r="D75" s="54" t="s">
        <v>400</v>
      </c>
      <c r="E75" s="54" t="s">
        <v>400</v>
      </c>
      <c r="F75" s="54">
        <v>0</v>
      </c>
      <c r="G75" s="54">
        <v>0</v>
      </c>
      <c r="H75" s="54">
        <v>0</v>
      </c>
      <c r="I75" s="54">
        <v>254.82599999999999</v>
      </c>
      <c r="J75" s="54">
        <v>255.71100000000001</v>
      </c>
      <c r="K75" s="54">
        <v>257.78899999999999</v>
      </c>
      <c r="L75" s="54">
        <v>256.54599999999999</v>
      </c>
      <c r="M75" s="54">
        <v>256.72899999999998</v>
      </c>
      <c r="N75" s="54">
        <v>258.97699999999998</v>
      </c>
      <c r="O75" s="54">
        <v>262.041</v>
      </c>
      <c r="P75" s="54">
        <v>262.30399999999997</v>
      </c>
      <c r="Q75" s="54">
        <v>248.45599999999999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335">
        <v>0</v>
      </c>
      <c r="AA75" s="335">
        <v>341.01</v>
      </c>
      <c r="AB75" s="79">
        <v>341.01</v>
      </c>
      <c r="AC75" s="79">
        <v>3509.5796305399999</v>
      </c>
      <c r="AD75" s="79">
        <v>3202.8649999999998</v>
      </c>
      <c r="AE75" s="79">
        <v>3186.989</v>
      </c>
      <c r="AF75" s="79">
        <v>2561.6750000000002</v>
      </c>
      <c r="AG75" s="79">
        <v>2612.8519999999999</v>
      </c>
      <c r="AH75" s="79">
        <v>4103.7690000000002</v>
      </c>
      <c r="AI75" s="79">
        <v>4009.0699999999997</v>
      </c>
      <c r="AJ75" s="79">
        <v>3518.7730000000001</v>
      </c>
      <c r="AK75" s="438"/>
    </row>
    <row r="76" spans="1:39" s="34" customFormat="1">
      <c r="A76" s="134" t="s">
        <v>244</v>
      </c>
      <c r="B76" s="54" t="s">
        <v>400</v>
      </c>
      <c r="C76" s="54" t="s">
        <v>400</v>
      </c>
      <c r="D76" s="54" t="s">
        <v>400</v>
      </c>
      <c r="E76" s="54" t="s">
        <v>400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335">
        <v>0</v>
      </c>
      <c r="AA76" s="335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739.82</v>
      </c>
    </row>
    <row r="77" spans="1:39" s="34" customFormat="1">
      <c r="A77" s="134" t="s">
        <v>145</v>
      </c>
      <c r="B77" s="54" t="s">
        <v>400</v>
      </c>
      <c r="C77" s="54" t="s">
        <v>400</v>
      </c>
      <c r="D77" s="54" t="s">
        <v>400</v>
      </c>
      <c r="E77" s="54" t="s">
        <v>400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335">
        <v>0</v>
      </c>
      <c r="AA77" s="335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</row>
    <row r="78" spans="1:39" s="34" customFormat="1">
      <c r="A78" s="134" t="s">
        <v>66</v>
      </c>
      <c r="B78" s="54">
        <v>2779.6410000000001</v>
      </c>
      <c r="C78" s="54">
        <v>2760.8409999999999</v>
      </c>
      <c r="D78" s="54">
        <v>2624.2649999999999</v>
      </c>
      <c r="E78" s="54">
        <v>2635.6179999999999</v>
      </c>
      <c r="F78" s="54">
        <v>2634.1260000000002</v>
      </c>
      <c r="G78" s="54">
        <v>2584.1239999999998</v>
      </c>
      <c r="H78" s="54">
        <v>2519.489</v>
      </c>
      <c r="I78" s="54">
        <v>2494.4859999999999</v>
      </c>
      <c r="J78" s="54">
        <v>2503.252</v>
      </c>
      <c r="K78" s="54">
        <v>2466.7501609999999</v>
      </c>
      <c r="L78" s="54">
        <v>2462.3405600000001</v>
      </c>
      <c r="M78" s="54">
        <v>2464.3156909999998</v>
      </c>
      <c r="N78" s="54">
        <v>2460.249319</v>
      </c>
      <c r="O78" s="54">
        <v>2432.6341609999999</v>
      </c>
      <c r="P78" s="54">
        <v>2411.8184339999998</v>
      </c>
      <c r="Q78" s="54">
        <v>2409.5545320000001</v>
      </c>
      <c r="R78" s="79">
        <v>2411.3460129999999</v>
      </c>
      <c r="S78" s="79">
        <v>2359.8329869999998</v>
      </c>
      <c r="T78" s="79">
        <v>2367.912546</v>
      </c>
      <c r="U78" s="79">
        <v>2379.4377169999998</v>
      </c>
      <c r="V78" s="79">
        <v>2374.3144969999998</v>
      </c>
      <c r="W78" s="79">
        <v>2345.2943220000002</v>
      </c>
      <c r="X78" s="79">
        <v>2337.0356190000002</v>
      </c>
      <c r="Y78" s="79">
        <v>2329.8582929999998</v>
      </c>
      <c r="Z78" s="335">
        <v>2318.2076073600001</v>
      </c>
      <c r="AA78" s="335">
        <v>2280.6708879400003</v>
      </c>
      <c r="AB78" s="79">
        <v>2269.3222020799999</v>
      </c>
      <c r="AC78" s="79">
        <v>2292.3551147499998</v>
      </c>
      <c r="AD78" s="79">
        <v>2610.3714007200006</v>
      </c>
      <c r="AE78" s="79">
        <v>2602.5734067999992</v>
      </c>
      <c r="AF78" s="79">
        <v>2601.2159204800005</v>
      </c>
      <c r="AG78" s="79">
        <v>2595.8779322400014</v>
      </c>
      <c r="AH78" s="79">
        <v>2544.6064677600043</v>
      </c>
      <c r="AI78" s="79">
        <v>2553.750811400002</v>
      </c>
      <c r="AJ78" s="79">
        <v>2558.2640250800014</v>
      </c>
    </row>
    <row r="79" spans="1:39" s="34" customFormat="1">
      <c r="A79" s="134" t="s">
        <v>67</v>
      </c>
      <c r="B79" s="54">
        <v>3928.9</v>
      </c>
      <c r="C79" s="54">
        <v>3983.683</v>
      </c>
      <c r="D79" s="54">
        <v>4072.7570000000001</v>
      </c>
      <c r="E79" s="54">
        <v>4039.9690000000001</v>
      </c>
      <c r="F79" s="54">
        <v>4043.5706819400002</v>
      </c>
      <c r="G79" s="54">
        <v>4015.7316819400003</v>
      </c>
      <c r="H79" s="54">
        <v>4028.6556819400002</v>
      </c>
      <c r="I79" s="54">
        <v>4038.3139999999999</v>
      </c>
      <c r="J79" s="54">
        <v>4092.1529999999998</v>
      </c>
      <c r="K79" s="54">
        <v>4207.2717419999999</v>
      </c>
      <c r="L79" s="54">
        <v>4248.628119</v>
      </c>
      <c r="M79" s="54">
        <v>4267.5135399999999</v>
      </c>
      <c r="N79" s="54">
        <v>4314.1794689999997</v>
      </c>
      <c r="O79" s="54">
        <v>4285.945393</v>
      </c>
      <c r="P79" s="54">
        <v>4344.1458389999998</v>
      </c>
      <c r="Q79" s="54">
        <v>4414.3520920000001</v>
      </c>
      <c r="R79" s="79">
        <v>4411.2617110000001</v>
      </c>
      <c r="S79" s="79">
        <v>4500.044081</v>
      </c>
      <c r="T79" s="79">
        <v>4522.8871799999997</v>
      </c>
      <c r="U79" s="79">
        <v>4532.2819669999999</v>
      </c>
      <c r="V79" s="79">
        <v>4562.1686499999996</v>
      </c>
      <c r="W79" s="79">
        <v>4607.5677669999995</v>
      </c>
      <c r="X79" s="79">
        <v>4619.6182950000002</v>
      </c>
      <c r="Y79" s="79">
        <v>4600.7765319999999</v>
      </c>
      <c r="Z79" s="335">
        <v>2684.0236425399999</v>
      </c>
      <c r="AA79" s="335">
        <v>2073.7042397199998</v>
      </c>
      <c r="AB79" s="79">
        <v>2067.7997505399999</v>
      </c>
      <c r="AC79" s="79">
        <v>2061.1883234200004</v>
      </c>
      <c r="AD79" s="79">
        <v>2543.9203559200005</v>
      </c>
      <c r="AE79" s="79">
        <v>2514.5723559200001</v>
      </c>
      <c r="AF79" s="79">
        <v>2551.5643559199998</v>
      </c>
      <c r="AG79" s="79">
        <v>2548.9273559000003</v>
      </c>
      <c r="AH79" s="79">
        <v>2547.53635592</v>
      </c>
      <c r="AI79" s="79">
        <v>2531.3718955000004</v>
      </c>
      <c r="AJ79" s="79">
        <v>2514.9720619200011</v>
      </c>
    </row>
    <row r="80" spans="1:39" s="34" customFormat="1">
      <c r="A80" s="134" t="s">
        <v>519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79"/>
      <c r="S80" s="79"/>
      <c r="T80" s="79"/>
      <c r="U80" s="79"/>
      <c r="V80" s="79"/>
      <c r="W80" s="79"/>
      <c r="X80" s="79"/>
      <c r="Y80" s="79"/>
      <c r="Z80" s="335"/>
      <c r="AA80" s="335"/>
      <c r="AB80" s="79">
        <v>2146.3339999999998</v>
      </c>
      <c r="AC80" s="79">
        <v>2141.442</v>
      </c>
      <c r="AD80" s="79">
        <v>2220.17</v>
      </c>
      <c r="AE80" s="79">
        <v>2243.777</v>
      </c>
      <c r="AF80" s="79">
        <v>2244.8890000000001</v>
      </c>
      <c r="AG80" s="79">
        <v>2255.163</v>
      </c>
      <c r="AH80" s="79">
        <v>2247.7930000000001</v>
      </c>
      <c r="AI80" s="79">
        <v>2303.9789999999998</v>
      </c>
      <c r="AJ80" s="79">
        <v>2302.8009999999999</v>
      </c>
    </row>
    <row r="81" spans="1:37" s="34" customFormat="1">
      <c r="A81" s="134" t="s">
        <v>146</v>
      </c>
      <c r="B81" s="54">
        <v>1296.3800000000001</v>
      </c>
      <c r="C81" s="54">
        <v>1295.7809999999999</v>
      </c>
      <c r="D81" s="54">
        <v>1295.769</v>
      </c>
      <c r="E81" s="54">
        <v>1263.1780000000001</v>
      </c>
      <c r="F81" s="54">
        <v>1269.3410000000003</v>
      </c>
      <c r="G81" s="54">
        <v>1247.2180000000008</v>
      </c>
      <c r="H81" s="54">
        <v>1297.7929999999997</v>
      </c>
      <c r="I81" s="54">
        <v>1403.1170000000002</v>
      </c>
      <c r="J81" s="54">
        <v>1349.9449999999997</v>
      </c>
      <c r="K81" s="54">
        <v>2079.5709999999999</v>
      </c>
      <c r="L81" s="54">
        <v>2334.4429999999993</v>
      </c>
      <c r="M81" s="54">
        <v>2621.1713580000014</v>
      </c>
      <c r="N81" s="54">
        <v>2683.7813920000008</v>
      </c>
      <c r="O81" s="54">
        <v>2661.3741319999999</v>
      </c>
      <c r="P81" s="54">
        <v>1301.2052564200003</v>
      </c>
      <c r="Q81" s="54">
        <v>1423.0479999999998</v>
      </c>
      <c r="R81" s="79">
        <v>1161.9910000000009</v>
      </c>
      <c r="S81" s="79">
        <v>1202.5529999999999</v>
      </c>
      <c r="T81" s="79">
        <v>1389.6959999999999</v>
      </c>
      <c r="U81" s="79">
        <v>1457.268739000001</v>
      </c>
      <c r="V81" s="79">
        <v>1444.7944053300016</v>
      </c>
      <c r="W81" s="79">
        <v>1443.6953732899965</v>
      </c>
      <c r="X81" s="79">
        <v>1649.0514059699999</v>
      </c>
      <c r="Y81" s="79">
        <v>1796.0294193500031</v>
      </c>
      <c r="Z81" s="335">
        <v>3338.8969897999996</v>
      </c>
      <c r="AA81" s="335">
        <v>4363.0840852600013</v>
      </c>
      <c r="AB81" s="79">
        <v>2396.8531909600024</v>
      </c>
      <c r="AC81" s="79">
        <v>2537.1325029499958</v>
      </c>
      <c r="AD81" s="79">
        <v>2862.4361542199986</v>
      </c>
      <c r="AE81" s="79">
        <v>2527.8101563600089</v>
      </c>
      <c r="AF81" s="79">
        <v>3410.7526431600349</v>
      </c>
      <c r="AG81" s="79">
        <v>4007.3529869600097</v>
      </c>
      <c r="AH81" s="79">
        <v>5114.1712570000018</v>
      </c>
      <c r="AI81" s="79">
        <v>5680.1966305400074</v>
      </c>
      <c r="AJ81" s="79">
        <v>5737.6296492200108</v>
      </c>
    </row>
    <row r="82" spans="1:37" s="34" customFormat="1">
      <c r="A82" s="21" t="s">
        <v>245</v>
      </c>
      <c r="B82" s="70">
        <v>11416.344000000001</v>
      </c>
      <c r="C82" s="70">
        <v>11618.147000000001</v>
      </c>
      <c r="D82" s="70">
        <v>11282.72</v>
      </c>
      <c r="E82" s="70">
        <v>11794.794000000002</v>
      </c>
      <c r="F82" s="70">
        <v>11580.775681700001</v>
      </c>
      <c r="G82" s="70">
        <v>11559.324681940001</v>
      </c>
      <c r="H82" s="70">
        <v>11500.56968194</v>
      </c>
      <c r="I82" s="70">
        <v>11496.353999999999</v>
      </c>
      <c r="J82" s="70">
        <v>11458.032999999999</v>
      </c>
      <c r="K82" s="70">
        <v>12370.915903000001</v>
      </c>
      <c r="L82" s="70">
        <v>12495.366678999999</v>
      </c>
      <c r="M82" s="70">
        <v>13098.820646000002</v>
      </c>
      <c r="N82" s="70">
        <v>13025.170180000001</v>
      </c>
      <c r="O82" s="70">
        <v>13326.503686</v>
      </c>
      <c r="P82" s="70">
        <v>12209.36652942</v>
      </c>
      <c r="Q82" s="70">
        <v>13511.855624</v>
      </c>
      <c r="R82" s="33">
        <v>13193.785724000001</v>
      </c>
      <c r="S82" s="33">
        <v>13495.145068</v>
      </c>
      <c r="T82" s="33">
        <v>13973.948726000001</v>
      </c>
      <c r="U82" s="33">
        <v>15020.68491804</v>
      </c>
      <c r="V82" s="33">
        <v>13439.43865428</v>
      </c>
      <c r="W82" s="33">
        <v>13722.254863439997</v>
      </c>
      <c r="X82" s="33">
        <v>14273.51708519</v>
      </c>
      <c r="Y82" s="33">
        <v>16079.899438150003</v>
      </c>
      <c r="Z82" s="334">
        <v>15578.030107539998</v>
      </c>
      <c r="AA82" s="334">
        <v>16634.906880760005</v>
      </c>
      <c r="AB82" s="334">
        <v>18376.335673780002</v>
      </c>
      <c r="AC82" s="334">
        <v>20746.120951659996</v>
      </c>
      <c r="AD82" s="334">
        <v>22653.179099579997</v>
      </c>
      <c r="AE82" s="334">
        <v>23507.43197418001</v>
      </c>
      <c r="AF82" s="334">
        <v>23903.498940920032</v>
      </c>
      <c r="AG82" s="334">
        <v>24252.101901120008</v>
      </c>
      <c r="AH82" s="334">
        <v>25563.956277840007</v>
      </c>
      <c r="AI82" s="334">
        <v>25520.898921620006</v>
      </c>
      <c r="AJ82" s="334">
        <v>26020.726736220015</v>
      </c>
      <c r="AK82" s="430"/>
    </row>
    <row r="83" spans="1:37" s="34" customFormat="1">
      <c r="A83" s="2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33"/>
      <c r="S83" s="33"/>
      <c r="T83" s="33"/>
      <c r="U83" s="33"/>
      <c r="V83" s="33"/>
      <c r="W83" s="33"/>
      <c r="X83" s="33"/>
      <c r="Y83" s="33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</row>
    <row r="84" spans="1:37" s="34" customFormat="1">
      <c r="A84" s="132" t="s">
        <v>147</v>
      </c>
      <c r="B84" s="70">
        <v>-5069.2919999999995</v>
      </c>
      <c r="C84" s="70">
        <v>-5126.7370000000001</v>
      </c>
      <c r="D84" s="70">
        <v>-4865.0360000000001</v>
      </c>
      <c r="E84" s="70">
        <v>-5058.5429999999997</v>
      </c>
      <c r="F84" s="70">
        <v>-4909.5838557300003</v>
      </c>
      <c r="G84" s="70">
        <v>-4729.4835999999996</v>
      </c>
      <c r="H84" s="70">
        <v>-4899.4695599999995</v>
      </c>
      <c r="I84" s="70">
        <v>-4714.7029999999995</v>
      </c>
      <c r="J84" s="70">
        <v>-4854.2342289999997</v>
      </c>
      <c r="K84" s="70">
        <v>-5542.9684739999993</v>
      </c>
      <c r="L84" s="70">
        <v>-5717.4950509999999</v>
      </c>
      <c r="M84" s="70">
        <v>-6503.0424509999993</v>
      </c>
      <c r="N84" s="70">
        <v>-6268.5571400000008</v>
      </c>
      <c r="O84" s="70">
        <v>-6588.7636459999994</v>
      </c>
      <c r="P84" s="70">
        <v>-7042.1124890000001</v>
      </c>
      <c r="Q84" s="70">
        <v>-8413.2051739999988</v>
      </c>
      <c r="R84" s="33">
        <v>-8333.4350696399979</v>
      </c>
      <c r="S84" s="33">
        <v>-8450.283496</v>
      </c>
      <c r="T84" s="33">
        <v>-8793.396154</v>
      </c>
      <c r="U84" s="33">
        <v>-9891.912112</v>
      </c>
      <c r="V84" s="33">
        <v>-8408.9299317999994</v>
      </c>
      <c r="W84" s="33">
        <v>-8602.143974999999</v>
      </c>
      <c r="X84" s="33">
        <v>-8965.0109929999999</v>
      </c>
      <c r="Y84" s="33">
        <v>-10958.29209666</v>
      </c>
      <c r="Z84" s="33">
        <v>-10589.807718</v>
      </c>
      <c r="AA84" s="33">
        <v>-11671.1242329</v>
      </c>
      <c r="AB84" s="33">
        <v>-13368.848894119998</v>
      </c>
      <c r="AC84" s="33">
        <v>-15922.801983329999</v>
      </c>
      <c r="AD84" s="33">
        <v>-17734.846999899997</v>
      </c>
      <c r="AE84" s="33">
        <v>-18750.394858899999</v>
      </c>
      <c r="AF84" s="33">
        <v>-18898.222686740028</v>
      </c>
      <c r="AG84" s="33">
        <v>-19173.671206940002</v>
      </c>
      <c r="AH84" s="33">
        <v>-19627.662355559998</v>
      </c>
      <c r="AI84" s="33">
        <v>-19796.876996779996</v>
      </c>
      <c r="AJ84" s="33">
        <v>-19745.491600599998</v>
      </c>
    </row>
    <row r="85" spans="1:37" s="34" customFormat="1">
      <c r="A85" s="134" t="s">
        <v>148</v>
      </c>
      <c r="B85" s="54">
        <v>-735.50699999999995</v>
      </c>
      <c r="C85" s="54">
        <v>-728.62900000000002</v>
      </c>
      <c r="D85" s="54">
        <v>-753.11699999999996</v>
      </c>
      <c r="E85" s="54">
        <v>-836.649</v>
      </c>
      <c r="F85" s="54">
        <v>-732.46899999999994</v>
      </c>
      <c r="G85" s="54">
        <v>-800.14800000000002</v>
      </c>
      <c r="H85" s="54">
        <v>-787.52699999999993</v>
      </c>
      <c r="I85" s="54">
        <v>-862.52099999999996</v>
      </c>
      <c r="J85" s="54">
        <v>-815.20866899999999</v>
      </c>
      <c r="K85" s="54">
        <v>-781.5529140000001</v>
      </c>
      <c r="L85" s="54">
        <v>-868.18249100000003</v>
      </c>
      <c r="M85" s="54">
        <v>-1557.7818910000001</v>
      </c>
      <c r="N85" s="54">
        <v>-1492.9495799999995</v>
      </c>
      <c r="O85" s="54">
        <v>-1459.528086</v>
      </c>
      <c r="P85" s="54">
        <v>-1932.5478910000002</v>
      </c>
      <c r="Q85" s="54">
        <v>-3226.4470274799996</v>
      </c>
      <c r="R85" s="79">
        <v>-2986.9</v>
      </c>
      <c r="S85" s="79">
        <v>-2648.2573352000004</v>
      </c>
      <c r="T85" s="79">
        <v>-1045.929594</v>
      </c>
      <c r="U85" s="79">
        <v>-1043.9945520000003</v>
      </c>
      <c r="V85" s="79">
        <v>-1007.1443700000001</v>
      </c>
      <c r="W85" s="79">
        <v>-1058.413415</v>
      </c>
      <c r="X85" s="79">
        <v>-1012.6864330000001</v>
      </c>
      <c r="Y85" s="79">
        <v>-2741.3118979999995</v>
      </c>
      <c r="Z85" s="79">
        <v>-2737.6716690000003</v>
      </c>
      <c r="AA85" s="79">
        <v>-3024.5094039999999</v>
      </c>
      <c r="AB85" s="79">
        <v>-4585.0686350000005</v>
      </c>
      <c r="AC85" s="79">
        <v>-4665.1270536599995</v>
      </c>
      <c r="AD85" s="79">
        <v>-4698.1105909999997</v>
      </c>
      <c r="AE85" s="79">
        <v>-5848.1060029999999</v>
      </c>
      <c r="AF85" s="79">
        <v>-5914.5692740000004</v>
      </c>
      <c r="AG85" s="79">
        <v>-5745.7350160000005</v>
      </c>
      <c r="AH85" s="79">
        <v>-7149.707735</v>
      </c>
      <c r="AI85" s="79">
        <v>-7715.3342840000005</v>
      </c>
      <c r="AJ85" s="79">
        <v>-6823.754801</v>
      </c>
    </row>
    <row r="86" spans="1:37" s="34" customFormat="1">
      <c r="A86" s="134" t="s">
        <v>72</v>
      </c>
      <c r="B86" s="54">
        <v>-500.88900000000001</v>
      </c>
      <c r="C86" s="54">
        <v>-599.44500000000005</v>
      </c>
      <c r="D86" s="54">
        <v>-661.13300000000004</v>
      </c>
      <c r="E86" s="54">
        <v>-769.76099999999997</v>
      </c>
      <c r="F86" s="54">
        <v>-684.54644499999995</v>
      </c>
      <c r="G86" s="54">
        <v>-576.23099999999999</v>
      </c>
      <c r="H86" s="54">
        <v>-529.70799999999997</v>
      </c>
      <c r="I86" s="54">
        <v>-551.17600000000004</v>
      </c>
      <c r="J86" s="54">
        <v>-777.95</v>
      </c>
      <c r="K86" s="54">
        <v>-424.17</v>
      </c>
      <c r="L86" s="54">
        <v>-308.3</v>
      </c>
      <c r="M86" s="54">
        <v>-529.99</v>
      </c>
      <c r="N86" s="54">
        <v>-762.63800000000003</v>
      </c>
      <c r="O86" s="54">
        <v>-755.32900000000006</v>
      </c>
      <c r="P86" s="54">
        <v>-701.01099999999997</v>
      </c>
      <c r="Q86" s="54">
        <v>-937.17700000000002</v>
      </c>
      <c r="R86" s="79">
        <v>-774.19500000000005</v>
      </c>
      <c r="S86" s="79">
        <v>-670.48199999999997</v>
      </c>
      <c r="T86" s="79">
        <v>-772.44500000000016</v>
      </c>
      <c r="U86" s="79">
        <v>-1919.8480000000002</v>
      </c>
      <c r="V86" s="79">
        <v>-1057.933</v>
      </c>
      <c r="W86" s="79">
        <v>-1161.605</v>
      </c>
      <c r="X86" s="79">
        <v>-1485.7470000000001</v>
      </c>
      <c r="Y86" s="79">
        <v>-2124.538</v>
      </c>
      <c r="Z86" s="79">
        <v>-1741.6990000000001</v>
      </c>
      <c r="AA86" s="79">
        <v>-1271.9469999999999</v>
      </c>
      <c r="AB86" s="79">
        <v>-1296.556</v>
      </c>
      <c r="AC86" s="79">
        <v>-1603.4810858700002</v>
      </c>
      <c r="AD86" s="79">
        <v>-2563.192</v>
      </c>
      <c r="AE86" s="79">
        <v>-2582.3119999999999</v>
      </c>
      <c r="AF86" s="79">
        <v>-2368.4639999999999</v>
      </c>
      <c r="AG86" s="79">
        <v>-2568.8850000000002</v>
      </c>
      <c r="AH86" s="79">
        <v>-2757.0740000000005</v>
      </c>
      <c r="AI86" s="79">
        <v>-3433.8450000000003</v>
      </c>
      <c r="AJ86" s="79">
        <v>-4568.2240000000002</v>
      </c>
    </row>
    <row r="87" spans="1:37" s="34" customFormat="1" ht="15.75" customHeight="1">
      <c r="A87" s="134" t="s">
        <v>73</v>
      </c>
      <c r="B87" s="54">
        <v>-71.831999999999994</v>
      </c>
      <c r="C87" s="54">
        <v>-81.897999999999996</v>
      </c>
      <c r="D87" s="54">
        <v>-48.396999999999998</v>
      </c>
      <c r="E87" s="54">
        <v>-51.84</v>
      </c>
      <c r="F87" s="54">
        <v>-77.537999999999997</v>
      </c>
      <c r="G87" s="54">
        <v>-89.194999999999993</v>
      </c>
      <c r="H87" s="54">
        <v>-56.055999999999997</v>
      </c>
      <c r="I87" s="54">
        <v>-60.091000000000001</v>
      </c>
      <c r="J87" s="54">
        <v>-86.164000000000001</v>
      </c>
      <c r="K87" s="54">
        <v>-98.013000000000005</v>
      </c>
      <c r="L87" s="54">
        <v>-61.895000000000003</v>
      </c>
      <c r="M87" s="54">
        <v>-66.799000000000007</v>
      </c>
      <c r="N87" s="54">
        <v>-103.55800000000001</v>
      </c>
      <c r="O87" s="54">
        <v>-114.68899999999999</v>
      </c>
      <c r="P87" s="54">
        <v>-68.869</v>
      </c>
      <c r="Q87" s="54">
        <v>-83.213999999999999</v>
      </c>
      <c r="R87" s="79">
        <v>-112.28</v>
      </c>
      <c r="S87" s="79">
        <v>-123.542</v>
      </c>
      <c r="T87" s="79">
        <v>-68.387</v>
      </c>
      <c r="U87" s="79">
        <v>-92.572999999999993</v>
      </c>
      <c r="V87" s="79">
        <v>-106.432</v>
      </c>
      <c r="W87" s="79">
        <v>-118.947</v>
      </c>
      <c r="X87" s="79">
        <v>-69.418999999999997</v>
      </c>
      <c r="Y87" s="79">
        <v>-94.158000000000001</v>
      </c>
      <c r="Z87" s="79">
        <v>-123.922</v>
      </c>
      <c r="AA87" s="79">
        <v>-132.78399999999999</v>
      </c>
      <c r="AB87" s="79">
        <v>-71.040000000000006</v>
      </c>
      <c r="AC87" s="79">
        <v>-73.48147904999999</v>
      </c>
      <c r="AD87" s="79">
        <v>-104.346</v>
      </c>
      <c r="AE87" s="79">
        <v>-118.101</v>
      </c>
      <c r="AF87" s="79">
        <v>-71.051000000000002</v>
      </c>
      <c r="AG87" s="79">
        <v>-77.692000000000007</v>
      </c>
      <c r="AH87" s="79">
        <v>-113.057</v>
      </c>
      <c r="AI87" s="79">
        <v>-138.75599999999997</v>
      </c>
      <c r="AJ87" s="79">
        <v>-90.852999999999994</v>
      </c>
    </row>
    <row r="88" spans="1:37" s="34" customFormat="1">
      <c r="A88" s="134" t="s">
        <v>149</v>
      </c>
      <c r="B88" s="54">
        <v>-1353.453</v>
      </c>
      <c r="C88" s="54">
        <v>-1315.5550000000001</v>
      </c>
      <c r="D88" s="54">
        <v>-1026.1079999999999</v>
      </c>
      <c r="E88" s="54">
        <v>-594.16700000000003</v>
      </c>
      <c r="F88" s="54">
        <v>-766.8685549999999</v>
      </c>
      <c r="G88" s="54">
        <v>-645.98699999999997</v>
      </c>
      <c r="H88" s="54">
        <v>-910.66799999999978</v>
      </c>
      <c r="I88" s="54">
        <v>-525.18799999999987</v>
      </c>
      <c r="J88" s="54">
        <v>-718.44299999999998</v>
      </c>
      <c r="K88" s="54">
        <v>-1388.866</v>
      </c>
      <c r="L88" s="54">
        <v>-1673.413</v>
      </c>
      <c r="M88" s="54">
        <v>-2074.9169999999995</v>
      </c>
      <c r="N88" s="54">
        <v>-1290.4950000000003</v>
      </c>
      <c r="O88" s="54">
        <v>-1474.9279999999999</v>
      </c>
      <c r="P88" s="54">
        <v>-1123.7189999999998</v>
      </c>
      <c r="Q88" s="54">
        <v>-997.31699999999989</v>
      </c>
      <c r="R88" s="79">
        <v>-1474.3961765799995</v>
      </c>
      <c r="S88" s="79">
        <v>-1537.172</v>
      </c>
      <c r="T88" s="79">
        <v>-1595.2449999999999</v>
      </c>
      <c r="U88" s="79">
        <v>-1596.8299999999997</v>
      </c>
      <c r="V88" s="79">
        <v>-1737.4250018000002</v>
      </c>
      <c r="W88" s="79">
        <v>-1975.5749999999998</v>
      </c>
      <c r="X88" s="79">
        <v>-1894.07</v>
      </c>
      <c r="Y88" s="79">
        <v>-1461.9210000100002</v>
      </c>
      <c r="Z88" s="79">
        <v>-1507.5609999800001</v>
      </c>
      <c r="AA88" s="79">
        <v>-2357.5659999800005</v>
      </c>
      <c r="AB88" s="79">
        <v>-2389.8365302000002</v>
      </c>
      <c r="AC88" s="79">
        <v>-4535.7228407699995</v>
      </c>
      <c r="AD88" s="79">
        <v>-5047.940140839999</v>
      </c>
      <c r="AE88" s="79">
        <v>-5600.0989405399996</v>
      </c>
      <c r="AF88" s="79">
        <v>-5838.5021267200009</v>
      </c>
      <c r="AG88" s="79">
        <v>-6157.0044605599987</v>
      </c>
      <c r="AH88" s="79">
        <v>-4338.0599999999995</v>
      </c>
      <c r="AI88" s="79">
        <v>-2944.0900000000006</v>
      </c>
      <c r="AJ88" s="79">
        <v>-2647.0365529999999</v>
      </c>
    </row>
    <row r="89" spans="1:37" s="34" customFormat="1">
      <c r="A89" s="134" t="s">
        <v>150</v>
      </c>
      <c r="B89" s="54">
        <v>-2407.6109999999999</v>
      </c>
      <c r="C89" s="54">
        <v>-2401.21</v>
      </c>
      <c r="D89" s="54">
        <v>-2376.2809999999999</v>
      </c>
      <c r="E89" s="54">
        <v>-2806.1260000000002</v>
      </c>
      <c r="F89" s="54">
        <v>-2648.1618557300003</v>
      </c>
      <c r="G89" s="54">
        <v>-2617.9225999999999</v>
      </c>
      <c r="H89" s="54">
        <v>-2615.5105600000002</v>
      </c>
      <c r="I89" s="54">
        <v>-2715.7269999999999</v>
      </c>
      <c r="J89" s="54">
        <v>-2456.4685600000003</v>
      </c>
      <c r="K89" s="54">
        <v>-2850.3665599999999</v>
      </c>
      <c r="L89" s="54">
        <v>-2805.7045600000001</v>
      </c>
      <c r="M89" s="54">
        <v>-2273.5545599999996</v>
      </c>
      <c r="N89" s="54">
        <v>-2618.9165600000006</v>
      </c>
      <c r="O89" s="54">
        <v>-2784.2895600000002</v>
      </c>
      <c r="P89" s="54">
        <v>-3215.9655979999998</v>
      </c>
      <c r="Q89" s="54">
        <v>-3169.0501465200005</v>
      </c>
      <c r="R89" s="79">
        <v>-2985.6638930599993</v>
      </c>
      <c r="S89" s="79">
        <v>-3470.8301607999992</v>
      </c>
      <c r="T89" s="79">
        <v>-5311.3895599999996</v>
      </c>
      <c r="U89" s="79">
        <v>-5238.6665599999997</v>
      </c>
      <c r="V89" s="79">
        <v>-4499.9955599999994</v>
      </c>
      <c r="W89" s="79">
        <v>-4287.6035599999996</v>
      </c>
      <c r="X89" s="79">
        <v>-4503.0885600000001</v>
      </c>
      <c r="Y89" s="79">
        <v>-4536.3631986500004</v>
      </c>
      <c r="Z89" s="79">
        <v>-4478.9540490200006</v>
      </c>
      <c r="AA89" s="79">
        <v>-4884.3178289200005</v>
      </c>
      <c r="AB89" s="79">
        <v>-5026.3477289199991</v>
      </c>
      <c r="AC89" s="79">
        <v>-5044.9895239800007</v>
      </c>
      <c r="AD89" s="79">
        <v>-5321.2582680599999</v>
      </c>
      <c r="AE89" s="79">
        <v>-4601.7769153600002</v>
      </c>
      <c r="AF89" s="79">
        <v>-4705.6362860200261</v>
      </c>
      <c r="AG89" s="79">
        <v>-4624.354730380006</v>
      </c>
      <c r="AH89" s="79">
        <v>-5269.7636205599993</v>
      </c>
      <c r="AI89" s="79">
        <v>-5564.4767237199985</v>
      </c>
      <c r="AJ89" s="79">
        <v>-5615.6232466000001</v>
      </c>
    </row>
    <row r="90" spans="1:37" s="34" customFormat="1">
      <c r="A90" s="132" t="s">
        <v>81</v>
      </c>
      <c r="B90" s="70">
        <v>-6347.0519999999997</v>
      </c>
      <c r="C90" s="70">
        <v>-6491.41</v>
      </c>
      <c r="D90" s="70">
        <v>-6417.6840000000002</v>
      </c>
      <c r="E90" s="70">
        <v>-6736.2510000000002</v>
      </c>
      <c r="F90" s="70">
        <v>-6671.1918262700001</v>
      </c>
      <c r="G90" s="70">
        <v>-6829.843081940001</v>
      </c>
      <c r="H90" s="70">
        <v>-6601.1001219400023</v>
      </c>
      <c r="I90" s="70">
        <v>-6781.6510000000026</v>
      </c>
      <c r="J90" s="70">
        <v>-6603.7980819400009</v>
      </c>
      <c r="K90" s="70">
        <v>-6827.9480399999993</v>
      </c>
      <c r="L90" s="70">
        <v>-6777.8708809999998</v>
      </c>
      <c r="M90" s="70">
        <v>-6595.7781949999999</v>
      </c>
      <c r="N90" s="70">
        <v>-6756.6130400000002</v>
      </c>
      <c r="O90" s="70">
        <v>-6737.7400399999997</v>
      </c>
      <c r="P90" s="70">
        <v>-5167.2540400000007</v>
      </c>
      <c r="Q90" s="70">
        <v>-5098.6506543600035</v>
      </c>
      <c r="R90" s="33">
        <v>-4860.3506543600006</v>
      </c>
      <c r="S90" s="33">
        <v>-5044.8615724199981</v>
      </c>
      <c r="T90" s="33">
        <v>-5180.5525724199979</v>
      </c>
      <c r="U90" s="33">
        <v>-5128.7728064700013</v>
      </c>
      <c r="V90" s="33">
        <v>-5030.5087224799981</v>
      </c>
      <c r="W90" s="33">
        <v>-5120.110888440001</v>
      </c>
      <c r="X90" s="33">
        <v>-5308.5060920000005</v>
      </c>
      <c r="Y90" s="33">
        <v>-5121.6073414900029</v>
      </c>
      <c r="Z90" s="33">
        <v>-4988.222389620003</v>
      </c>
      <c r="AA90" s="33">
        <v>-4963.7826479200021</v>
      </c>
      <c r="AB90" s="33">
        <v>-5007.4867796800118</v>
      </c>
      <c r="AC90" s="33">
        <v>-4823.3189610199934</v>
      </c>
      <c r="AD90" s="33">
        <v>-4918.3320996799966</v>
      </c>
      <c r="AE90" s="33">
        <v>-4757.0367396800066</v>
      </c>
      <c r="AF90" s="33">
        <v>-5005.2752541800082</v>
      </c>
      <c r="AG90" s="33">
        <v>-5078.4306941800078</v>
      </c>
      <c r="AH90" s="33">
        <v>-5936.2939222800042</v>
      </c>
      <c r="AI90" s="33">
        <v>-5724.0219248400099</v>
      </c>
      <c r="AJ90" s="33">
        <v>-6275.2351356200152</v>
      </c>
    </row>
    <row r="91" spans="1:37" s="34" customFormat="1">
      <c r="A91" s="21" t="s">
        <v>246</v>
      </c>
      <c r="B91" s="70">
        <v>-11416.343999999999</v>
      </c>
      <c r="C91" s="70">
        <v>-11618.147000000001</v>
      </c>
      <c r="D91" s="70">
        <v>-11282.72</v>
      </c>
      <c r="E91" s="70">
        <v>-11794.794</v>
      </c>
      <c r="F91" s="70">
        <v>-11580.775682</v>
      </c>
      <c r="G91" s="70">
        <v>-11559.326681940001</v>
      </c>
      <c r="H91" s="70">
        <v>-11500.569681940002</v>
      </c>
      <c r="I91" s="70">
        <v>-11496.354000000003</v>
      </c>
      <c r="J91" s="70">
        <v>-11458.032310940001</v>
      </c>
      <c r="K91" s="70">
        <v>-12370.916513999999</v>
      </c>
      <c r="L91" s="70">
        <v>-12495.365932000001</v>
      </c>
      <c r="M91" s="70">
        <v>-13098.820646</v>
      </c>
      <c r="N91" s="70">
        <v>-13025.170180000001</v>
      </c>
      <c r="O91" s="70">
        <v>-13326.503686</v>
      </c>
      <c r="P91" s="70">
        <v>-12209.366529000001</v>
      </c>
      <c r="Q91" s="70">
        <v>-13511.855828360003</v>
      </c>
      <c r="R91" s="33">
        <v>-13193.785723999999</v>
      </c>
      <c r="S91" s="33">
        <v>-13495.145068419999</v>
      </c>
      <c r="T91" s="33">
        <v>-13973.948726419998</v>
      </c>
      <c r="U91" s="33">
        <v>-15020.68491847</v>
      </c>
      <c r="V91" s="33">
        <v>-13439.438654279998</v>
      </c>
      <c r="W91" s="33">
        <v>-13722.254863440001</v>
      </c>
      <c r="X91" s="33">
        <v>-14273.517084999999</v>
      </c>
      <c r="Y91" s="33">
        <v>-16079.899438150002</v>
      </c>
      <c r="Z91" s="33">
        <v>-15578.030107620003</v>
      </c>
      <c r="AA91" s="33">
        <v>-16634.906880820003</v>
      </c>
      <c r="AB91" s="33">
        <v>-18376.335673800007</v>
      </c>
      <c r="AC91" s="33">
        <v>-20746.12094434999</v>
      </c>
      <c r="AD91" s="33">
        <v>-22653.179099579993</v>
      </c>
      <c r="AE91" s="33">
        <v>-23507.431598580006</v>
      </c>
      <c r="AF91" s="33">
        <v>-23903.497940920035</v>
      </c>
      <c r="AG91" s="33">
        <v>-24252.101901120011</v>
      </c>
      <c r="AH91" s="33">
        <v>-25563.956277840003</v>
      </c>
      <c r="AI91" s="33">
        <v>-25520.898921620006</v>
      </c>
      <c r="AJ91" s="33">
        <v>-26020.726736220015</v>
      </c>
    </row>
    <row r="92" spans="1:37">
      <c r="A92" s="73"/>
      <c r="B92" s="73"/>
      <c r="C92" s="73"/>
      <c r="D92" s="73"/>
      <c r="E92" s="73"/>
      <c r="F92" s="73"/>
      <c r="G92" s="73"/>
      <c r="H92" s="73"/>
      <c r="I92" s="382"/>
      <c r="J92" s="382"/>
      <c r="K92" s="73"/>
      <c r="L92" s="73"/>
      <c r="M92" s="73"/>
      <c r="S92" s="74"/>
      <c r="T92" s="216"/>
      <c r="V92" s="214"/>
      <c r="AD92" s="150"/>
      <c r="AE92" s="150"/>
      <c r="AF92" s="150"/>
      <c r="AG92" s="150"/>
      <c r="AH92" s="150"/>
      <c r="AI92" s="150"/>
      <c r="AJ92" s="150"/>
    </row>
    <row r="93" spans="1:37">
      <c r="S93" s="6"/>
      <c r="T93" s="216"/>
      <c r="U93" s="6"/>
      <c r="W93" s="6"/>
      <c r="AG93" s="150"/>
      <c r="AH93" s="150"/>
      <c r="AI93" s="150"/>
      <c r="AJ93" s="150"/>
    </row>
    <row r="94" spans="1:37" s="6" customFormat="1" ht="30">
      <c r="A94" s="108" t="s">
        <v>693</v>
      </c>
      <c r="B94" s="108"/>
      <c r="C94" s="108"/>
      <c r="D94" s="108"/>
      <c r="E94" s="108"/>
      <c r="F94" s="108"/>
      <c r="G94" s="108"/>
      <c r="H94" s="108"/>
      <c r="I94" s="383"/>
      <c r="J94" s="383"/>
      <c r="K94" s="108"/>
      <c r="L94" s="108"/>
      <c r="M94" s="108"/>
      <c r="O94" s="135"/>
      <c r="P94"/>
      <c r="Q94"/>
      <c r="S94" s="5"/>
      <c r="T94" s="216"/>
      <c r="U94" s="5"/>
      <c r="V94" s="5"/>
      <c r="W94" s="5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37" ht="30">
      <c r="A95" s="108" t="s">
        <v>694</v>
      </c>
      <c r="T95" s="216"/>
      <c r="V95" s="6"/>
    </row>
    <row r="96" spans="1:37">
      <c r="T96" s="216"/>
    </row>
    <row r="97" spans="20:20">
      <c r="T97" s="133"/>
    </row>
    <row r="98" spans="20:20">
      <c r="T98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U121"/>
  <sheetViews>
    <sheetView showGridLines="0" zoomScale="90" zoomScaleNormal="90" workbookViewId="0">
      <pane xSplit="6" ySplit="16" topLeftCell="AE103" activePane="bottomRight" state="frozen"/>
      <selection activeCell="AH71" sqref="AH71"/>
      <selection pane="topRight" activeCell="AH71" sqref="AH71"/>
      <selection pane="bottomLeft" activeCell="AH71" sqref="AH71"/>
      <selection pane="bottomRight" activeCell="AH91" sqref="AH91:AH114"/>
    </sheetView>
  </sheetViews>
  <sheetFormatPr defaultColWidth="9.140625" defaultRowHeight="15" outlineLevelRow="1" outlineLevelCol="1"/>
  <cols>
    <col min="1" max="4" width="9.140625" style="5" hidden="1" customWidth="1" outlineLevel="1"/>
    <col min="5" max="5" width="14.28515625" style="5" hidden="1" customWidth="1" outlineLevel="1"/>
    <col min="6" max="6" width="48.7109375" style="5" customWidth="1" collapsed="1"/>
    <col min="7" max="7" width="9.5703125" style="5" customWidth="1"/>
    <col min="8" max="8" width="9.28515625" style="5" bestFit="1" customWidth="1"/>
    <col min="9" max="18" width="10.42578125" style="5" bestFit="1" customWidth="1"/>
    <col min="19" max="19" width="10.28515625" style="5" customWidth="1"/>
    <col min="20" max="20" width="10.7109375" customWidth="1"/>
    <col min="21" max="21" width="10.42578125" bestFit="1" customWidth="1"/>
    <col min="22" max="22" width="10.140625" bestFit="1" customWidth="1"/>
    <col min="23" max="24" width="10.42578125" style="5" bestFit="1" customWidth="1"/>
    <col min="25" max="25" width="10.5703125" style="5" customWidth="1"/>
    <col min="26" max="26" width="10.140625" style="5" bestFit="1" customWidth="1"/>
    <col min="27" max="27" width="10.42578125" style="5" bestFit="1" customWidth="1"/>
    <col min="28" max="28" width="10.140625" style="5" bestFit="1" customWidth="1"/>
    <col min="29" max="29" width="10.7109375" customWidth="1"/>
    <col min="30" max="34" width="10.42578125" bestFit="1" customWidth="1"/>
    <col min="35" max="35" width="9.140625" style="5"/>
    <col min="36" max="36" width="13.28515625" style="5" bestFit="1" customWidth="1"/>
    <col min="37" max="16384" width="9.140625" style="5"/>
  </cols>
  <sheetData>
    <row r="1" spans="1:34" hidden="1" outlineLevel="1">
      <c r="A1" s="5" t="s">
        <v>521</v>
      </c>
      <c r="G1" s="367" t="s">
        <v>595</v>
      </c>
      <c r="H1" s="367" t="s">
        <v>596</v>
      </c>
      <c r="I1" s="367" t="s">
        <v>597</v>
      </c>
      <c r="J1" s="367" t="s">
        <v>598</v>
      </c>
      <c r="K1" s="367" t="s">
        <v>599</v>
      </c>
      <c r="L1" s="367" t="s">
        <v>600</v>
      </c>
      <c r="M1" s="367" t="s">
        <v>601</v>
      </c>
      <c r="N1" s="368" t="s">
        <v>602</v>
      </c>
      <c r="O1" s="369" t="s">
        <v>603</v>
      </c>
      <c r="P1" s="368" t="s">
        <v>604</v>
      </c>
      <c r="Q1" s="368" t="s">
        <v>605</v>
      </c>
      <c r="R1" s="368" t="s">
        <v>606</v>
      </c>
      <c r="S1" s="368" t="s">
        <v>607</v>
      </c>
      <c r="T1" s="368" t="s">
        <v>608</v>
      </c>
      <c r="U1" s="368" t="s">
        <v>609</v>
      </c>
      <c r="V1" s="368" t="s">
        <v>610</v>
      </c>
      <c r="W1" s="368" t="s">
        <v>611</v>
      </c>
      <c r="X1" s="368" t="s">
        <v>612</v>
      </c>
      <c r="Y1" s="368" t="s">
        <v>613</v>
      </c>
      <c r="Z1" s="368" t="s">
        <v>614</v>
      </c>
      <c r="AA1" s="368" t="s">
        <v>615</v>
      </c>
      <c r="AB1" s="368" t="s">
        <v>616</v>
      </c>
      <c r="AC1" s="368" t="s">
        <v>617</v>
      </c>
      <c r="AD1" s="368" t="s">
        <v>618</v>
      </c>
      <c r="AE1" s="368" t="s">
        <v>619</v>
      </c>
      <c r="AF1" s="368" t="s">
        <v>620</v>
      </c>
      <c r="AG1" s="368" t="s">
        <v>621</v>
      </c>
      <c r="AH1" s="368" t="s">
        <v>632</v>
      </c>
    </row>
    <row r="2" spans="1:34" hidden="1" outlineLevel="1">
      <c r="A2" s="5" t="s">
        <v>521</v>
      </c>
      <c r="G2" s="367" t="s">
        <v>11</v>
      </c>
      <c r="H2" s="367" t="s">
        <v>622</v>
      </c>
      <c r="I2" s="367" t="s">
        <v>623</v>
      </c>
      <c r="J2" s="367" t="s">
        <v>624</v>
      </c>
      <c r="K2" s="367" t="s">
        <v>11</v>
      </c>
      <c r="L2" s="367" t="s">
        <v>622</v>
      </c>
      <c r="M2" s="367" t="s">
        <v>623</v>
      </c>
      <c r="N2" s="368" t="s">
        <v>624</v>
      </c>
      <c r="O2" s="370" t="s">
        <v>11</v>
      </c>
      <c r="P2" s="367" t="s">
        <v>622</v>
      </c>
      <c r="Q2" s="367" t="s">
        <v>623</v>
      </c>
      <c r="R2" s="368" t="s">
        <v>624</v>
      </c>
      <c r="S2" s="368" t="s">
        <v>11</v>
      </c>
      <c r="T2" s="367" t="s">
        <v>622</v>
      </c>
      <c r="U2" s="367" t="s">
        <v>623</v>
      </c>
      <c r="V2" s="367" t="s">
        <v>624</v>
      </c>
      <c r="W2" s="367" t="s">
        <v>11</v>
      </c>
      <c r="X2" s="367" t="s">
        <v>622</v>
      </c>
      <c r="Y2" s="367" t="s">
        <v>623</v>
      </c>
      <c r="Z2" s="367" t="s">
        <v>624</v>
      </c>
      <c r="AA2" s="368" t="s">
        <v>11</v>
      </c>
      <c r="AB2" s="367" t="s">
        <v>622</v>
      </c>
      <c r="AC2" s="367" t="s">
        <v>623</v>
      </c>
      <c r="AD2" s="367" t="s">
        <v>624</v>
      </c>
      <c r="AE2" s="368" t="s">
        <v>11</v>
      </c>
      <c r="AF2" s="367" t="s">
        <v>622</v>
      </c>
      <c r="AG2" s="367" t="s">
        <v>623</v>
      </c>
      <c r="AH2" s="367" t="s">
        <v>624</v>
      </c>
    </row>
    <row r="3" spans="1:34" hidden="1" outlineLevel="1">
      <c r="A3" s="5" t="s">
        <v>520</v>
      </c>
      <c r="G3" s="367" t="s">
        <v>384</v>
      </c>
      <c r="H3" s="367" t="s">
        <v>385</v>
      </c>
      <c r="I3" s="367" t="s">
        <v>386</v>
      </c>
      <c r="J3" s="367" t="s">
        <v>387</v>
      </c>
      <c r="K3" s="367" t="s">
        <v>388</v>
      </c>
      <c r="L3" s="367" t="s">
        <v>389</v>
      </c>
      <c r="M3" s="367" t="s">
        <v>390</v>
      </c>
      <c r="N3" s="368" t="s">
        <v>391</v>
      </c>
      <c r="O3" s="258" t="s">
        <v>2</v>
      </c>
      <c r="P3" s="368" t="s">
        <v>3</v>
      </c>
      <c r="Q3" s="368" t="s">
        <v>4</v>
      </c>
      <c r="R3" s="368" t="s">
        <v>5</v>
      </c>
      <c r="S3" s="368" t="s">
        <v>6</v>
      </c>
      <c r="T3" s="368" t="s">
        <v>7</v>
      </c>
      <c r="U3" s="368" t="s">
        <v>8</v>
      </c>
      <c r="V3" s="368" t="s">
        <v>9</v>
      </c>
      <c r="W3" s="368" t="s">
        <v>354</v>
      </c>
      <c r="X3" s="368" t="s">
        <v>359</v>
      </c>
      <c r="Y3" s="368" t="s">
        <v>366</v>
      </c>
      <c r="Z3" s="368" t="s">
        <v>403</v>
      </c>
      <c r="AA3" s="368" t="s">
        <v>406</v>
      </c>
      <c r="AB3" s="368" t="s">
        <v>418</v>
      </c>
      <c r="AC3" s="368" t="s">
        <v>423</v>
      </c>
      <c r="AD3" s="368" t="s">
        <v>429</v>
      </c>
      <c r="AE3" s="368" t="s">
        <v>432</v>
      </c>
      <c r="AF3" s="368" t="s">
        <v>435</v>
      </c>
      <c r="AG3" s="368" t="s">
        <v>517</v>
      </c>
      <c r="AH3" s="368" t="s">
        <v>633</v>
      </c>
    </row>
    <row r="4" spans="1:34" ht="15.75" hidden="1" outlineLevel="1" thickBot="1">
      <c r="A4" s="5" t="s">
        <v>520</v>
      </c>
      <c r="G4" s="367" t="s">
        <v>11</v>
      </c>
      <c r="H4" s="367" t="s">
        <v>12</v>
      </c>
      <c r="I4" s="367" t="s">
        <v>13</v>
      </c>
      <c r="J4" s="367" t="s">
        <v>14</v>
      </c>
      <c r="K4" s="367" t="s">
        <v>11</v>
      </c>
      <c r="L4" s="367" t="s">
        <v>12</v>
      </c>
      <c r="M4" s="367" t="s">
        <v>13</v>
      </c>
      <c r="N4" s="368" t="s">
        <v>14</v>
      </c>
      <c r="O4" s="259" t="s">
        <v>11</v>
      </c>
      <c r="P4" s="367" t="s">
        <v>12</v>
      </c>
      <c r="Q4" s="367" t="s">
        <v>13</v>
      </c>
      <c r="R4" s="368" t="s">
        <v>14</v>
      </c>
      <c r="S4" s="368" t="s">
        <v>11</v>
      </c>
      <c r="T4" s="367" t="s">
        <v>12</v>
      </c>
      <c r="U4" s="367" t="s">
        <v>13</v>
      </c>
      <c r="V4" s="368" t="s">
        <v>14</v>
      </c>
      <c r="W4" s="367" t="s">
        <v>11</v>
      </c>
      <c r="X4" s="367" t="s">
        <v>12</v>
      </c>
      <c r="Y4" s="367" t="s">
        <v>13</v>
      </c>
      <c r="Z4" s="368" t="s">
        <v>14</v>
      </c>
      <c r="AA4" s="368" t="s">
        <v>11</v>
      </c>
      <c r="AB4" s="367" t="s">
        <v>12</v>
      </c>
      <c r="AC4" s="367" t="s">
        <v>13</v>
      </c>
      <c r="AD4" s="368" t="s">
        <v>14</v>
      </c>
      <c r="AE4" s="368" t="s">
        <v>11</v>
      </c>
      <c r="AF4" s="367" t="s">
        <v>12</v>
      </c>
      <c r="AG4" s="367" t="s">
        <v>13</v>
      </c>
      <c r="AH4" s="368" t="s">
        <v>14</v>
      </c>
    </row>
    <row r="5" spans="1:34" ht="15.75" collapsed="1" thickBot="1">
      <c r="F5" s="351" t="s">
        <v>511</v>
      </c>
      <c r="AB5" s="352" t="s">
        <v>515</v>
      </c>
      <c r="AC5" s="352" t="s">
        <v>515</v>
      </c>
      <c r="AD5" s="352" t="s">
        <v>515</v>
      </c>
      <c r="AE5" s="352" t="s">
        <v>515</v>
      </c>
      <c r="AF5" s="352" t="s">
        <v>515</v>
      </c>
      <c r="AG5" s="352" t="s">
        <v>515</v>
      </c>
      <c r="AH5" s="352" t="s">
        <v>515</v>
      </c>
    </row>
    <row r="6" spans="1:34" ht="15.75" thickBot="1">
      <c r="F6" s="353" t="s">
        <v>512</v>
      </c>
      <c r="AB6" s="357">
        <v>0</v>
      </c>
      <c r="AC6" s="357">
        <v>0</v>
      </c>
      <c r="AD6" s="357">
        <v>0</v>
      </c>
      <c r="AE6" s="357">
        <v>0</v>
      </c>
      <c r="AF6" s="357">
        <v>0</v>
      </c>
      <c r="AG6" s="357">
        <v>-1</v>
      </c>
      <c r="AH6" s="357">
        <v>-1</v>
      </c>
    </row>
    <row r="7" spans="1:34">
      <c r="F7" s="353" t="s">
        <v>513</v>
      </c>
      <c r="AB7" s="354" t="s">
        <v>514</v>
      </c>
      <c r="AC7" s="354" t="s">
        <v>514</v>
      </c>
      <c r="AD7" s="354" t="s">
        <v>514</v>
      </c>
      <c r="AE7" s="354" t="s">
        <v>514</v>
      </c>
      <c r="AF7" s="354" t="s">
        <v>514</v>
      </c>
      <c r="AG7" s="354" t="s">
        <v>514</v>
      </c>
      <c r="AH7" s="354" t="s">
        <v>514</v>
      </c>
    </row>
    <row r="8" spans="1:34" ht="15.75" thickBot="1">
      <c r="F8" s="355" t="s">
        <v>513</v>
      </c>
      <c r="AB8" s="356">
        <v>-3</v>
      </c>
      <c r="AC8" s="356">
        <v>-3</v>
      </c>
      <c r="AD8" s="356">
        <v>-3</v>
      </c>
      <c r="AE8" s="356">
        <v>-3</v>
      </c>
      <c r="AF8" s="356">
        <v>-2</v>
      </c>
      <c r="AG8" s="356">
        <v>-3</v>
      </c>
      <c r="AH8" s="356">
        <v>-3</v>
      </c>
    </row>
    <row r="10" spans="1:34">
      <c r="E10" s="5" t="s">
        <v>510</v>
      </c>
    </row>
    <row r="14" spans="1:34">
      <c r="A14" s="5" t="s">
        <v>521</v>
      </c>
      <c r="B14" s="5" t="s">
        <v>520</v>
      </c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34">
      <c r="A15" s="5" t="s">
        <v>554</v>
      </c>
      <c r="B15" s="5" t="s">
        <v>221</v>
      </c>
      <c r="F15" s="110" t="str">
        <f>IF(MENU!$A$1="PT",$B15,$A15)</f>
        <v>DADOS OPERACIONAIS</v>
      </c>
      <c r="G15" s="367" t="str">
        <f>IF(MENU!$A$1="PT",G$3,G$1)</f>
        <v>1T12</v>
      </c>
      <c r="H15" s="367" t="str">
        <f>IF(MENU!$A$1="PT",H$3,H$1)</f>
        <v>2T12</v>
      </c>
      <c r="I15" s="367" t="str">
        <f>IF(MENU!$A$1="PT",I$3,I$1)</f>
        <v>3T12</v>
      </c>
      <c r="J15" s="367" t="str">
        <f>IF(MENU!$A$1="PT",J$3,J$1)</f>
        <v>4T12</v>
      </c>
      <c r="K15" s="367" t="str">
        <f>IF(MENU!$A$1="PT",K$3,K$1)</f>
        <v>1T13</v>
      </c>
      <c r="L15" s="367" t="str">
        <f>IF(MENU!$A$1="PT",L$3,L$1)</f>
        <v>2T13</v>
      </c>
      <c r="M15" s="367" t="str">
        <f>IF(MENU!$A$1="PT",M$3,M$1)</f>
        <v>3T13</v>
      </c>
      <c r="N15" s="368" t="str">
        <f>IF(MENU!$A$1="PT",N$3,N$1)</f>
        <v>4T13</v>
      </c>
      <c r="O15" s="258" t="str">
        <f>IF(MENU!$A$1="PT",O$3,O$1)</f>
        <v>1T14</v>
      </c>
      <c r="P15" s="368" t="str">
        <f>IF(MENU!$A$1="PT",P$3,P$1)</f>
        <v>2T14</v>
      </c>
      <c r="Q15" s="368" t="str">
        <f>IF(MENU!$A$1="PT",Q$3,Q$1)</f>
        <v>3T14</v>
      </c>
      <c r="R15" s="368" t="str">
        <f>IF(MENU!$A$1="PT",R$3,R$1)</f>
        <v>4T14</v>
      </c>
      <c r="S15" s="368" t="str">
        <f>IF(MENU!$A$1="PT",S$3,S$1)</f>
        <v>1T15</v>
      </c>
      <c r="T15" s="368" t="str">
        <f>IF(MENU!$A$1="PT",T$3,T$1)</f>
        <v>2T15</v>
      </c>
      <c r="U15" s="368" t="str">
        <f>IF(MENU!$A$1="PT",U$3,U$1)</f>
        <v>3T15</v>
      </c>
      <c r="V15" s="368" t="str">
        <f>IF(MENU!$A$1="PT",V$3,V$1)</f>
        <v>4T15</v>
      </c>
      <c r="W15" s="368" t="str">
        <f>IF(MENU!$A$1="PT",W$3,W$1)</f>
        <v>1T16</v>
      </c>
      <c r="X15" s="368" t="str">
        <f>IF(MENU!$A$1="PT",X$3,X$1)</f>
        <v>2T16</v>
      </c>
      <c r="Y15" s="368" t="str">
        <f>IF(MENU!$A$1="PT",Y$3,Y$1)</f>
        <v>3T16</v>
      </c>
      <c r="Z15" s="368" t="str">
        <f>IF(MENU!$A$1="PT",Z$3,Z$1)</f>
        <v>4T16</v>
      </c>
      <c r="AA15" s="368" t="str">
        <f>IF(MENU!$A$1="PT",AA$3,AA$1)</f>
        <v>1T17</v>
      </c>
      <c r="AB15" s="368" t="str">
        <f>IF(MENU!$A$1="PT",AB$3,AB$1)</f>
        <v>2T17</v>
      </c>
      <c r="AC15" s="368" t="str">
        <f>IF(MENU!$A$1="PT",AC$3,AC$1)</f>
        <v>3T17</v>
      </c>
      <c r="AD15" s="368" t="str">
        <f>IF(MENU!$A$1="PT",AD$3,AD$1)</f>
        <v>4T17</v>
      </c>
      <c r="AE15" s="368" t="str">
        <f>IF(MENU!$A$1="PT",AE$3,AE$1)</f>
        <v>1T18</v>
      </c>
      <c r="AF15" s="368" t="str">
        <f>IF(MENU!$A$1="PT",AF$3,AF$1)</f>
        <v>2T18</v>
      </c>
      <c r="AG15" s="368" t="str">
        <f>IF(MENU!$A$1="PT",AG$3,AG$1)</f>
        <v>3T18</v>
      </c>
      <c r="AH15" s="368" t="str">
        <f>IF(MENU!$A$1="PT",AH$3,AH$1)</f>
        <v>4T18</v>
      </c>
    </row>
    <row r="16" spans="1:34" ht="15" customHeight="1">
      <c r="A16" s="5" t="s">
        <v>555</v>
      </c>
      <c r="B16" s="5" t="s">
        <v>222</v>
      </c>
      <c r="F16" s="110" t="str">
        <f>IF(MENU!$A$1="PT",$B16,$A16)</f>
        <v>(Em milhões de litros)</v>
      </c>
      <c r="G16" s="367" t="str">
        <f>IF(MENU!$A$1="PT",G$4,G$2)</f>
        <v>(Jan-Mar)</v>
      </c>
      <c r="H16" s="367" t="str">
        <f>IF(MENU!$A$1="PT",H$4,H$2)</f>
        <v>(Abr-Jun)</v>
      </c>
      <c r="I16" s="367" t="str">
        <f>IF(MENU!$A$1="PT",I$4,I$2)</f>
        <v>(Jul-Set)</v>
      </c>
      <c r="J16" s="367" t="str">
        <f>IF(MENU!$A$1="PT",J$4,J$2)</f>
        <v>(Out-Dez)</v>
      </c>
      <c r="K16" s="367" t="str">
        <f>IF(MENU!$A$1="PT",K$4,K$2)</f>
        <v>(Jan-Mar)</v>
      </c>
      <c r="L16" s="367" t="str">
        <f>IF(MENU!$A$1="PT",L$4,L$2)</f>
        <v>(Abr-Jun)</v>
      </c>
      <c r="M16" s="367" t="str">
        <f>IF(MENU!$A$1="PT",M$4,M$2)</f>
        <v>(Jul-Set)</v>
      </c>
      <c r="N16" s="368" t="str">
        <f>IF(MENU!$A$1="PT",N$4,N$2)</f>
        <v>(Out-Dez)</v>
      </c>
      <c r="O16" s="259" t="str">
        <f>IF(MENU!$A$1="PT",O$4,O$2)</f>
        <v>(Jan-Mar)</v>
      </c>
      <c r="P16" s="367" t="str">
        <f>IF(MENU!$A$1="PT",P$4,P$2)</f>
        <v>(Abr-Jun)</v>
      </c>
      <c r="Q16" s="367" t="str">
        <f>IF(MENU!$A$1="PT",Q$4,Q$2)</f>
        <v>(Jul-Set)</v>
      </c>
      <c r="R16" s="368" t="str">
        <f>IF(MENU!$A$1="PT",R$4,R$2)</f>
        <v>(Out-Dez)</v>
      </c>
      <c r="S16" s="368" t="str">
        <f>IF(MENU!$A$1="PT",S$4,S$2)</f>
        <v>(Jan-Mar)</v>
      </c>
      <c r="T16" s="367" t="str">
        <f>IF(MENU!$A$1="PT",T$4,T$2)</f>
        <v>(Abr-Jun)</v>
      </c>
      <c r="U16" s="367" t="str">
        <f>IF(MENU!$A$1="PT",U$4,U$2)</f>
        <v>(Jul-Set)</v>
      </c>
      <c r="V16" s="368" t="str">
        <f>IF(MENU!$A$1="PT",V$4,V$2)</f>
        <v>(Out-Dez)</v>
      </c>
      <c r="W16" s="367" t="str">
        <f>IF(MENU!$A$1="PT",W$4,W$2)</f>
        <v>(Jan-Mar)</v>
      </c>
      <c r="X16" s="367" t="str">
        <f>IF(MENU!$A$1="PT",X$4,X$2)</f>
        <v>(Abr-Jun)</v>
      </c>
      <c r="Y16" s="367" t="str">
        <f>IF(MENU!$A$1="PT",Y$4,Y$2)</f>
        <v>(Jul-Set)</v>
      </c>
      <c r="Z16" s="368" t="str">
        <f>IF(MENU!$A$1="PT",Z$4,Z$2)</f>
        <v>(Out-Dez)</v>
      </c>
      <c r="AA16" s="368" t="str">
        <f>IF(MENU!$A$1="PT",AA$4,AA$2)</f>
        <v>(Jan-Mar)</v>
      </c>
      <c r="AB16" s="367" t="str">
        <f>IF(MENU!$A$1="PT",AB$4,AB$2)</f>
        <v>(Abr-Jun)</v>
      </c>
      <c r="AC16" s="367" t="str">
        <f>IF(MENU!$A$1="PT",AC$4,AC$2)</f>
        <v>(Jul-Set)</v>
      </c>
      <c r="AD16" s="368" t="str">
        <f>IF(MENU!$A$1="PT",AD$4,AD$2)</f>
        <v>(Out-Dez)</v>
      </c>
      <c r="AE16" s="368" t="str">
        <f>IF(MENU!$A$1="PT",AE$4,AE$2)</f>
        <v>(Jan-Mar)</v>
      </c>
      <c r="AF16" s="367" t="str">
        <f>IF(MENU!$A$1="PT",AF$4,AF$2)</f>
        <v>(Abr-Jun)</v>
      </c>
      <c r="AG16" s="367" t="str">
        <f>IF(MENU!$A$1="PT",AG$4,AG$2)</f>
        <v>(Jul-Set)</v>
      </c>
      <c r="AH16" s="367" t="str">
        <f>IF(MENU!$A$1="PT",AH$4,AH$2)</f>
        <v>(Out-Dez)</v>
      </c>
    </row>
    <row r="17" spans="1:37">
      <c r="A17" s="5" t="s">
        <v>556</v>
      </c>
      <c r="B17" s="5" t="s">
        <v>223</v>
      </c>
      <c r="F17" s="24" t="str">
        <f>IF(MENU!$A$1="PT",$B17,$A17)</f>
        <v>Vendas de Combustíveis</v>
      </c>
      <c r="G17" s="111">
        <v>5179.1411637070005</v>
      </c>
      <c r="H17" s="111">
        <v>5275.7857336950019</v>
      </c>
      <c r="I17" s="111">
        <v>5550.9498034100006</v>
      </c>
      <c r="J17" s="111">
        <v>5706.2804060799999</v>
      </c>
      <c r="K17" s="111">
        <v>5256.9194579400009</v>
      </c>
      <c r="L17" s="111">
        <v>5596.0167214500007</v>
      </c>
      <c r="M17" s="260">
        <v>6047.2636819500003</v>
      </c>
      <c r="N17" s="260">
        <v>6114.2004706099997</v>
      </c>
      <c r="O17" s="261">
        <v>5794.3119645999996</v>
      </c>
      <c r="P17" s="111">
        <v>6098.1223628799999</v>
      </c>
      <c r="Q17" s="111">
        <v>6432.4272844820007</v>
      </c>
      <c r="R17" s="262">
        <v>6561.9821197499987</v>
      </c>
      <c r="S17" s="111">
        <v>5945.1187303900006</v>
      </c>
      <c r="T17" s="111">
        <v>6123.0697662799994</v>
      </c>
      <c r="U17" s="111">
        <v>6511.7787918999993</v>
      </c>
      <c r="V17" s="111">
        <v>6496.3046517599996</v>
      </c>
      <c r="W17" s="111">
        <v>6035.4849909300001</v>
      </c>
      <c r="X17" s="111">
        <v>6158</v>
      </c>
      <c r="Y17" s="111">
        <v>6328.3309639999998</v>
      </c>
      <c r="Z17" s="111">
        <v>6309.7070480200009</v>
      </c>
      <c r="AA17" s="111">
        <v>6114.5033772100005</v>
      </c>
      <c r="AB17" s="111">
        <v>6273.2486359900004</v>
      </c>
      <c r="AC17" s="111">
        <v>6593.7868217400001</v>
      </c>
      <c r="AD17" s="111">
        <v>6578.8985475100008</v>
      </c>
      <c r="AE17" s="111">
        <v>6296.6759246599995</v>
      </c>
      <c r="AF17" s="111">
        <v>6179.0037070199996</v>
      </c>
      <c r="AG17" s="111">
        <v>6691.3570036599967</v>
      </c>
      <c r="AH17" s="374" t="e">
        <f ca="1">SUM(AH18:AH22)</f>
        <v>#REF!</v>
      </c>
      <c r="AI17" s="344"/>
    </row>
    <row r="18" spans="1:37">
      <c r="A18" s="5" t="s">
        <v>557</v>
      </c>
      <c r="B18" s="5" t="s">
        <v>224</v>
      </c>
      <c r="E18" s="5" t="s">
        <v>484</v>
      </c>
      <c r="F18" s="42" t="str">
        <f>IF(MENU!$A$1="PT",$B18,$A18)</f>
        <v>Etanol</v>
      </c>
      <c r="G18" s="112">
        <v>437.22246667100001</v>
      </c>
      <c r="H18" s="112">
        <v>428.6307357500001</v>
      </c>
      <c r="I18" s="112">
        <v>465.26436239999998</v>
      </c>
      <c r="J18" s="112">
        <v>538.80114584</v>
      </c>
      <c r="K18" s="112">
        <v>493.42833384000005</v>
      </c>
      <c r="L18" s="112">
        <v>490.65551777000007</v>
      </c>
      <c r="M18" s="263">
        <v>576.42393199000003</v>
      </c>
      <c r="N18" s="263">
        <v>654.61484622</v>
      </c>
      <c r="O18" s="264">
        <v>605.26114352000002</v>
      </c>
      <c r="P18" s="112">
        <v>543.76226695000003</v>
      </c>
      <c r="Q18" s="265">
        <v>589.38562649200003</v>
      </c>
      <c r="R18" s="265">
        <v>723.54872249999994</v>
      </c>
      <c r="S18" s="112">
        <v>774.69078039999999</v>
      </c>
      <c r="T18" s="112">
        <v>864.30485441999997</v>
      </c>
      <c r="U18" s="112">
        <v>937.06227918999991</v>
      </c>
      <c r="V18" s="112">
        <v>901.84815607999985</v>
      </c>
      <c r="W18" s="112">
        <v>667.92709200000002</v>
      </c>
      <c r="X18" s="112">
        <v>707</v>
      </c>
      <c r="Y18" s="112">
        <v>774.27822626</v>
      </c>
      <c r="Z18" s="112">
        <v>637.13317119999999</v>
      </c>
      <c r="AA18" s="112">
        <v>524.06490199999996</v>
      </c>
      <c r="AB18" s="112">
        <v>599.82876272999999</v>
      </c>
      <c r="AC18" s="112">
        <v>714.36287080999989</v>
      </c>
      <c r="AD18" s="112">
        <v>855.47711608999998</v>
      </c>
      <c r="AE18" s="112">
        <v>812.92465898</v>
      </c>
      <c r="AF18" s="112">
        <v>819.49317940000003</v>
      </c>
      <c r="AG18" s="112">
        <v>1046.6675759599996</v>
      </c>
      <c r="AH18" s="375" t="e">
        <f ca="1">(SUMIFS(OFFSET(#REF!,0,MATCH(AH$5,#REF!,0)+MATCH(AH$7,#REF!,0)+AH$8),#REF!,$D18)+SUMIFS(OFFSET(#REF!,0,MATCH(AH$5,#REF!,0)+MATCH(AH$7,#REF!,0)+AH$8),#REF!,$E18))/1000000*2</f>
        <v>#REF!</v>
      </c>
    </row>
    <row r="19" spans="1:37">
      <c r="A19" s="5" t="s">
        <v>558</v>
      </c>
      <c r="B19" s="5" t="s">
        <v>225</v>
      </c>
      <c r="E19" s="5" t="s">
        <v>485</v>
      </c>
      <c r="F19" s="42" t="str">
        <f>IF(MENU!$A$1="PT",$B19,$A19)</f>
        <v>Gasolina</v>
      </c>
      <c r="G19" s="112">
        <v>1788.3760956040001</v>
      </c>
      <c r="H19" s="112">
        <v>1792.1527174320008</v>
      </c>
      <c r="I19" s="112">
        <v>1843.6758641200001</v>
      </c>
      <c r="J19" s="112">
        <v>1978.08870243</v>
      </c>
      <c r="K19" s="112">
        <v>1784.9226074600001</v>
      </c>
      <c r="L19" s="112">
        <v>1903.9453710600001</v>
      </c>
      <c r="M19" s="263">
        <v>1990.7386408500001</v>
      </c>
      <c r="N19" s="263">
        <v>2094.7454853499999</v>
      </c>
      <c r="O19" s="264">
        <v>2001.7413767999999</v>
      </c>
      <c r="P19" s="112">
        <v>2130.1495867100002</v>
      </c>
      <c r="Q19" s="112">
        <v>2160.6488827879998</v>
      </c>
      <c r="R19" s="265">
        <v>2299.30547398</v>
      </c>
      <c r="S19" s="112">
        <v>2020.3488214499998</v>
      </c>
      <c r="T19" s="112">
        <v>1955.1235223200001</v>
      </c>
      <c r="U19" s="112">
        <v>1961.75864806</v>
      </c>
      <c r="V19" s="112">
        <v>2125.1307983199999</v>
      </c>
      <c r="W19" s="112">
        <v>2154.0476668000001</v>
      </c>
      <c r="X19" s="112">
        <v>2122</v>
      </c>
      <c r="Y19" s="112">
        <v>2129.1200811799999</v>
      </c>
      <c r="Z19" s="112">
        <v>2422.4288687800013</v>
      </c>
      <c r="AA19" s="112">
        <v>2376.1066289099999</v>
      </c>
      <c r="AB19" s="112">
        <v>2341.4590915200001</v>
      </c>
      <c r="AC19" s="112">
        <v>2243.9990340300001</v>
      </c>
      <c r="AD19" s="112">
        <v>2222.5210123699999</v>
      </c>
      <c r="AE19" s="112">
        <v>2075.7328411200001</v>
      </c>
      <c r="AF19" s="112">
        <v>1920.63384722</v>
      </c>
      <c r="AG19" s="112">
        <v>1811.2713385599995</v>
      </c>
      <c r="AH19" s="375" t="e">
        <f ca="1">(SUMIFS(OFFSET(#REF!,0,MATCH(AH$5,#REF!,0)+MATCH(AH$7,#REF!,0)+AH$8),#REF!,$D19)+SUMIFS(OFFSET(#REF!,0,MATCH(AH$5,#REF!,0)+MATCH(AH$7,#REF!,0)+AH$8),#REF!,$E19))/1000000*2</f>
        <v>#REF!</v>
      </c>
    </row>
    <row r="20" spans="1:37">
      <c r="A20" s="5" t="s">
        <v>226</v>
      </c>
      <c r="B20" s="5" t="s">
        <v>226</v>
      </c>
      <c r="E20" s="5" t="s">
        <v>486</v>
      </c>
      <c r="F20" s="42" t="str">
        <f>IF(MENU!$A$1="PT",$B20,$A20)</f>
        <v>Diesel</v>
      </c>
      <c r="G20" s="112">
        <v>2161.1404331539998</v>
      </c>
      <c r="H20" s="112">
        <v>2279.8579967130004</v>
      </c>
      <c r="I20" s="112">
        <v>2470.6212167200001</v>
      </c>
      <c r="J20" s="112">
        <v>2455.7631308999999</v>
      </c>
      <c r="K20" s="112">
        <v>2242.5142760999997</v>
      </c>
      <c r="L20" s="112">
        <v>2503.3483105699997</v>
      </c>
      <c r="M20" s="263">
        <v>2754.0673516299998</v>
      </c>
      <c r="N20" s="263">
        <v>2645.13856863</v>
      </c>
      <c r="O20" s="264">
        <v>2468.0732831399996</v>
      </c>
      <c r="P20" s="112">
        <v>2719.6322347199998</v>
      </c>
      <c r="Q20" s="112">
        <v>2959.3427712719999</v>
      </c>
      <c r="R20" s="265">
        <v>2821.0827414599999</v>
      </c>
      <c r="S20" s="112">
        <v>2451.5603318899998</v>
      </c>
      <c r="T20" s="112">
        <v>2653.1696638900003</v>
      </c>
      <c r="U20" s="112">
        <v>2926.5077144599995</v>
      </c>
      <c r="V20" s="112">
        <v>2817.4424278199999</v>
      </c>
      <c r="W20" s="112">
        <v>2538.3267133700006</v>
      </c>
      <c r="X20" s="112">
        <v>2719</v>
      </c>
      <c r="Y20" s="112">
        <v>2793.1535967300001</v>
      </c>
      <c r="Z20" s="112">
        <v>2637.5163730999998</v>
      </c>
      <c r="AA20" s="112">
        <v>2625.0839843700001</v>
      </c>
      <c r="AB20" s="112">
        <v>2756.3483515900002</v>
      </c>
      <c r="AC20" s="112">
        <v>3028.1092739800001</v>
      </c>
      <c r="AD20" s="112">
        <v>2885.3886315800009</v>
      </c>
      <c r="AE20" s="112">
        <v>2786.56279004</v>
      </c>
      <c r="AF20" s="112">
        <v>2828.1763158400004</v>
      </c>
      <c r="AG20" s="112">
        <v>3185.4796848799974</v>
      </c>
      <c r="AH20" s="375" t="e">
        <f ca="1">(SUMIFS(OFFSET(#REF!,0,MATCH(AH$5,#REF!,0)+MATCH(AH$7,#REF!,0)+AH$8),#REF!,$D20)+SUMIFS(OFFSET(#REF!,0,MATCH(AH$5,#REF!,0)+MATCH(AH$7,#REF!,0)+AH$8),#REF!,$E20))/1000000*2</f>
        <v>#REF!</v>
      </c>
    </row>
    <row r="21" spans="1:37">
      <c r="A21" s="5" t="s">
        <v>559</v>
      </c>
      <c r="B21" s="5" t="s">
        <v>227</v>
      </c>
      <c r="E21" s="5" t="s">
        <v>487</v>
      </c>
      <c r="F21" s="42" t="str">
        <f>IF(MENU!$A$1="PT",$B21,$A21)</f>
        <v>Aviação</v>
      </c>
      <c r="G21" s="112">
        <v>661.50864000000013</v>
      </c>
      <c r="H21" s="112">
        <v>647.03715200000011</v>
      </c>
      <c r="I21" s="112">
        <v>642.03315100000009</v>
      </c>
      <c r="J21" s="112">
        <v>605.82507000000021</v>
      </c>
      <c r="K21" s="112">
        <v>621.67353900000012</v>
      </c>
      <c r="L21" s="112">
        <v>586.56025700000021</v>
      </c>
      <c r="M21" s="263">
        <v>611.14960300000007</v>
      </c>
      <c r="N21" s="263">
        <v>607.20768900000019</v>
      </c>
      <c r="O21" s="264">
        <v>602.29599499999972</v>
      </c>
      <c r="P21" s="112">
        <v>585.72492599999998</v>
      </c>
      <c r="Q21" s="112">
        <v>609.72351719000005</v>
      </c>
      <c r="R21" s="265">
        <v>619.18909399999973</v>
      </c>
      <c r="S21" s="112">
        <v>612.02373800999999</v>
      </c>
      <c r="T21" s="112">
        <v>570.54894607999995</v>
      </c>
      <c r="U21" s="112">
        <v>603.9106789999995</v>
      </c>
      <c r="V21" s="112">
        <v>569.89263299999971</v>
      </c>
      <c r="W21" s="112">
        <v>588.73889599999995</v>
      </c>
      <c r="X21" s="112">
        <v>526</v>
      </c>
      <c r="Y21" s="112">
        <v>546.48574299999996</v>
      </c>
      <c r="Z21" s="112">
        <v>530.43922899999995</v>
      </c>
      <c r="AA21" s="112">
        <v>516.77623300000005</v>
      </c>
      <c r="AB21" s="112">
        <v>494.30102199999999</v>
      </c>
      <c r="AC21" s="112">
        <v>528.33289300000001</v>
      </c>
      <c r="AD21" s="112">
        <v>546.98506594000003</v>
      </c>
      <c r="AE21" s="112">
        <v>558.71293567999999</v>
      </c>
      <c r="AF21" s="112">
        <v>545.01684</v>
      </c>
      <c r="AG21" s="112">
        <v>575.14609900000028</v>
      </c>
      <c r="AH21" s="375" t="e">
        <f ca="1">(SUMIFS(OFFSET(#REF!,0,MATCH(AH$5,#REF!,0)+MATCH(AH$7,#REF!,0)+AH$8),#REF!,$D21)+SUMIFS(OFFSET(#REF!,0,MATCH(AH$5,#REF!,0)+MATCH(AH$7,#REF!,0)+AH$8),#REF!,$E21))/1000000*2</f>
        <v>#REF!</v>
      </c>
    </row>
    <row r="22" spans="1:37">
      <c r="A22" s="5" t="s">
        <v>560</v>
      </c>
      <c r="B22" s="5" t="s">
        <v>228</v>
      </c>
      <c r="E22" s="5" t="s">
        <v>488</v>
      </c>
      <c r="F22" s="42" t="str">
        <f>IF(MENU!$A$1="PT",$B22,$A22)</f>
        <v>Outros Produtos</v>
      </c>
      <c r="G22" s="112">
        <v>130.89352827800121</v>
      </c>
      <c r="H22" s="112">
        <v>128.10713180000039</v>
      </c>
      <c r="I22" s="112">
        <v>129.35520917000122</v>
      </c>
      <c r="J22" s="112">
        <v>127.80235691000053</v>
      </c>
      <c r="K22" s="112">
        <v>114.3807015400007</v>
      </c>
      <c r="L22" s="112">
        <v>111.50726505000057</v>
      </c>
      <c r="M22" s="263">
        <v>114.88415447999978</v>
      </c>
      <c r="N22" s="263">
        <v>112.49388140999963</v>
      </c>
      <c r="O22" s="264">
        <v>116.94016614000066</v>
      </c>
      <c r="P22" s="112">
        <v>118.85334849999981</v>
      </c>
      <c r="Q22" s="112">
        <v>113.32648674000029</v>
      </c>
      <c r="R22" s="266">
        <v>98.856087809999735</v>
      </c>
      <c r="S22" s="113">
        <v>86.495058640001844</v>
      </c>
      <c r="T22" s="113">
        <v>79.922779569998966</v>
      </c>
      <c r="U22" s="112">
        <v>82.539471190000882</v>
      </c>
      <c r="V22" s="112">
        <v>81.990636540000011</v>
      </c>
      <c r="W22" s="112">
        <v>86.4446227600002</v>
      </c>
      <c r="X22" s="112">
        <v>84</v>
      </c>
      <c r="Y22" s="112">
        <v>85.293316829999995</v>
      </c>
      <c r="Z22" s="112">
        <v>82.18940594</v>
      </c>
      <c r="AA22" s="112">
        <v>72.471628930000008</v>
      </c>
      <c r="AB22" s="112">
        <v>81.311408150000005</v>
      </c>
      <c r="AC22" s="112">
        <v>78.982749920000003</v>
      </c>
      <c r="AD22" s="112">
        <v>68.526721530000003</v>
      </c>
      <c r="AE22" s="112">
        <v>62.742698840000003</v>
      </c>
      <c r="AF22" s="112">
        <v>65.683524560000009</v>
      </c>
      <c r="AG22" s="112">
        <v>72.792305259999935</v>
      </c>
      <c r="AH22" s="375" t="e">
        <f ca="1">(SUMIFS(OFFSET(#REF!,0,MATCH(AH$5,#REF!,0)+MATCH(AH$7,#REF!,0)+AH$8),#REF!,$D22)+SUMIFS(OFFSET(#REF!,0,MATCH(AH$5,#REF!,0)+MATCH(AH$7,#REF!,0)+AH$8),#REF!,$E22))/1000000*2</f>
        <v>#REF!</v>
      </c>
    </row>
    <row r="23" spans="1:37">
      <c r="F23" s="42"/>
      <c r="G23" s="112"/>
      <c r="H23" s="112"/>
      <c r="I23" s="112"/>
      <c r="J23" s="112"/>
      <c r="K23" s="112"/>
      <c r="L23" s="112"/>
      <c r="M23" s="263"/>
      <c r="N23" s="263"/>
      <c r="O23" s="264"/>
      <c r="P23" s="112"/>
      <c r="Q23" s="112"/>
      <c r="R23" s="266"/>
      <c r="S23" s="113"/>
      <c r="T23" s="114"/>
      <c r="U23" s="114"/>
      <c r="W23"/>
      <c r="X23"/>
      <c r="Y23"/>
      <c r="Z23"/>
      <c r="AA23"/>
      <c r="AB23"/>
      <c r="AG23" s="112"/>
      <c r="AH23" s="375"/>
    </row>
    <row r="24" spans="1:37" s="6" customFormat="1">
      <c r="A24" s="6" t="s">
        <v>561</v>
      </c>
      <c r="B24" s="6" t="s">
        <v>229</v>
      </c>
      <c r="F24" s="42" t="str">
        <f>IF(MENU!$A$1="PT",$B24,$A24)</f>
        <v>Volume Ciclo Otto (Gasolina+Etanol)</v>
      </c>
      <c r="G24" s="112">
        <f t="shared" ref="G24:AE24" si="0">G19+G18</f>
        <v>2225.5985622749999</v>
      </c>
      <c r="H24" s="112">
        <f t="shared" si="0"/>
        <v>2220.7834531820008</v>
      </c>
      <c r="I24" s="112">
        <f t="shared" si="0"/>
        <v>2308.9402265200001</v>
      </c>
      <c r="J24" s="112">
        <f t="shared" si="0"/>
        <v>2516.8898482700001</v>
      </c>
      <c r="K24" s="112">
        <f t="shared" si="0"/>
        <v>2278.3509413000002</v>
      </c>
      <c r="L24" s="112">
        <f t="shared" si="0"/>
        <v>2394.6008888300003</v>
      </c>
      <c r="M24" s="112">
        <f t="shared" si="0"/>
        <v>2567.1625728400004</v>
      </c>
      <c r="N24" s="112">
        <f t="shared" si="0"/>
        <v>2749.3603315699997</v>
      </c>
      <c r="O24" s="112">
        <f t="shared" si="0"/>
        <v>2607.0025203199998</v>
      </c>
      <c r="P24" s="112">
        <f t="shared" si="0"/>
        <v>2673.9118536600004</v>
      </c>
      <c r="Q24" s="112">
        <f t="shared" si="0"/>
        <v>2750.0345092799998</v>
      </c>
      <c r="R24" s="112">
        <f t="shared" si="0"/>
        <v>3022.8541964799997</v>
      </c>
      <c r="S24" s="112">
        <f t="shared" si="0"/>
        <v>2795.0396018499996</v>
      </c>
      <c r="T24" s="112">
        <f t="shared" si="0"/>
        <v>2819.4283767400002</v>
      </c>
      <c r="U24" s="112">
        <f t="shared" si="0"/>
        <v>2898.8209272499998</v>
      </c>
      <c r="V24" s="112">
        <f t="shared" si="0"/>
        <v>3026.9789543999996</v>
      </c>
      <c r="W24" s="112">
        <f t="shared" si="0"/>
        <v>2821.9747588</v>
      </c>
      <c r="X24" s="112">
        <f t="shared" si="0"/>
        <v>2829</v>
      </c>
      <c r="Y24" s="112">
        <f t="shared" si="0"/>
        <v>2903.3983074399998</v>
      </c>
      <c r="Z24" s="112">
        <f t="shared" si="0"/>
        <v>3059.5620399800014</v>
      </c>
      <c r="AA24" s="112">
        <f t="shared" si="0"/>
        <v>2900.17153091</v>
      </c>
      <c r="AB24" s="112">
        <f t="shared" si="0"/>
        <v>2941.2878542500002</v>
      </c>
      <c r="AC24" s="112">
        <f t="shared" si="0"/>
        <v>2958.3619048400001</v>
      </c>
      <c r="AD24" s="112">
        <f t="shared" si="0"/>
        <v>3077.9981284599999</v>
      </c>
      <c r="AE24" s="112">
        <f t="shared" si="0"/>
        <v>2888.6575001000001</v>
      </c>
      <c r="AF24" s="112">
        <f>AF19+AF18</f>
        <v>2740.1270266199999</v>
      </c>
      <c r="AG24" s="112">
        <f>AG19+AG18</f>
        <v>2857.9389145199993</v>
      </c>
      <c r="AH24" s="375" t="e">
        <f ca="1">AH19+AH18</f>
        <v>#REF!</v>
      </c>
    </row>
    <row r="25" spans="1:37" s="6" customFormat="1">
      <c r="A25" s="6" t="s">
        <v>562</v>
      </c>
      <c r="B25" s="6" t="s">
        <v>230</v>
      </c>
      <c r="E25" s="6" t="s">
        <v>489</v>
      </c>
      <c r="F25" s="42" t="str">
        <f>IF(MENU!$A$1="PT",$B25,$A25)</f>
        <v>Volume Gasolina Equivalente</v>
      </c>
      <c r="G25" s="265">
        <v>2101.9957709471082</v>
      </c>
      <c r="H25" s="265">
        <v>2099.6095441854759</v>
      </c>
      <c r="I25" s="265">
        <v>2177.4099912695201</v>
      </c>
      <c r="J25" s="265">
        <v>2364.5707643410319</v>
      </c>
      <c r="K25" s="265">
        <v>2138.858751323432</v>
      </c>
      <c r="L25" s="265">
        <v>2255.8925739564211</v>
      </c>
      <c r="M25" s="265">
        <v>2404.207527266427</v>
      </c>
      <c r="N25" s="265">
        <v>2564.3007145436059</v>
      </c>
      <c r="O25" s="265">
        <v>2435.8951950468959</v>
      </c>
      <c r="P25" s="265">
        <v>2520.1902607932352</v>
      </c>
      <c r="Q25" s="265">
        <v>2583.4151926707113</v>
      </c>
      <c r="R25" s="265">
        <v>2818.3069726292501</v>
      </c>
      <c r="S25" s="112">
        <v>2576.0345182309197</v>
      </c>
      <c r="T25" s="112">
        <v>2579.2380576966821</v>
      </c>
      <c r="U25" s="112">
        <v>2638.4113198630989</v>
      </c>
      <c r="V25" s="112">
        <v>2776.355351825368</v>
      </c>
      <c r="W25" s="112">
        <v>2636.3578199332001</v>
      </c>
      <c r="X25" s="112">
        <v>2633</v>
      </c>
      <c r="Y25" s="112">
        <v>2688.2263883623459</v>
      </c>
      <c r="Z25" s="112">
        <v>2882.502731703521</v>
      </c>
      <c r="AA25" s="112">
        <v>2754.5338946441998</v>
      </c>
      <c r="AB25" s="112">
        <v>2774.5954410873333</v>
      </c>
      <c r="AC25" s="112">
        <v>2759.8404630419009</v>
      </c>
      <c r="AD25" s="112">
        <v>2840.2610378985887</v>
      </c>
      <c r="AE25" s="112">
        <v>2662.7457373694579</v>
      </c>
      <c r="AF25" s="112">
        <v>2512.3898720647398</v>
      </c>
      <c r="AG25" s="112">
        <v>2567.0699951607198</v>
      </c>
      <c r="AH25" s="375" t="e">
        <f ca="1">(SUMIFS(OFFSET(#REF!,0,MATCH(AH$5,#REF!,0)+MATCH(AH$7,#REF!,0)+AH$8),#REF!,$D25)+SUMIFS(OFFSET(#REF!,0,MATCH(AH$5,#REF!,0)+MATCH(AH$7,#REF!,0)+AH$8),#REF!,$E25))/1000000*2</f>
        <v>#REF!</v>
      </c>
    </row>
    <row r="26" spans="1:37" s="6" customFormat="1">
      <c r="F26" s="42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112"/>
      <c r="T26" s="112"/>
      <c r="U26" s="112"/>
      <c r="V26" s="112"/>
      <c r="W26" s="112"/>
      <c r="X26" s="112"/>
      <c r="Y26" s="112"/>
      <c r="Z26" s="112"/>
      <c r="AA26" s="278"/>
      <c r="AB26" s="278"/>
      <c r="AC26" s="278"/>
      <c r="AD26" s="278"/>
      <c r="AE26" s="278"/>
      <c r="AF26" s="278"/>
      <c r="AG26" s="278"/>
      <c r="AH26" s="376"/>
    </row>
    <row r="27" spans="1:37" s="6" customFormat="1">
      <c r="A27" s="6" t="s">
        <v>563</v>
      </c>
      <c r="B27" s="6" t="s">
        <v>404</v>
      </c>
      <c r="E27" s="6" t="s">
        <v>490</v>
      </c>
      <c r="F27" s="42" t="str">
        <f>IF(MENU!$A$1="PT",$B27,$A27)</f>
        <v>Número de postos revendedores</v>
      </c>
      <c r="G27" s="265"/>
      <c r="H27" s="265"/>
      <c r="I27" s="265"/>
      <c r="J27" s="265"/>
      <c r="K27" s="265"/>
      <c r="L27" s="265"/>
      <c r="M27" s="265"/>
      <c r="N27" s="265"/>
      <c r="O27" s="265">
        <v>4972</v>
      </c>
      <c r="P27" s="265">
        <v>5245</v>
      </c>
      <c r="Q27" s="265">
        <v>5285</v>
      </c>
      <c r="R27" s="265">
        <v>5356</v>
      </c>
      <c r="S27" s="112">
        <v>5427</v>
      </c>
      <c r="T27" s="112">
        <v>5464</v>
      </c>
      <c r="U27" s="112">
        <v>5560</v>
      </c>
      <c r="V27" s="112">
        <v>5683</v>
      </c>
      <c r="W27" s="112">
        <v>5809</v>
      </c>
      <c r="X27" s="112">
        <v>5832</v>
      </c>
      <c r="Y27" s="112">
        <v>5904</v>
      </c>
      <c r="Z27" s="112">
        <v>6027</v>
      </c>
      <c r="AA27" s="112">
        <v>6043</v>
      </c>
      <c r="AB27" s="112">
        <v>6068</v>
      </c>
      <c r="AC27" s="112">
        <v>6138</v>
      </c>
      <c r="AD27" s="112">
        <v>6272</v>
      </c>
      <c r="AE27" s="112">
        <v>6329</v>
      </c>
      <c r="AF27" s="112">
        <v>6360</v>
      </c>
      <c r="AG27" s="112">
        <v>6444</v>
      </c>
      <c r="AH27" s="375" t="e">
        <f ca="1">(SUMIFS(OFFSET(#REF!,0,MATCH(AH$5,#REF!,0)+MATCH(AH$7,#REF!,0)+AH$9),#REF!,$D27)+SUMIFS(OFFSET(#REF!,0,MATCH(AH$5,#REF!,0)+MATCH(AH$7,#REF!,0)+AH$9),#REF!,$E27))/1000000*2</f>
        <v>#REF!</v>
      </c>
    </row>
    <row r="28" spans="1:37"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116"/>
      <c r="W28"/>
      <c r="AA28"/>
      <c r="AC28" s="5"/>
    </row>
    <row r="29" spans="1:37">
      <c r="A29" s="5" t="s">
        <v>564</v>
      </c>
      <c r="B29" s="5" t="s">
        <v>132</v>
      </c>
      <c r="F29" s="110" t="str">
        <f>IF(MENU!$A$1="PT",$B29,$A29)</f>
        <v>DEMONSTRAÇÃO DE RESULTADOS</v>
      </c>
      <c r="G29" s="367" t="str">
        <f>IF(MENU!$A$1="PT",G$3,G$1)</f>
        <v>1T12</v>
      </c>
      <c r="H29" s="367" t="str">
        <f>IF(MENU!$A$1="PT",H$3,H$1)</f>
        <v>2T12</v>
      </c>
      <c r="I29" s="367" t="str">
        <f>IF(MENU!$A$1="PT",I$3,I$1)</f>
        <v>3T12</v>
      </c>
      <c r="J29" s="367" t="str">
        <f>IF(MENU!$A$1="PT",J$3,J$1)</f>
        <v>4T12</v>
      </c>
      <c r="K29" s="367" t="str">
        <f>IF(MENU!$A$1="PT",K$3,K$1)</f>
        <v>1T13</v>
      </c>
      <c r="L29" s="367" t="str">
        <f>IF(MENU!$A$1="PT",L$3,L$1)</f>
        <v>2T13</v>
      </c>
      <c r="M29" s="367" t="str">
        <f>IF(MENU!$A$1="PT",M$3,M$1)</f>
        <v>3T13</v>
      </c>
      <c r="N29" s="368" t="str">
        <f>IF(MENU!$A$1="PT",N$3,N$1)</f>
        <v>4T13</v>
      </c>
      <c r="O29" s="258" t="str">
        <f>IF(MENU!$A$1="PT",O$3,O$1)</f>
        <v>1T14</v>
      </c>
      <c r="P29" s="368" t="str">
        <f>IF(MENU!$A$1="PT",P$3,P$1)</f>
        <v>2T14</v>
      </c>
      <c r="Q29" s="368" t="str">
        <f>IF(MENU!$A$1="PT",Q$3,Q$1)</f>
        <v>3T14</v>
      </c>
      <c r="R29" s="368" t="str">
        <f>IF(MENU!$A$1="PT",R$3,R$1)</f>
        <v>4T14</v>
      </c>
      <c r="S29" s="368" t="str">
        <f>IF(MENU!$A$1="PT",S$3,S$1)</f>
        <v>1T15</v>
      </c>
      <c r="T29" s="117" t="str">
        <f>IF(MENU!$A$1="PT",T$3,T$1)</f>
        <v>2T15</v>
      </c>
      <c r="U29" s="117" t="str">
        <f>IF(MENU!$A$1="PT",U$3,U$1)</f>
        <v>3T15</v>
      </c>
      <c r="V29" s="117" t="str">
        <f>IF(MENU!$A$1="PT",V$3,V$1)</f>
        <v>4T15</v>
      </c>
      <c r="W29" s="117" t="str">
        <f>IF(MENU!$A$1="PT",W$3,W$1)</f>
        <v>1T16</v>
      </c>
      <c r="X29" s="117" t="str">
        <f>IF(MENU!$A$1="PT",X$3,X$1)</f>
        <v>2T16</v>
      </c>
      <c r="Y29" s="117" t="str">
        <f>IF(MENU!$A$1="PT",Y$3,Y$1)</f>
        <v>3T16</v>
      </c>
      <c r="Z29" s="117" t="str">
        <f>IF(MENU!$A$1="PT",Z$3,Z$1)</f>
        <v>4T16</v>
      </c>
      <c r="AA29" s="117" t="str">
        <f>IF(MENU!$A$1="PT",AA$3,AA$1)</f>
        <v>1T17</v>
      </c>
      <c r="AB29" s="117" t="str">
        <f>IF(MENU!$A$1="PT",AB$3,AB$1)</f>
        <v>2T17</v>
      </c>
      <c r="AC29" s="117" t="str">
        <f>IF(MENU!$A$1="PT",AC$3,AC$1)</f>
        <v>3T17</v>
      </c>
      <c r="AD29" s="117" t="str">
        <f>IF(MENU!$A$1="PT",AD$3,AD$1)</f>
        <v>4T17</v>
      </c>
      <c r="AE29" s="117" t="str">
        <f>IF(MENU!$A$1="PT",AE$3,AE$1)</f>
        <v>1T18</v>
      </c>
      <c r="AF29" s="368" t="str">
        <f>IF(MENU!$A$1="PT",AF$3,AF$1)</f>
        <v>2T18</v>
      </c>
      <c r="AG29" s="368" t="str">
        <f>IF(MENU!$A$1="PT",AG$3,AG$1)</f>
        <v>3T18</v>
      </c>
      <c r="AH29" s="368" t="str">
        <f>IF(MENU!$A$1="PT",AH$3,AH$1)</f>
        <v>4T18</v>
      </c>
    </row>
    <row r="30" spans="1:37" ht="15" customHeight="1">
      <c r="A30" s="5" t="s">
        <v>523</v>
      </c>
      <c r="B30" s="5" t="s">
        <v>10</v>
      </c>
      <c r="F30" s="110" t="str">
        <f>IF(MENU!$A$1="PT",$B30,$A30)</f>
        <v>(Em milhões de Reais)</v>
      </c>
      <c r="G30" s="367" t="str">
        <f>IF(MENU!$A$1="PT",G$4,G$2)</f>
        <v>(Jan-Mar)</v>
      </c>
      <c r="H30" s="367" t="str">
        <f>IF(MENU!$A$1="PT",H$4,H$2)</f>
        <v>(Abr-Jun)</v>
      </c>
      <c r="I30" s="367" t="str">
        <f>IF(MENU!$A$1="PT",I$4,I$2)</f>
        <v>(Jul-Set)</v>
      </c>
      <c r="J30" s="367" t="str">
        <f>IF(MENU!$A$1="PT",J$4,J$2)</f>
        <v>(Out-Dez)</v>
      </c>
      <c r="K30" s="367" t="str">
        <f>IF(MENU!$A$1="PT",K$4,K$2)</f>
        <v>(Jan-Mar)</v>
      </c>
      <c r="L30" s="367" t="str">
        <f>IF(MENU!$A$1="PT",L$4,L$2)</f>
        <v>(Abr-Jun)</v>
      </c>
      <c r="M30" s="367" t="str">
        <f>IF(MENU!$A$1="PT",M$4,M$2)</f>
        <v>(Jul-Set)</v>
      </c>
      <c r="N30" s="368" t="str">
        <f>IF(MENU!$A$1="PT",N$4,N$2)</f>
        <v>(Out-Dez)</v>
      </c>
      <c r="O30" s="259" t="str">
        <f>IF(MENU!$A$1="PT",O$4,O$2)</f>
        <v>(Jan-Mar)</v>
      </c>
      <c r="P30" s="367" t="str">
        <f>IF(MENU!$A$1="PT",P$4,P$2)</f>
        <v>(Abr-Jun)</v>
      </c>
      <c r="Q30" s="367" t="str">
        <f>IF(MENU!$A$1="PT",Q$4,Q$2)</f>
        <v>(Jul-Set)</v>
      </c>
      <c r="R30" s="368" t="str">
        <f>IF(MENU!$A$1="PT",R$4,R$2)</f>
        <v>(Out-Dez)</v>
      </c>
      <c r="S30" s="368" t="str">
        <f>IF(MENU!$A$1="PT",S$4,S$2)</f>
        <v>(Jan-Mar)</v>
      </c>
      <c r="T30" s="117" t="str">
        <f>IF(MENU!$A$1="PT",T$4,T$2)</f>
        <v>(Abr-Jun)</v>
      </c>
      <c r="U30" s="117" t="str">
        <f>IF(MENU!$A$1="PT",U$4,U$2)</f>
        <v>(Jul-Set)</v>
      </c>
      <c r="V30" s="117" t="str">
        <f>IF(MENU!$A$1="PT",V$4,V$2)</f>
        <v>(Out-Dez)</v>
      </c>
      <c r="W30" s="117" t="str">
        <f>IF(MENU!$A$1="PT",W$4,W$2)</f>
        <v>(Jan-Mar)</v>
      </c>
      <c r="X30" s="117" t="str">
        <f>IF(MENU!$A$1="PT",X$4,X$2)</f>
        <v>(Abr-Jun)</v>
      </c>
      <c r="Y30" s="117" t="str">
        <f>IF(MENU!$A$1="PT",Y$4,Y$2)</f>
        <v>(Jul-Set)</v>
      </c>
      <c r="Z30" s="117" t="str">
        <f>IF(MENU!$A$1="PT",Z$4,Z$2)</f>
        <v>(Out-Dez)</v>
      </c>
      <c r="AA30" s="117" t="str">
        <f>IF(MENU!$A$1="PT",AA$4,AA$2)</f>
        <v>(Jan-Mar)</v>
      </c>
      <c r="AB30" s="117" t="str">
        <f>IF(MENU!$A$1="PT",AB$4,AB$2)</f>
        <v>(Abr-Jun)</v>
      </c>
      <c r="AC30" s="117" t="str">
        <f>IF(MENU!$A$1="PT",AC$4,AC$2)</f>
        <v>(Jul-Set)</v>
      </c>
      <c r="AD30" s="117" t="str">
        <f>IF(MENU!$A$1="PT",AD$4,AD$2)</f>
        <v>(Out-Dez)</v>
      </c>
      <c r="AE30" s="117" t="str">
        <f>IF(MENU!$A$1="PT",AE$4,AE$2)</f>
        <v>(Jan-Mar)</v>
      </c>
      <c r="AF30" s="117" t="str">
        <f>IF(MENU!$A$1="PT",AF$4,AF$2)</f>
        <v>(Abr-Jun)</v>
      </c>
      <c r="AG30" s="367" t="str">
        <f>IF(MENU!$A$1="PT",AG$4,AG$2)</f>
        <v>(Jul-Set)</v>
      </c>
      <c r="AH30" s="367" t="str">
        <f>IF(MENU!$A$1="PT",AH$4,AH$2)</f>
        <v>(Out-Dez)</v>
      </c>
    </row>
    <row r="31" spans="1:37">
      <c r="A31" s="5" t="s">
        <v>524</v>
      </c>
      <c r="B31" s="5" t="s">
        <v>133</v>
      </c>
      <c r="E31" s="358" t="s">
        <v>516</v>
      </c>
      <c r="F31" s="24" t="str">
        <f>IF(MENU!$A$1="PT",$B31,$A31)</f>
        <v>Receita Operacional Líquida</v>
      </c>
      <c r="G31" s="267">
        <v>9982</v>
      </c>
      <c r="H31" s="267">
        <v>10285.799999999999</v>
      </c>
      <c r="I31" s="267">
        <v>10915.5</v>
      </c>
      <c r="J31" s="119">
        <v>11383.8</v>
      </c>
      <c r="K31" s="119">
        <v>10947.101000000001</v>
      </c>
      <c r="L31" s="119">
        <v>11778.509</v>
      </c>
      <c r="M31" s="119">
        <v>12737.213000000002</v>
      </c>
      <c r="N31" s="119">
        <v>13064.848</v>
      </c>
      <c r="O31" s="268">
        <v>13010.956</v>
      </c>
      <c r="P31" s="119">
        <v>13684.832999999999</v>
      </c>
      <c r="Q31" s="119">
        <v>14333.867999999999</v>
      </c>
      <c r="R31" s="119">
        <v>14704.269999999999</v>
      </c>
      <c r="S31" s="119">
        <v>14061.509999999998</v>
      </c>
      <c r="T31" s="119">
        <v>14793.885</v>
      </c>
      <c r="U31" s="119">
        <v>15638.868</v>
      </c>
      <c r="V31" s="119">
        <v>16918.702999999998</v>
      </c>
      <c r="W31" s="119">
        <v>16391.752</v>
      </c>
      <c r="X31" s="119">
        <v>16479.574000000001</v>
      </c>
      <c r="Y31" s="119">
        <v>17323.385000000002</v>
      </c>
      <c r="Z31" s="119">
        <v>17948.338</v>
      </c>
      <c r="AA31" s="119">
        <v>17698.153999999999</v>
      </c>
      <c r="AB31" s="119">
        <v>17264.04</v>
      </c>
      <c r="AC31" s="119">
        <v>18452.780000000002</v>
      </c>
      <c r="AD31" s="119">
        <v>19374.173999999999</v>
      </c>
      <c r="AE31" s="119">
        <v>19494.975999999999</v>
      </c>
      <c r="AF31" s="119">
        <v>19594.606</v>
      </c>
      <c r="AG31" s="119">
        <v>21053.116999999998</v>
      </c>
      <c r="AH31" s="119">
        <f>'RAIZEN COMBUSTIVEIS CONSOLIDADO'!AC7-'RAIZEN COMBUSTIVEIS ARGENTINA'!B16</f>
        <v>21817.461037770001</v>
      </c>
      <c r="AI31" s="377"/>
      <c r="AJ31" s="377"/>
      <c r="AK31" s="378"/>
    </row>
    <row r="32" spans="1:37">
      <c r="A32" s="5" t="s">
        <v>557</v>
      </c>
      <c r="B32" s="5" t="s">
        <v>224</v>
      </c>
      <c r="E32" s="5" t="s">
        <v>491</v>
      </c>
      <c r="F32" s="91" t="str">
        <f>IF(MENU!$A$1="PT",$B32,$A32)</f>
        <v>Etanol</v>
      </c>
      <c r="G32" s="269">
        <v>544.6</v>
      </c>
      <c r="H32" s="269">
        <v>540.4</v>
      </c>
      <c r="I32" s="269">
        <v>553.9</v>
      </c>
      <c r="J32" s="269">
        <v>649.29999999999995</v>
      </c>
      <c r="K32" s="269">
        <v>658.03</v>
      </c>
      <c r="L32" s="269">
        <v>672.27099999999996</v>
      </c>
      <c r="M32" s="269">
        <v>756.11400000000003</v>
      </c>
      <c r="N32" s="269">
        <v>901.851</v>
      </c>
      <c r="O32" s="270">
        <v>930.16499999999996</v>
      </c>
      <c r="P32" s="269">
        <v>805.01599999999996</v>
      </c>
      <c r="Q32" s="269">
        <v>831.71100000000001</v>
      </c>
      <c r="R32" s="269">
        <v>989.83</v>
      </c>
      <c r="S32" s="120">
        <v>1162</v>
      </c>
      <c r="T32" s="120">
        <v>1244.693</v>
      </c>
      <c r="U32" s="120">
        <v>1327.019</v>
      </c>
      <c r="V32" s="120">
        <v>1658.9269999999999</v>
      </c>
      <c r="W32" s="120">
        <v>1387.7929999999999</v>
      </c>
      <c r="X32" s="120">
        <v>1202.0160000000001</v>
      </c>
      <c r="Y32" s="120">
        <v>1353.6579999999999</v>
      </c>
      <c r="Z32" s="120">
        <v>1303.126</v>
      </c>
      <c r="AA32" s="120">
        <v>1041.5650000000001</v>
      </c>
      <c r="AB32" s="120">
        <v>1050.6610000000001</v>
      </c>
      <c r="AC32" s="120">
        <v>1209.808</v>
      </c>
      <c r="AD32" s="120">
        <v>1624.116</v>
      </c>
      <c r="AE32" s="120">
        <v>1717.444</v>
      </c>
      <c r="AF32" s="120">
        <v>1557.9079999999999</v>
      </c>
      <c r="AG32" s="120">
        <v>1883.643</v>
      </c>
      <c r="AH32" s="120" t="e">
        <f>#REF!-#REF!</f>
        <v>#REF!</v>
      </c>
    </row>
    <row r="33" spans="1:47">
      <c r="A33" s="5" t="s">
        <v>558</v>
      </c>
      <c r="B33" s="5" t="s">
        <v>225</v>
      </c>
      <c r="E33" s="5" t="s">
        <v>492</v>
      </c>
      <c r="F33" s="91" t="str">
        <f>IF(MENU!$A$1="PT",$B33,$A33)</f>
        <v>Gasolina</v>
      </c>
      <c r="G33" s="269">
        <v>4179.3</v>
      </c>
      <c r="H33" s="269">
        <v>4258.8999999999996</v>
      </c>
      <c r="I33" s="269">
        <v>4356.7</v>
      </c>
      <c r="J33" s="269">
        <v>4666.3999999999996</v>
      </c>
      <c r="K33" s="269">
        <v>4406.7700000000004</v>
      </c>
      <c r="L33" s="269">
        <v>4724.0320000000002</v>
      </c>
      <c r="M33" s="269">
        <v>4911.5720000000001</v>
      </c>
      <c r="N33" s="269">
        <v>5193.51</v>
      </c>
      <c r="O33" s="270">
        <v>5147.576</v>
      </c>
      <c r="P33" s="269">
        <v>5529.3209999999999</v>
      </c>
      <c r="Q33" s="269">
        <v>5557.1279999999997</v>
      </c>
      <c r="R33" s="269">
        <v>5931.107</v>
      </c>
      <c r="S33" s="120">
        <v>5706.5240000000003</v>
      </c>
      <c r="T33" s="120">
        <v>5705.9960000000001</v>
      </c>
      <c r="U33" s="120">
        <v>5706.86</v>
      </c>
      <c r="V33" s="120">
        <v>6664.99</v>
      </c>
      <c r="W33" s="120">
        <v>7141.3959999999997</v>
      </c>
      <c r="X33" s="120">
        <v>6839.3159999999998</v>
      </c>
      <c r="Y33" s="120">
        <v>7074.1639999999998</v>
      </c>
      <c r="Z33" s="120">
        <v>8107.2049999999999</v>
      </c>
      <c r="AA33" s="120">
        <v>8206.3719999999994</v>
      </c>
      <c r="AB33" s="120">
        <v>7801.7669999999998</v>
      </c>
      <c r="AC33" s="120">
        <v>7730.4650000000001</v>
      </c>
      <c r="AD33" s="120">
        <v>8140.2219999999998</v>
      </c>
      <c r="AE33" s="120">
        <v>8125.3990000000003</v>
      </c>
      <c r="AF33" s="120">
        <v>7780.7160000000003</v>
      </c>
      <c r="AG33" s="120">
        <v>7605.4129999999996</v>
      </c>
      <c r="AH33" s="120" t="e">
        <f>#REF!-'RAIZEN COMBUSTIVEIS ARGENTINA'!B17</f>
        <v>#REF!</v>
      </c>
    </row>
    <row r="34" spans="1:47">
      <c r="A34" s="5" t="s">
        <v>226</v>
      </c>
      <c r="B34" s="5" t="s">
        <v>226</v>
      </c>
      <c r="E34" s="5" t="s">
        <v>493</v>
      </c>
      <c r="F34" s="91" t="str">
        <f>IF(MENU!$A$1="PT",$B34,$A34)</f>
        <v>Diesel</v>
      </c>
      <c r="G34" s="269">
        <v>3875.5</v>
      </c>
      <c r="H34" s="269">
        <v>4083.8</v>
      </c>
      <c r="I34" s="269">
        <v>4629.2</v>
      </c>
      <c r="J34" s="269">
        <v>4667.5</v>
      </c>
      <c r="K34" s="269">
        <v>4463.8450000000003</v>
      </c>
      <c r="L34" s="269">
        <v>5117.1710000000003</v>
      </c>
      <c r="M34" s="269">
        <v>5631.6719999999996</v>
      </c>
      <c r="N34" s="269">
        <v>5512.8710000000001</v>
      </c>
      <c r="O34" s="270">
        <v>5435.3320000000003</v>
      </c>
      <c r="P34" s="269">
        <v>5962.7640000000001</v>
      </c>
      <c r="Q34" s="269">
        <v>6512.8329999999996</v>
      </c>
      <c r="R34" s="269">
        <v>6363.866</v>
      </c>
      <c r="S34" s="120">
        <v>6060.348</v>
      </c>
      <c r="T34" s="120">
        <v>6680.3310000000001</v>
      </c>
      <c r="U34" s="120">
        <v>7354.9840000000004</v>
      </c>
      <c r="V34" s="120">
        <v>7408.2690000000002</v>
      </c>
      <c r="W34" s="120">
        <v>6832.6729999999998</v>
      </c>
      <c r="X34" s="120">
        <v>7517.6319999999996</v>
      </c>
      <c r="Y34" s="120">
        <v>7903.8019999999997</v>
      </c>
      <c r="Z34" s="120">
        <v>7558.8280000000004</v>
      </c>
      <c r="AA34" s="120">
        <v>7431.9849999999997</v>
      </c>
      <c r="AB34" s="120">
        <v>7427.8209999999999</v>
      </c>
      <c r="AC34" s="120">
        <v>8494.1630000000005</v>
      </c>
      <c r="AD34" s="120">
        <v>8432.9259999999995</v>
      </c>
      <c r="AE34" s="120">
        <v>8401.6319999999996</v>
      </c>
      <c r="AF34" s="120">
        <v>8934.3610000000008</v>
      </c>
      <c r="AG34" s="120">
        <v>9929.0030000000006</v>
      </c>
      <c r="AH34" s="120" t="e">
        <f>#REF!-'RAIZEN COMBUSTIVEIS ARGENTINA'!B18</f>
        <v>#REF!</v>
      </c>
    </row>
    <row r="35" spans="1:47">
      <c r="A35" s="5" t="s">
        <v>559</v>
      </c>
      <c r="B35" s="5" t="s">
        <v>227</v>
      </c>
      <c r="E35" s="5" t="s">
        <v>494</v>
      </c>
      <c r="F35" s="91" t="str">
        <f>IF(MENU!$A$1="PT",$B35,$A35)</f>
        <v>Aviação</v>
      </c>
      <c r="G35" s="269">
        <v>1176.3</v>
      </c>
      <c r="H35" s="269">
        <v>1259.7</v>
      </c>
      <c r="I35" s="269">
        <v>1221.8</v>
      </c>
      <c r="J35" s="269">
        <v>1245.3</v>
      </c>
      <c r="K35" s="269">
        <v>1277.0940000000001</v>
      </c>
      <c r="L35" s="269">
        <v>1126.3510000000001</v>
      </c>
      <c r="M35" s="269">
        <v>1289.95</v>
      </c>
      <c r="N35" s="269">
        <v>1308.327</v>
      </c>
      <c r="O35" s="270">
        <v>1339.8130000000001</v>
      </c>
      <c r="P35" s="269">
        <v>1226.5250000000001</v>
      </c>
      <c r="Q35" s="269">
        <v>1271.2539999999999</v>
      </c>
      <c r="R35" s="269">
        <v>1273.8009999999999</v>
      </c>
      <c r="S35" s="120">
        <v>1004.561</v>
      </c>
      <c r="T35" s="120">
        <v>1043.8679999999999</v>
      </c>
      <c r="U35" s="120">
        <v>1125.46</v>
      </c>
      <c r="V35" s="120">
        <v>1059.8589999999999</v>
      </c>
      <c r="W35" s="120">
        <v>897.97500000000002</v>
      </c>
      <c r="X35" s="120">
        <v>793.78099999999995</v>
      </c>
      <c r="Y35" s="120">
        <v>866.774</v>
      </c>
      <c r="Z35" s="120">
        <v>855.68200000000002</v>
      </c>
      <c r="AA35" s="120">
        <v>899.37300000000005</v>
      </c>
      <c r="AB35" s="120">
        <v>852.20399999999995</v>
      </c>
      <c r="AC35" s="120">
        <v>892.21299999999997</v>
      </c>
      <c r="AD35" s="120">
        <v>1065.8330000000001</v>
      </c>
      <c r="AE35" s="120">
        <v>1144.7380000000001</v>
      </c>
      <c r="AF35" s="120">
        <v>1227.2470000000001</v>
      </c>
      <c r="AG35" s="120">
        <v>1501.7139999999999</v>
      </c>
      <c r="AH35" s="120" t="e">
        <f>#REF!-'RAIZEN COMBUSTIVEIS ARGENTINA'!B19</f>
        <v>#REF!</v>
      </c>
    </row>
    <row r="36" spans="1:47">
      <c r="A36" s="5" t="s">
        <v>560</v>
      </c>
      <c r="B36" s="5" t="s">
        <v>228</v>
      </c>
      <c r="E36" s="5" t="s">
        <v>495</v>
      </c>
      <c r="F36" s="91" t="str">
        <f>IF(MENU!$A$1="PT",$B36,$A36)</f>
        <v>Outros Produtos</v>
      </c>
      <c r="G36" s="269">
        <v>206.2</v>
      </c>
      <c r="H36" s="269">
        <v>143</v>
      </c>
      <c r="I36" s="269">
        <v>153.9</v>
      </c>
      <c r="J36" s="269">
        <v>155.30000000000001</v>
      </c>
      <c r="K36" s="269">
        <v>141.36199999999999</v>
      </c>
      <c r="L36" s="269">
        <v>138.684</v>
      </c>
      <c r="M36" s="269">
        <v>147.905</v>
      </c>
      <c r="N36" s="269">
        <v>148.28899999999999</v>
      </c>
      <c r="O36" s="270">
        <v>158.07</v>
      </c>
      <c r="P36" s="269">
        <v>161.20699999999999</v>
      </c>
      <c r="Q36" s="269">
        <v>160.94200000000001</v>
      </c>
      <c r="R36" s="269">
        <v>145.666</v>
      </c>
      <c r="S36" s="120">
        <v>128.077</v>
      </c>
      <c r="T36" s="120">
        <v>118.997</v>
      </c>
      <c r="U36" s="120">
        <v>124.545</v>
      </c>
      <c r="V36" s="120">
        <v>126.658</v>
      </c>
      <c r="W36" s="120">
        <v>131.91499999999999</v>
      </c>
      <c r="X36" s="120">
        <v>126.82899999999999</v>
      </c>
      <c r="Y36" s="120">
        <v>124.98699999999999</v>
      </c>
      <c r="Z36" s="120">
        <v>123.497</v>
      </c>
      <c r="AA36" s="120">
        <v>118.85899999999999</v>
      </c>
      <c r="AB36" s="120">
        <v>131.58699999999999</v>
      </c>
      <c r="AC36" s="120">
        <v>126.131</v>
      </c>
      <c r="AD36" s="120">
        <v>111.077</v>
      </c>
      <c r="AE36" s="120">
        <v>105.76300000000001</v>
      </c>
      <c r="AF36" s="120">
        <v>94.373999999999995</v>
      </c>
      <c r="AG36" s="120">
        <v>133.345</v>
      </c>
      <c r="AH36" s="120" t="e">
        <f>#REF!-'RAIZEN COMBUSTIVEIS ARGENTINA'!B20</f>
        <v>#REF!</v>
      </c>
    </row>
    <row r="37" spans="1:47">
      <c r="A37" s="5" t="s">
        <v>565</v>
      </c>
      <c r="B37" s="5" t="s">
        <v>231</v>
      </c>
      <c r="E37" s="5" t="s">
        <v>447</v>
      </c>
      <c r="F37" s="24" t="str">
        <f>IF(MENU!$A$1="PT",$B37,$A37)</f>
        <v>Custo de Produto Vendido</v>
      </c>
      <c r="G37" s="226">
        <v>-9316.7000000000007</v>
      </c>
      <c r="H37" s="226">
        <v>-9738.9</v>
      </c>
      <c r="I37" s="226">
        <v>-10335.299999999999</v>
      </c>
      <c r="J37" s="226">
        <v>-10773.2</v>
      </c>
      <c r="K37" s="226">
        <v>-10351.606</v>
      </c>
      <c r="L37" s="226">
        <v>-11223.509</v>
      </c>
      <c r="M37" s="226">
        <v>-12077.217000000001</v>
      </c>
      <c r="N37" s="226">
        <v>-12363.829</v>
      </c>
      <c r="O37" s="271">
        <v>-12340.661</v>
      </c>
      <c r="P37" s="226">
        <v>-13066.88</v>
      </c>
      <c r="Q37" s="226">
        <v>-13621.938</v>
      </c>
      <c r="R37" s="226">
        <v>-13904.743</v>
      </c>
      <c r="S37" s="122">
        <v>-13260.089</v>
      </c>
      <c r="T37" s="122">
        <v>-14134.501</v>
      </c>
      <c r="U37" s="122">
        <v>-14884.931</v>
      </c>
      <c r="V37" s="122">
        <v>-15916.734</v>
      </c>
      <c r="W37" s="122">
        <v>-15600.588</v>
      </c>
      <c r="X37" s="122">
        <v>-15665.191000000001</v>
      </c>
      <c r="Y37" s="122">
        <v>-16367.656000000001</v>
      </c>
      <c r="Z37" s="122">
        <v>-16812.50350495</v>
      </c>
      <c r="AA37" s="122">
        <v>-16746.925126990001</v>
      </c>
      <c r="AB37" s="122">
        <v>-16499.279919640001</v>
      </c>
      <c r="AC37" s="122">
        <v>-17324.967676200002</v>
      </c>
      <c r="AD37" s="122">
        <v>-18304.119578429993</v>
      </c>
      <c r="AE37" s="122">
        <v>-18521.68432592</v>
      </c>
      <c r="AF37" s="122">
        <v>-18824.9732</v>
      </c>
      <c r="AG37" s="122">
        <v>-20183.792000000001</v>
      </c>
      <c r="AH37" s="122">
        <f>'RAIZEN COMBUSTIVEIS CONSOLIDADO'!AC8-'RAIZEN COMBUSTIVEIS ARGENTINA'!B21</f>
        <v>-20693.297325809999</v>
      </c>
    </row>
    <row r="38" spans="1:47">
      <c r="A38" s="5" t="s">
        <v>525</v>
      </c>
      <c r="B38" s="5" t="s">
        <v>135</v>
      </c>
      <c r="E38" s="5" t="s">
        <v>448</v>
      </c>
      <c r="F38" s="24" t="str">
        <f>IF(MENU!$A$1="PT",$B38,$A38)</f>
        <v>Lucro Bruto</v>
      </c>
      <c r="G38" s="267">
        <v>665.3</v>
      </c>
      <c r="H38" s="267">
        <v>546.9</v>
      </c>
      <c r="I38" s="267">
        <v>580.20000000000005</v>
      </c>
      <c r="J38" s="267">
        <v>610.6</v>
      </c>
      <c r="K38" s="267">
        <v>595.495</v>
      </c>
      <c r="L38" s="267">
        <v>555</v>
      </c>
      <c r="M38" s="267">
        <v>659.99599999999998</v>
      </c>
      <c r="N38" s="267">
        <v>701.01900000000001</v>
      </c>
      <c r="O38" s="272">
        <v>670.29499999999996</v>
      </c>
      <c r="P38" s="267">
        <v>617.95299999999997</v>
      </c>
      <c r="Q38" s="267">
        <v>711.93</v>
      </c>
      <c r="R38" s="267">
        <v>799.52700000000004</v>
      </c>
      <c r="S38" s="118">
        <v>801.42100000000005</v>
      </c>
      <c r="T38" s="118">
        <v>659.38400000000001</v>
      </c>
      <c r="U38" s="118">
        <v>753.93700000000001</v>
      </c>
      <c r="V38" s="118">
        <v>1001.9690000000001</v>
      </c>
      <c r="W38" s="118">
        <v>791.16399999999999</v>
      </c>
      <c r="X38" s="118">
        <v>814.38300000000004</v>
      </c>
      <c r="Y38" s="118">
        <v>955.72699999999998</v>
      </c>
      <c r="Z38" s="118">
        <v>1135.83449505</v>
      </c>
      <c r="AA38" s="118">
        <v>951.22887301000003</v>
      </c>
      <c r="AB38" s="118">
        <v>764.76008036000098</v>
      </c>
      <c r="AC38" s="118">
        <v>1127.812323800003</v>
      </c>
      <c r="AD38" s="118">
        <v>1070.054421570007</v>
      </c>
      <c r="AE38" s="118">
        <v>973.2886740800019</v>
      </c>
      <c r="AF38" s="118">
        <v>769.62980000000005</v>
      </c>
      <c r="AG38" s="122">
        <v>869.32499999999709</v>
      </c>
      <c r="AH38" s="122">
        <f>'RAIZEN COMBUSTIVEIS CONSOLIDADO'!AC9-'RAIZEN COMBUSTIVEIS ARGENTINA'!B22</f>
        <v>1124.1637119600014</v>
      </c>
    </row>
    <row r="39" spans="1:47">
      <c r="A39" s="5" t="s">
        <v>566</v>
      </c>
      <c r="B39" s="5" t="s">
        <v>136</v>
      </c>
      <c r="F39" s="28" t="str">
        <f>IF(MENU!$A$1="PT",$B39,$A39)</f>
        <v>Margem Bruta (%)</v>
      </c>
      <c r="G39" s="121">
        <v>6.6649969945902623E-2</v>
      </c>
      <c r="H39" s="121">
        <v>5.3170390246747946E-2</v>
      </c>
      <c r="I39" s="121">
        <v>5.3153772158856673E-2</v>
      </c>
      <c r="J39" s="121">
        <v>5.3637625397494691E-2</v>
      </c>
      <c r="K39" s="121">
        <v>5.4397506700632432E-2</v>
      </c>
      <c r="L39" s="121">
        <v>4.7119716086306003E-2</v>
      </c>
      <c r="M39" s="121">
        <v>5.1816358884788999E-2</v>
      </c>
      <c r="N39" s="121">
        <v>5.3656881427170067E-2</v>
      </c>
      <c r="O39" s="273">
        <v>5.1517736283175498E-2</v>
      </c>
      <c r="P39" s="121">
        <v>4.5156049766920794E-2</v>
      </c>
      <c r="Q39" s="121">
        <v>4.9667682163669992E-2</v>
      </c>
      <c r="R39" s="121">
        <v>5.4373797543162641E-2</v>
      </c>
      <c r="S39" s="121">
        <v>5.6993950151868478E-2</v>
      </c>
      <c r="T39" s="121">
        <v>4.4571388786650699E-2</v>
      </c>
      <c r="U39" s="121">
        <v>4.8209179846009316E-2</v>
      </c>
      <c r="V39" s="121">
        <v>5.9222565701401587E-2</v>
      </c>
      <c r="W39" s="121">
        <v>4.8265981574147777E-2</v>
      </c>
      <c r="X39" s="121">
        <v>4.9417721598871429E-2</v>
      </c>
      <c r="Y39" s="121">
        <v>5.4987296665086186E-2</v>
      </c>
      <c r="Z39" s="121">
        <v>6.3486879667678395E-2</v>
      </c>
      <c r="AA39" s="121">
        <v>5.3747349752409211E-2</v>
      </c>
      <c r="AB39" s="121">
        <v>4.429786309345906E-2</v>
      </c>
      <c r="AC39" s="121">
        <v>6.1118829997431436E-2</v>
      </c>
      <c r="AD39" s="121">
        <f>AD38/AD31</f>
        <v>5.5230969927802187E-2</v>
      </c>
      <c r="AE39" s="121">
        <f>AE38/AE31</f>
        <v>4.9925102451011068E-2</v>
      </c>
      <c r="AF39" s="121">
        <f>AF38/AF31</f>
        <v>3.9277635896327795E-2</v>
      </c>
      <c r="AG39" s="121">
        <v>4.1291985410046271E-2</v>
      </c>
      <c r="AH39" s="121">
        <f>AH38/AH31</f>
        <v>5.152587232830938E-2</v>
      </c>
    </row>
    <row r="40" spans="1:47" s="25" customFormat="1">
      <c r="A40" s="25" t="s">
        <v>567</v>
      </c>
      <c r="B40" s="25" t="s">
        <v>138</v>
      </c>
      <c r="D40" s="25" t="s">
        <v>496</v>
      </c>
      <c r="E40" s="25" t="s">
        <v>449</v>
      </c>
      <c r="F40" s="24" t="str">
        <f>IF(MENU!$A$1="PT",$B40,$A40)</f>
        <v>Despesas com Vendas</v>
      </c>
      <c r="G40" s="226">
        <v>-390.8</v>
      </c>
      <c r="H40" s="226">
        <v>-242.1</v>
      </c>
      <c r="I40" s="226">
        <v>-243.1</v>
      </c>
      <c r="J40" s="226">
        <v>-275.89999999999998</v>
      </c>
      <c r="K40" s="226">
        <v>-265.80200000000002</v>
      </c>
      <c r="L40" s="226">
        <v>-247.124</v>
      </c>
      <c r="M40" s="226">
        <v>-263.11500000000001</v>
      </c>
      <c r="N40" s="226">
        <v>-297.85599999999999</v>
      </c>
      <c r="O40" s="271">
        <v>-283.46800000000002</v>
      </c>
      <c r="P40" s="226">
        <v>-301.54899999999998</v>
      </c>
      <c r="Q40" s="226">
        <v>-299.87099999999998</v>
      </c>
      <c r="R40" s="226">
        <v>-265.62799999999999</v>
      </c>
      <c r="S40" s="122">
        <v>-315.93299999999999</v>
      </c>
      <c r="T40" s="122">
        <v>-281.08999999999997</v>
      </c>
      <c r="U40" s="122">
        <v>-305.97899999999998</v>
      </c>
      <c r="V40" s="122">
        <v>-285.54737499999999</v>
      </c>
      <c r="W40" s="122">
        <v>-357.096</v>
      </c>
      <c r="X40" s="122">
        <v>-299.52100000000002</v>
      </c>
      <c r="Y40" s="122">
        <v>-308.61500000000001</v>
      </c>
      <c r="Z40" s="122">
        <v>-338.10599999999999</v>
      </c>
      <c r="AA40" s="122">
        <v>-314.101</v>
      </c>
      <c r="AB40" s="122">
        <v>-327.97800000000001</v>
      </c>
      <c r="AC40" s="122">
        <v>-353.87099999999998</v>
      </c>
      <c r="AD40" s="122">
        <v>-349.89699999999999</v>
      </c>
      <c r="AE40" s="122">
        <v>-345.10199999999998</v>
      </c>
      <c r="AF40" s="122">
        <v>-339.82499999999999</v>
      </c>
      <c r="AG40" s="14">
        <v>-319.82600000000002</v>
      </c>
      <c r="AH40" s="14">
        <f>'RAIZEN COMBUSTIVEIS CONSOLIDADO'!AC11-'RAIZEN COMBUSTIVEIS ARGENTINA'!B24</f>
        <v>-373.53899999999999</v>
      </c>
    </row>
    <row r="41" spans="1:47" s="25" customFormat="1">
      <c r="A41" s="25" t="s">
        <v>568</v>
      </c>
      <c r="B41" s="25" t="s">
        <v>139</v>
      </c>
      <c r="D41" s="25" t="s">
        <v>497</v>
      </c>
      <c r="E41" s="25" t="s">
        <v>449</v>
      </c>
      <c r="F41" s="24" t="str">
        <f>IF(MENU!$A$1="PT",$B41,$A41)</f>
        <v>Despesas Gerais e Administrativas</v>
      </c>
      <c r="G41" s="226">
        <v>-111.2</v>
      </c>
      <c r="H41" s="226">
        <v>-89.6</v>
      </c>
      <c r="I41" s="226">
        <v>-92.3</v>
      </c>
      <c r="J41" s="226">
        <v>-87.1</v>
      </c>
      <c r="K41" s="226">
        <v>-92.596000000000004</v>
      </c>
      <c r="L41" s="226">
        <v>-88.141999999999996</v>
      </c>
      <c r="M41" s="226">
        <v>-99.71</v>
      </c>
      <c r="N41" s="226">
        <v>-98.052000000000007</v>
      </c>
      <c r="O41" s="271">
        <v>-105.13500000000001</v>
      </c>
      <c r="P41" s="226">
        <v>-95.816999999999993</v>
      </c>
      <c r="Q41" s="226">
        <v>-95.504000000000005</v>
      </c>
      <c r="R41" s="226">
        <v>-90.802999999999997</v>
      </c>
      <c r="S41" s="122">
        <v>-100.271</v>
      </c>
      <c r="T41" s="122">
        <v>-97.230999999999995</v>
      </c>
      <c r="U41" s="122">
        <v>-91.254999999999995</v>
      </c>
      <c r="V41" s="122">
        <v>-105.813</v>
      </c>
      <c r="W41" s="122">
        <v>-101.209</v>
      </c>
      <c r="X41" s="122">
        <v>-119.596</v>
      </c>
      <c r="Y41" s="122">
        <v>-103.44</v>
      </c>
      <c r="Z41" s="122">
        <v>-123.517</v>
      </c>
      <c r="AA41" s="122">
        <v>-116.242</v>
      </c>
      <c r="AB41" s="122">
        <v>-102.422</v>
      </c>
      <c r="AC41" s="122">
        <v>-113.83499999999999</v>
      </c>
      <c r="AD41" s="122">
        <v>-123.244</v>
      </c>
      <c r="AE41" s="122">
        <v>-135.328</v>
      </c>
      <c r="AF41" s="122">
        <v>-115.003</v>
      </c>
      <c r="AG41" s="14">
        <v>-117.27800000000001</v>
      </c>
      <c r="AH41" s="14">
        <f>'RAIZEN COMBUSTIVEIS CONSOLIDADO'!AC12-'RAIZEN COMBUSTIVEIS ARGENTINA'!B25</f>
        <v>-112.23948708</v>
      </c>
    </row>
    <row r="42" spans="1:47" s="25" customFormat="1">
      <c r="A42" s="25" t="s">
        <v>569</v>
      </c>
      <c r="B42" s="25" t="s">
        <v>140</v>
      </c>
      <c r="E42" s="25" t="s">
        <v>450</v>
      </c>
      <c r="F42" s="24" t="str">
        <f>IF(MENU!$A$1="PT",$B42,$A42)</f>
        <v>Outras Receitas (Despesas) Operacionais, Líquidas</v>
      </c>
      <c r="G42" s="226">
        <v>89</v>
      </c>
      <c r="H42" s="226">
        <v>40.700000000000003</v>
      </c>
      <c r="I42" s="226">
        <v>-2.6</v>
      </c>
      <c r="J42" s="226">
        <v>114.1</v>
      </c>
      <c r="K42" s="226">
        <v>67.302999999999997</v>
      </c>
      <c r="L42" s="226">
        <v>79.927000000000007</v>
      </c>
      <c r="M42" s="226">
        <v>66.328000000000003</v>
      </c>
      <c r="N42" s="226">
        <v>145.95599999999999</v>
      </c>
      <c r="O42" s="271">
        <v>101.76</v>
      </c>
      <c r="P42" s="226">
        <v>76.668999999999997</v>
      </c>
      <c r="Q42" s="226">
        <v>83.828999999999994</v>
      </c>
      <c r="R42" s="226">
        <v>75.885000000000005</v>
      </c>
      <c r="S42" s="122">
        <v>60.926000000000002</v>
      </c>
      <c r="T42" s="122">
        <v>82.634</v>
      </c>
      <c r="U42" s="122">
        <v>88.042000000000002</v>
      </c>
      <c r="V42" s="122">
        <v>63.182143000000003</v>
      </c>
      <c r="W42" s="122">
        <v>80.718000000000004</v>
      </c>
      <c r="X42" s="122">
        <v>117.352</v>
      </c>
      <c r="Y42" s="122">
        <v>412.12599999999998</v>
      </c>
      <c r="Z42" s="122">
        <v>234.06</v>
      </c>
      <c r="AA42" s="122">
        <v>-45.777000000000001</v>
      </c>
      <c r="AB42" s="122">
        <v>225.05199999999999</v>
      </c>
      <c r="AC42" s="122">
        <v>70.796999999999997</v>
      </c>
      <c r="AD42" s="122">
        <v>62.115000000000002</v>
      </c>
      <c r="AE42" s="122">
        <v>99.384</v>
      </c>
      <c r="AF42" s="122">
        <v>97.409000000000006</v>
      </c>
      <c r="AG42" s="122">
        <v>84.856999999999999</v>
      </c>
      <c r="AH42" s="122">
        <f>'RAIZEN COMBUSTIVEIS CONSOLIDADO'!AC13-'RAIZEN COMBUSTIVEIS ARGENTINA'!B26</f>
        <v>173.60027215</v>
      </c>
      <c r="AM42" s="326"/>
      <c r="AN42" s="326"/>
      <c r="AO42" s="326"/>
      <c r="AP42" s="326"/>
      <c r="AQ42" s="326"/>
      <c r="AR42" s="326"/>
      <c r="AS42" s="326"/>
      <c r="AT42" s="326"/>
    </row>
    <row r="43" spans="1:47" s="25" customFormat="1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/>
      <c r="AJ43"/>
      <c r="AK43"/>
      <c r="AM43"/>
      <c r="AN43"/>
      <c r="AO43"/>
      <c r="AP43"/>
      <c r="AQ43"/>
      <c r="AR43"/>
      <c r="AS43"/>
      <c r="AT43"/>
      <c r="AU43"/>
    </row>
    <row r="44" spans="1:47" s="27" customFormat="1">
      <c r="A44" s="27" t="s">
        <v>527</v>
      </c>
      <c r="B44" s="27" t="s">
        <v>371</v>
      </c>
      <c r="C44" s="27" t="s">
        <v>477</v>
      </c>
      <c r="D44" s="27" t="s">
        <v>476</v>
      </c>
      <c r="E44" s="27" t="s">
        <v>453</v>
      </c>
      <c r="F44" s="18" t="str">
        <f>IF(MENU!$A$1="PT",$B44,$A44)</f>
        <v>Custo da Dívida Bruta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225">
        <v>-219.7387142499999</v>
      </c>
      <c r="T44" s="223">
        <v>3.0474247100000573</v>
      </c>
      <c r="U44" s="223">
        <v>-184.89648692000023</v>
      </c>
      <c r="V44" s="223">
        <v>-130.62644318000017</v>
      </c>
      <c r="W44" s="223">
        <v>-154.09499840999999</v>
      </c>
      <c r="X44" s="223">
        <v>-163.95513685000003</v>
      </c>
      <c r="Y44" s="223">
        <v>-160.30193414000001</v>
      </c>
      <c r="Z44" s="223">
        <v>-155.95448290000004</v>
      </c>
      <c r="AA44" s="223">
        <v>-184.99821019000001</v>
      </c>
      <c r="AB44" s="223">
        <v>-94.723888549999998</v>
      </c>
      <c r="AC44" s="223">
        <v>-90.694721189999996</v>
      </c>
      <c r="AD44" s="223">
        <v>-96.499305069999991</v>
      </c>
      <c r="AE44" s="223">
        <v>-92.11831521000002</v>
      </c>
      <c r="AF44" s="223">
        <v>-250.91249092999996</v>
      </c>
      <c r="AG44" s="223">
        <v>-88.820983830000003</v>
      </c>
      <c r="AH44" s="360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</row>
    <row r="45" spans="1:47" s="27" customFormat="1">
      <c r="A45" s="27" t="s">
        <v>528</v>
      </c>
      <c r="B45" s="27" t="s">
        <v>372</v>
      </c>
      <c r="E45" s="27" t="s">
        <v>454</v>
      </c>
      <c r="F45" s="18" t="str">
        <f>IF(MENU!$A$1="PT",$B45,$A45)</f>
        <v>Rendimento de Aplicações Financeiras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25">
        <v>4.5800968400000004</v>
      </c>
      <c r="T45" s="223">
        <v>3.9156551400000001</v>
      </c>
      <c r="U45" s="223">
        <v>4.4639338899999998</v>
      </c>
      <c r="V45" s="223">
        <v>14.175480639999998</v>
      </c>
      <c r="W45" s="223">
        <v>18.108711289999999</v>
      </c>
      <c r="X45" s="223">
        <v>22.574911200000003</v>
      </c>
      <c r="Y45" s="223">
        <v>28.711021410000004</v>
      </c>
      <c r="Z45" s="223">
        <v>23.833584059999996</v>
      </c>
      <c r="AA45" s="223">
        <v>10.162880419999999</v>
      </c>
      <c r="AB45" s="223">
        <v>8.6682251000000008</v>
      </c>
      <c r="AC45" s="223">
        <v>4.0781452800000002</v>
      </c>
      <c r="AD45" s="223">
        <v>5.7916376300000003</v>
      </c>
      <c r="AE45" s="223">
        <v>14.01659431</v>
      </c>
      <c r="AF45" s="223">
        <v>7.5306878900000003</v>
      </c>
      <c r="AG45" s="223">
        <v>5.4994571900000002</v>
      </c>
      <c r="AH45" s="360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</row>
    <row r="46" spans="1:47" s="27" customFormat="1">
      <c r="A46" s="27" t="s">
        <v>529</v>
      </c>
      <c r="B46" s="27" t="s">
        <v>373</v>
      </c>
      <c r="F46" s="224" t="str">
        <f>IF(MENU!$A$1="PT",$B46,$A46)</f>
        <v>(=) Juros da Dívida Líquida</v>
      </c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6">
        <v>-215.15861740999989</v>
      </c>
      <c r="T46" s="217">
        <v>6.9630798500000575</v>
      </c>
      <c r="U46" s="217">
        <v>-180.43255303000024</v>
      </c>
      <c r="V46" s="217">
        <v>-116.45096254000016</v>
      </c>
      <c r="W46" s="217">
        <v>-135.98628711999999</v>
      </c>
      <c r="X46" s="217">
        <v>-141.38022565000003</v>
      </c>
      <c r="Y46" s="217">
        <v>-131.59091273000001</v>
      </c>
      <c r="Z46" s="217">
        <v>-132.12089884000005</v>
      </c>
      <c r="AA46" s="217">
        <v>-174.83532977000002</v>
      </c>
      <c r="AB46" s="217">
        <v>-86.055663449999997</v>
      </c>
      <c r="AC46" s="217">
        <v>-86.616575909999995</v>
      </c>
      <c r="AD46" s="217">
        <v>-90.707667439999994</v>
      </c>
      <c r="AE46" s="217">
        <v>-78.101720900000018</v>
      </c>
      <c r="AF46" s="217">
        <f>AF45+AF44</f>
        <v>-243.38180303999997</v>
      </c>
      <c r="AG46" s="217">
        <v>-83.321526640000016</v>
      </c>
      <c r="AH46" s="361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</row>
    <row r="47" spans="1:47" s="27" customFormat="1">
      <c r="A47" s="27" t="s">
        <v>530</v>
      </c>
      <c r="B47" s="27" t="s">
        <v>374</v>
      </c>
      <c r="E47" s="27" t="s">
        <v>455</v>
      </c>
      <c r="F47" s="18" t="str">
        <f>IF(MENU!$A$1="PT",$B47,$A47)</f>
        <v>Outros Encargos e Variações Monetárias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25">
        <v>228.83981108</v>
      </c>
      <c r="T47" s="223">
        <v>-40.502601949999999</v>
      </c>
      <c r="U47" s="223">
        <v>87.161805260000051</v>
      </c>
      <c r="V47" s="223">
        <v>108.83991651000007</v>
      </c>
      <c r="W47" s="223">
        <v>4.3127808500000357</v>
      </c>
      <c r="X47" s="223">
        <v>-4.1329983100000245</v>
      </c>
      <c r="Y47" s="223">
        <v>-14.928858560000023</v>
      </c>
      <c r="Z47" s="223">
        <v>-26.12443686000001</v>
      </c>
      <c r="AA47" s="223">
        <v>2.8703414099999769</v>
      </c>
      <c r="AB47" s="223">
        <v>-11.901704369999999</v>
      </c>
      <c r="AC47" s="223">
        <v>22.34292868</v>
      </c>
      <c r="AD47" s="223">
        <v>38.731889779999968</v>
      </c>
      <c r="AE47" s="223">
        <v>2.7075703799999609</v>
      </c>
      <c r="AF47" s="223">
        <v>124.38749113999999</v>
      </c>
      <c r="AG47" s="223">
        <v>-6.7039656200000461</v>
      </c>
      <c r="AH47" s="360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</row>
    <row r="48" spans="1:47" s="27" customFormat="1">
      <c r="A48" s="27" t="s">
        <v>531</v>
      </c>
      <c r="B48" s="27" t="s">
        <v>375</v>
      </c>
      <c r="E48" s="27" t="s">
        <v>456</v>
      </c>
      <c r="F48" s="18" t="str">
        <f>IF(MENU!$A$1="PT",$B48,$A48)</f>
        <v>Despesas Bancárias, Fees e Outros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25">
        <v>-0.72771354999999993</v>
      </c>
      <c r="T48" s="223">
        <v>-0.73939472000000006</v>
      </c>
      <c r="U48" s="223">
        <v>-1.30529009</v>
      </c>
      <c r="V48" s="223">
        <v>-1.0855761500000001</v>
      </c>
      <c r="W48" s="223">
        <v>-1.2884697599999999</v>
      </c>
      <c r="X48" s="223">
        <v>-1.2320889700000002</v>
      </c>
      <c r="Y48" s="223">
        <v>-8.660720000000002E-3</v>
      </c>
      <c r="Z48" s="223">
        <v>-7.5117799999999992E-3</v>
      </c>
      <c r="AA48" s="223">
        <v>-0.15178836999999998</v>
      </c>
      <c r="AB48" s="223">
        <v>26.78725201</v>
      </c>
      <c r="AC48" s="223">
        <v>-7.7844580800000003</v>
      </c>
      <c r="AD48" s="223">
        <v>7.5539993000000001</v>
      </c>
      <c r="AE48" s="223">
        <v>3.0279999900000001</v>
      </c>
      <c r="AF48" s="223">
        <v>-141.0761</v>
      </c>
      <c r="AG48" s="223">
        <v>-90.982265650000002</v>
      </c>
      <c r="AH48" s="360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</row>
    <row r="49" spans="1:47" s="27" customFormat="1">
      <c r="A49" s="27" t="s">
        <v>532</v>
      </c>
      <c r="B49" s="27" t="s">
        <v>376</v>
      </c>
      <c r="E49" s="27" t="s">
        <v>457</v>
      </c>
      <c r="F49" s="24" t="str">
        <f>IF(MENU!$A$1="PT",$B49,$A49)</f>
        <v>Resultado Financeiro</v>
      </c>
      <c r="G49" s="226">
        <v>44.308999999999983</v>
      </c>
      <c r="H49" s="226">
        <v>-78.47999999999999</v>
      </c>
      <c r="I49" s="226">
        <v>6.0469999999999988</v>
      </c>
      <c r="J49" s="226">
        <v>7.5609999999999999</v>
      </c>
      <c r="K49" s="226">
        <v>6.2390000000000043</v>
      </c>
      <c r="L49" s="226">
        <v>-42.176000000000002</v>
      </c>
      <c r="M49" s="226">
        <v>-14.917000000000002</v>
      </c>
      <c r="N49" s="226">
        <v>-42.108000000000004</v>
      </c>
      <c r="O49" s="226">
        <v>0.66099999999999781</v>
      </c>
      <c r="P49" s="226">
        <v>7.4739999999999966</v>
      </c>
      <c r="Q49" s="226">
        <v>-86.854158999999996</v>
      </c>
      <c r="R49" s="226">
        <v>-46.490686000000004</v>
      </c>
      <c r="S49" s="226">
        <v>12.953480120000112</v>
      </c>
      <c r="T49" s="217">
        <v>-34.278916819999942</v>
      </c>
      <c r="U49" s="217">
        <v>-94.576037860000184</v>
      </c>
      <c r="V49" s="217">
        <v>-8.6966221800000962</v>
      </c>
      <c r="W49" s="217">
        <v>-132.96197602999996</v>
      </c>
      <c r="X49" s="217">
        <v>-146.74531293000007</v>
      </c>
      <c r="Y49" s="217">
        <v>-146.52843201000005</v>
      </c>
      <c r="Z49" s="217">
        <v>-158.25284748000004</v>
      </c>
      <c r="AA49" s="217">
        <v>-172.11677673000003</v>
      </c>
      <c r="AB49" s="217">
        <v>-71.170115809999999</v>
      </c>
      <c r="AC49" s="217">
        <v>-72.058105309999988</v>
      </c>
      <c r="AD49" s="217">
        <v>-44.421778360000026</v>
      </c>
      <c r="AE49" s="217">
        <v>-72.366150530000056</v>
      </c>
      <c r="AF49" s="217">
        <v>-260.07041189999995</v>
      </c>
      <c r="AG49" s="217">
        <v>-181.00775791000001</v>
      </c>
      <c r="AH49" s="217">
        <f>'RAIZEN COMBUSTIVEIS CONSOLIDADO'!AC20-'RAIZEN COMBUSTIVEIS ARGENTINA'!B28</f>
        <v>67.538623869999995</v>
      </c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</row>
    <row r="50" spans="1:47" s="27" customFormat="1"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1:47" s="25" customFormat="1">
      <c r="A51" s="25" t="s">
        <v>526</v>
      </c>
      <c r="B51" s="25" t="s">
        <v>141</v>
      </c>
      <c r="E51" s="25" t="s">
        <v>452</v>
      </c>
      <c r="F51" s="24" t="str">
        <f>IF(MENU!$A$1="PT",$B51,$A51)</f>
        <v>Resultado de Equivalência Patrimonial</v>
      </c>
      <c r="G51" s="226">
        <v>0</v>
      </c>
      <c r="H51" s="226">
        <v>0</v>
      </c>
      <c r="I51" s="226">
        <v>0</v>
      </c>
      <c r="J51" s="226">
        <v>0</v>
      </c>
      <c r="K51" s="226">
        <v>0</v>
      </c>
      <c r="L51" s="226">
        <v>0</v>
      </c>
      <c r="M51" s="226">
        <v>0</v>
      </c>
      <c r="N51" s="226">
        <v>4.8259999999999996</v>
      </c>
      <c r="O51" s="271">
        <v>5.2539999999999996</v>
      </c>
      <c r="P51" s="226">
        <v>2.0779999999999998</v>
      </c>
      <c r="Q51" s="226">
        <v>3.887</v>
      </c>
      <c r="R51" s="226">
        <v>3.6829999999999998</v>
      </c>
      <c r="S51" s="122">
        <v>4.048</v>
      </c>
      <c r="T51" s="122">
        <v>3.0640000000000001</v>
      </c>
      <c r="U51" s="122">
        <v>3.5049999999999999</v>
      </c>
      <c r="V51" s="122">
        <v>-1.724</v>
      </c>
      <c r="W51" s="122">
        <v>2.52</v>
      </c>
      <c r="X51" s="122">
        <v>0</v>
      </c>
      <c r="Y51" s="122">
        <v>-2.83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1E-3</v>
      </c>
      <c r="AH51" s="122">
        <v>-9.9520503900000001</v>
      </c>
    </row>
    <row r="52" spans="1:47" s="25" customFormat="1">
      <c r="A52" s="25" t="s">
        <v>533</v>
      </c>
      <c r="B52" s="25" t="s">
        <v>37</v>
      </c>
      <c r="E52" s="25" t="s">
        <v>458</v>
      </c>
      <c r="F52" s="26" t="str">
        <f>IF(MENU!$A$1="PT",$B52,$A52)</f>
        <v>Imposto de Renda e Contribuição Social</v>
      </c>
      <c r="G52" s="226">
        <v>-83.549000000000007</v>
      </c>
      <c r="H52" s="226">
        <v>-59.792000000000002</v>
      </c>
      <c r="I52" s="226">
        <v>-55.131999999999998</v>
      </c>
      <c r="J52" s="226">
        <v>-109.053</v>
      </c>
      <c r="K52" s="226">
        <v>-90.860666510000001</v>
      </c>
      <c r="L52" s="226">
        <v>-87.567779999999999</v>
      </c>
      <c r="M52" s="226">
        <v>-119.28026</v>
      </c>
      <c r="N52" s="226">
        <v>-91.235699999999994</v>
      </c>
      <c r="O52" s="271">
        <v>-118.01904</v>
      </c>
      <c r="P52" s="226">
        <v>-88.342420000000004</v>
      </c>
      <c r="Q52" s="226">
        <v>-121.20944</v>
      </c>
      <c r="R52" s="226">
        <v>-82.988839999999996</v>
      </c>
      <c r="S52" s="122">
        <v>-144.97559999999999</v>
      </c>
      <c r="T52" s="122">
        <v>-117.12226</v>
      </c>
      <c r="U52" s="122">
        <v>-84.040700000000001</v>
      </c>
      <c r="V52" s="122">
        <v>-190.401241</v>
      </c>
      <c r="W52" s="122">
        <v>-109.97386</v>
      </c>
      <c r="X52" s="122">
        <v>-74.249520000000004</v>
      </c>
      <c r="Y52" s="122">
        <v>-258.78286000000003</v>
      </c>
      <c r="Z52" s="122">
        <v>-230.09280100000001</v>
      </c>
      <c r="AA52" s="122">
        <v>-89.399197000000001</v>
      </c>
      <c r="AB52" s="122">
        <v>-143.76795440000001</v>
      </c>
      <c r="AC52" s="122">
        <v>-213.74680024</v>
      </c>
      <c r="AD52" s="122">
        <v>-168.89175208</v>
      </c>
      <c r="AE52" s="122">
        <v>-142.85540912000002</v>
      </c>
      <c r="AF52" s="122">
        <v>-22.307998000000001</v>
      </c>
      <c r="AG52" s="122">
        <v>-48.215819999999994</v>
      </c>
      <c r="AH52" s="122">
        <f>'RAIZEN COMBUSTIVEIS CONSOLIDADO'!AC23-'RAIZEN COMBUSTIVEIS ARGENTINA'!B30</f>
        <v>-229.7567263</v>
      </c>
    </row>
    <row r="53" spans="1:47" s="25" customFormat="1">
      <c r="A53" s="25" t="s">
        <v>534</v>
      </c>
      <c r="B53" s="25" t="s">
        <v>40</v>
      </c>
      <c r="E53" s="25" t="s">
        <v>459</v>
      </c>
      <c r="F53" s="26" t="str">
        <f>IF(MENU!$A$1="PT",$B53,$A53)</f>
        <v>Participação de não controladores</v>
      </c>
      <c r="G53" s="226">
        <v>-2.4550000000000001</v>
      </c>
      <c r="H53" s="226">
        <v>-4.6159999999999997</v>
      </c>
      <c r="I53" s="226">
        <v>-7.4429999999999996</v>
      </c>
      <c r="J53" s="226">
        <v>-7.33</v>
      </c>
      <c r="K53" s="226">
        <v>-4.4530000000000003</v>
      </c>
      <c r="L53" s="226">
        <v>-5.1310000000000002</v>
      </c>
      <c r="M53" s="226">
        <v>-7.1970000000000001</v>
      </c>
      <c r="N53" s="226">
        <v>-4.4020000000000001</v>
      </c>
      <c r="O53" s="271">
        <v>-7.3090000000000002</v>
      </c>
      <c r="P53" s="226">
        <v>-7.5469999999999997</v>
      </c>
      <c r="Q53" s="226">
        <v>-7.0949999999999998</v>
      </c>
      <c r="R53" s="226">
        <v>-11.617000000000001</v>
      </c>
      <c r="S53" s="122">
        <v>-12.022</v>
      </c>
      <c r="T53" s="122">
        <v>-7.0220000000000002</v>
      </c>
      <c r="U53" s="122">
        <v>-6.14</v>
      </c>
      <c r="V53" s="122">
        <v>-12.962999999999999</v>
      </c>
      <c r="W53" s="122">
        <v>-10.065</v>
      </c>
      <c r="X53" s="122">
        <v>-12.183</v>
      </c>
      <c r="Y53" s="122">
        <v>-12.712999999999999</v>
      </c>
      <c r="Z53" s="122">
        <v>-21.164000000000001</v>
      </c>
      <c r="AA53" s="122">
        <v>-13.698</v>
      </c>
      <c r="AB53" s="122">
        <v>-14.585000000000001</v>
      </c>
      <c r="AC53" s="122">
        <v>-16.817</v>
      </c>
      <c r="AD53" s="122">
        <v>-14.52</v>
      </c>
      <c r="AE53" s="122">
        <v>-15.214</v>
      </c>
      <c r="AF53" s="122">
        <v>-5.1829999999999998</v>
      </c>
      <c r="AG53" s="122">
        <v>-12.515000000000001</v>
      </c>
      <c r="AH53" s="122" t="e">
        <f>'RAIZEN COMBUSTIVEIS CONSOLIDADO'!AC24-#REF!</f>
        <v>#REF!</v>
      </c>
    </row>
    <row r="54" spans="1:47" s="25" customFormat="1">
      <c r="A54" s="25" t="s">
        <v>536</v>
      </c>
      <c r="B54" s="25" t="s">
        <v>36</v>
      </c>
      <c r="E54" s="25" t="s">
        <v>460</v>
      </c>
      <c r="F54" s="24" t="str">
        <f>IF(MENU!$A$1="PT",$B54,$A54)</f>
        <v xml:space="preserve">Lucro Líquido (Prejuízo) </v>
      </c>
      <c r="G54" s="226">
        <v>210.60499999999996</v>
      </c>
      <c r="H54" s="226">
        <v>113.01199999999994</v>
      </c>
      <c r="I54" s="226">
        <v>185.67200000000008</v>
      </c>
      <c r="J54" s="226">
        <v>252.8780000000001</v>
      </c>
      <c r="K54" s="226">
        <v>215.32533349000099</v>
      </c>
      <c r="L54" s="226">
        <v>164.78621999999999</v>
      </c>
      <c r="M54" s="226">
        <v>222.10473999999402</v>
      </c>
      <c r="N54" s="226">
        <v>318.14730000001299</v>
      </c>
      <c r="O54" s="271">
        <v>264.03895999999997</v>
      </c>
      <c r="P54" s="226">
        <v>210.91857999999999</v>
      </c>
      <c r="Q54" s="122">
        <v>196.20699999999999</v>
      </c>
      <c r="R54" s="229">
        <v>381.567474</v>
      </c>
      <c r="S54" s="123">
        <v>306.14640000000003</v>
      </c>
      <c r="T54" s="123">
        <v>208.33774</v>
      </c>
      <c r="U54" s="123">
        <v>263.49430000000001</v>
      </c>
      <c r="V54" s="123">
        <v>460.00552699999997</v>
      </c>
      <c r="W54" s="123">
        <v>163.09714</v>
      </c>
      <c r="X54" s="123">
        <v>279.44047999999998</v>
      </c>
      <c r="Y54" s="123">
        <v>534.94313999999997</v>
      </c>
      <c r="Z54" s="123">
        <v>498.76308305000299</v>
      </c>
      <c r="AA54" s="123">
        <v>199.895205199999</v>
      </c>
      <c r="AB54" s="123">
        <v>329.88979582999599</v>
      </c>
      <c r="AC54" s="123">
        <v>428.27978868000002</v>
      </c>
      <c r="AD54" s="123">
        <v>431.19563639999802</v>
      </c>
      <c r="AE54" s="123">
        <v>361.80697064000395</v>
      </c>
      <c r="AF54" s="123">
        <v>124.64670200000801</v>
      </c>
      <c r="AG54" s="123">
        <v>275.33918</v>
      </c>
      <c r="AH54" s="123">
        <f>'RAIZEN COMBUSTIVEIS CONSOLIDADO'!AC25-'RAIZEN COMBUSTIVEIS ARGENTINA'!B31+AH51</f>
        <v>624.56934421000005</v>
      </c>
    </row>
    <row r="55" spans="1:47">
      <c r="A55" s="5" t="s">
        <v>535</v>
      </c>
      <c r="B55" s="5" t="s">
        <v>35</v>
      </c>
      <c r="F55" s="110" t="str">
        <f>IF(MENU!$A$1="PT",$B55,$A55)</f>
        <v>RECONCILIAÇÃO EBITDA</v>
      </c>
      <c r="G55" s="367" t="str">
        <f>IF(MENU!$A$1="PT",G$3,G$1)</f>
        <v>1T12</v>
      </c>
      <c r="H55" s="367" t="str">
        <f>IF(MENU!$A$1="PT",H$3,H$1)</f>
        <v>2T12</v>
      </c>
      <c r="I55" s="367" t="str">
        <f>IF(MENU!$A$1="PT",I$3,I$1)</f>
        <v>3T12</v>
      </c>
      <c r="J55" s="367" t="str">
        <f>IF(MENU!$A$1="PT",J$3,J$1)</f>
        <v>4T12</v>
      </c>
      <c r="K55" s="367" t="str">
        <f>IF(MENU!$A$1="PT",K$3,K$1)</f>
        <v>1T13</v>
      </c>
      <c r="L55" s="367" t="str">
        <f>IF(MENU!$A$1="PT",L$3,L$1)</f>
        <v>2T13</v>
      </c>
      <c r="M55" s="367" t="str">
        <f>IF(MENU!$A$1="PT",M$3,M$1)</f>
        <v>3T13</v>
      </c>
      <c r="N55" s="368" t="str">
        <f>IF(MENU!$A$1="PT",N$3,N$1)</f>
        <v>4T13</v>
      </c>
      <c r="O55" s="258" t="str">
        <f>IF(MENU!$A$1="PT",O$3,O$1)</f>
        <v>1T14</v>
      </c>
      <c r="P55" s="368" t="str">
        <f>IF(MENU!$A$1="PT",P$3,P$1)</f>
        <v>2T14</v>
      </c>
      <c r="Q55" s="368" t="str">
        <f>IF(MENU!$A$1="PT",Q$3,Q$1)</f>
        <v>3T14</v>
      </c>
      <c r="R55" s="368" t="str">
        <f>IF(MENU!$A$1="PT",R$3,R$1)</f>
        <v>4T14</v>
      </c>
      <c r="S55" s="368" t="str">
        <f>IF(MENU!$A$1="PT",S$3,S$1)</f>
        <v>1T15</v>
      </c>
      <c r="T55" s="117" t="str">
        <f>IF(MENU!$A$1="PT",T$3,T$1)</f>
        <v>2T15</v>
      </c>
      <c r="U55" s="117" t="str">
        <f>IF(MENU!$A$1="PT",U$3,U$1)</f>
        <v>3T15</v>
      </c>
      <c r="V55" s="117" t="str">
        <f>IF(MENU!$A$1="PT",V$3,V$1)</f>
        <v>4T15</v>
      </c>
      <c r="W55" s="117" t="str">
        <f>IF(MENU!$A$1="PT",W$3,W$1)</f>
        <v>1T16</v>
      </c>
      <c r="X55" s="117" t="str">
        <f>IF(MENU!$A$1="PT",X$3,X$1)</f>
        <v>2T16</v>
      </c>
      <c r="Y55" s="117" t="str">
        <f>IF(MENU!$A$1="PT",Y$3,Y$1)</f>
        <v>3T16</v>
      </c>
      <c r="Z55" s="117" t="str">
        <f>IF(MENU!$A$1="PT",Z$3,Z$1)</f>
        <v>4T16</v>
      </c>
      <c r="AA55" s="117" t="str">
        <f>IF(MENU!$A$1="PT",AA$3,AA$1)</f>
        <v>1T17</v>
      </c>
      <c r="AB55" s="117" t="str">
        <f>IF(MENU!$A$1="PT",AB$3,AB$1)</f>
        <v>2T17</v>
      </c>
      <c r="AC55" s="117" t="str">
        <f>IF(MENU!$A$1="PT",AC$3,AC$1)</f>
        <v>3T17</v>
      </c>
      <c r="AD55" s="117" t="str">
        <f>IF(MENU!$A$1="PT",AD$3,AD$1)</f>
        <v>4T17</v>
      </c>
      <c r="AE55" s="117" t="str">
        <f>IF(MENU!$A$1="PT",AE$3,AE$1)</f>
        <v>1T18</v>
      </c>
      <c r="AF55" s="117" t="str">
        <f>IF(MENU!$A$1="PT",AF$3,AF$1)</f>
        <v>2T18</v>
      </c>
      <c r="AG55" s="368" t="str">
        <f>IF(MENU!$A$1="PT",AG$3,AG$1)</f>
        <v>3T18</v>
      </c>
      <c r="AH55" s="368" t="str">
        <f>IF(MENU!$A$1="PT",AH$3,AH$1)</f>
        <v>4T18</v>
      </c>
    </row>
    <row r="56" spans="1:47" ht="15" customHeight="1">
      <c r="A56" s="5" t="s">
        <v>523</v>
      </c>
      <c r="B56" s="5" t="s">
        <v>10</v>
      </c>
      <c r="F56" s="110" t="str">
        <f>IF(MENU!$A$1="PT",$B56,$A56)</f>
        <v>(Em milhões de Reais)</v>
      </c>
      <c r="G56" s="367" t="str">
        <f>IF(MENU!$A$1="PT",G$4,G$2)</f>
        <v>(Jan-Mar)</v>
      </c>
      <c r="H56" s="367" t="str">
        <f>IF(MENU!$A$1="PT",H$4,H$2)</f>
        <v>(Abr-Jun)</v>
      </c>
      <c r="I56" s="367" t="str">
        <f>IF(MENU!$A$1="PT",I$4,I$2)</f>
        <v>(Jul-Set)</v>
      </c>
      <c r="J56" s="367" t="str">
        <f>IF(MENU!$A$1="PT",J$4,J$2)</f>
        <v>(Out-Dez)</v>
      </c>
      <c r="K56" s="367" t="str">
        <f>IF(MENU!$A$1="PT",K$4,K$2)</f>
        <v>(Jan-Mar)</v>
      </c>
      <c r="L56" s="367" t="str">
        <f>IF(MENU!$A$1="PT",L$4,L$2)</f>
        <v>(Abr-Jun)</v>
      </c>
      <c r="M56" s="367" t="str">
        <f>IF(MENU!$A$1="PT",M$4,M$2)</f>
        <v>(Jul-Set)</v>
      </c>
      <c r="N56" s="368" t="str">
        <f>IF(MENU!$A$1="PT",N$4,N$2)</f>
        <v>(Out-Dez)</v>
      </c>
      <c r="O56" s="259" t="str">
        <f>IF(MENU!$A$1="PT",O$4,O$2)</f>
        <v>(Jan-Mar)</v>
      </c>
      <c r="P56" s="367" t="str">
        <f>IF(MENU!$A$1="PT",P$4,P$2)</f>
        <v>(Abr-Jun)</v>
      </c>
      <c r="Q56" s="367" t="str">
        <f>IF(MENU!$A$1="PT",Q$4,Q$2)</f>
        <v>(Jul-Set)</v>
      </c>
      <c r="R56" s="368" t="str">
        <f>IF(MENU!$A$1="PT",R$4,R$2)</f>
        <v>(Out-Dez)</v>
      </c>
      <c r="S56" s="368" t="str">
        <f>IF(MENU!$A$1="PT",S$4,S$2)</f>
        <v>(Jan-Mar)</v>
      </c>
      <c r="T56" s="117" t="str">
        <f>IF(MENU!$A$1="PT",T$4,T$2)</f>
        <v>(Abr-Jun)</v>
      </c>
      <c r="U56" s="117" t="str">
        <f>IF(MENU!$A$1="PT",U$4,U$2)</f>
        <v>(Jul-Set)</v>
      </c>
      <c r="V56" s="117" t="str">
        <f>IF(MENU!$A$1="PT",V$4,V$2)</f>
        <v>(Out-Dez)</v>
      </c>
      <c r="W56" s="117" t="str">
        <f>IF(MENU!$A$1="PT",W$4,W$2)</f>
        <v>(Jan-Mar)</v>
      </c>
      <c r="X56" s="117" t="str">
        <f>IF(MENU!$A$1="PT",X$4,X$2)</f>
        <v>(Abr-Jun)</v>
      </c>
      <c r="Y56" s="117" t="str">
        <f>IF(MENU!$A$1="PT",Y$4,Y$2)</f>
        <v>(Jul-Set)</v>
      </c>
      <c r="Z56" s="117" t="str">
        <f>IF(MENU!$A$1="PT",Z$4,Z$2)</f>
        <v>(Out-Dez)</v>
      </c>
      <c r="AA56" s="117" t="str">
        <f>IF(MENU!$A$1="PT",AA$4,AA$2)</f>
        <v>(Jan-Mar)</v>
      </c>
      <c r="AB56" s="117" t="str">
        <f>IF(MENU!$A$1="PT",AB$4,AB$2)</f>
        <v>(Abr-Jun)</v>
      </c>
      <c r="AC56" s="117" t="str">
        <f>IF(MENU!$A$1="PT",AC$4,AC$2)</f>
        <v>(Jul-Set)</v>
      </c>
      <c r="AD56" s="117" t="str">
        <f>IF(MENU!$A$1="PT",AD$4,AD$2)</f>
        <v>(Out-Dez)</v>
      </c>
      <c r="AE56" s="117" t="str">
        <f>IF(MENU!$A$1="PT",AE$4,AE$2)</f>
        <v>(Jan-Mar)</v>
      </c>
      <c r="AF56" s="117" t="str">
        <f>IF(MENU!$A$1="PT",AF$4,AF$2)</f>
        <v>(Abr-Jun)</v>
      </c>
      <c r="AG56" s="367" t="str">
        <f>IF(MENU!$A$1="PT",AG$4,AG$2)</f>
        <v>(Jul-Set)</v>
      </c>
      <c r="AH56" s="367" t="str">
        <f>IF(MENU!$A$1="PT",AH$4,AH$2)</f>
        <v>(Out-Dez)</v>
      </c>
    </row>
    <row r="57" spans="1:47" s="25" customFormat="1">
      <c r="A57" s="25" t="s">
        <v>536</v>
      </c>
      <c r="B57" s="25" t="s">
        <v>36</v>
      </c>
      <c r="E57" s="25" t="s">
        <v>460</v>
      </c>
      <c r="F57" s="24" t="str">
        <f>IF(MENU!$A$1="PT",$B57,$A57)</f>
        <v xml:space="preserve">Lucro Líquido (Prejuízo) </v>
      </c>
      <c r="G57" s="226">
        <v>210.60499999999999</v>
      </c>
      <c r="H57" s="226">
        <v>113.01199999999994</v>
      </c>
      <c r="I57" s="226">
        <v>185.67200000000008</v>
      </c>
      <c r="J57" s="226">
        <v>252.8780000000001</v>
      </c>
      <c r="K57" s="226">
        <v>215.32533349000099</v>
      </c>
      <c r="L57" s="226">
        <v>164.78621999999999</v>
      </c>
      <c r="M57" s="226">
        <v>222.10473999999402</v>
      </c>
      <c r="N57" s="226">
        <v>318.14730000001299</v>
      </c>
      <c r="O57" s="271">
        <v>264.03895999999997</v>
      </c>
      <c r="P57" s="226">
        <v>210.91857999999999</v>
      </c>
      <c r="Q57" s="122">
        <v>196.20699999999999</v>
      </c>
      <c r="R57" s="229">
        <v>381.567474</v>
      </c>
      <c r="S57" s="123">
        <v>306.14640000000003</v>
      </c>
      <c r="T57" s="123">
        <v>208.33774</v>
      </c>
      <c r="U57" s="123">
        <v>263.49430000000001</v>
      </c>
      <c r="V57" s="123">
        <v>460.00552699999997</v>
      </c>
      <c r="W57" s="123">
        <v>163.09714</v>
      </c>
      <c r="X57" s="123">
        <v>279.44047999999998</v>
      </c>
      <c r="Y57" s="123">
        <v>534.94313999999997</v>
      </c>
      <c r="Z57" s="123">
        <v>498.76308305000299</v>
      </c>
      <c r="AA57" s="123">
        <v>199.895205199999</v>
      </c>
      <c r="AB57" s="123">
        <v>329.88979582999599</v>
      </c>
      <c r="AC57" s="123">
        <v>428.27978868000002</v>
      </c>
      <c r="AD57" s="123">
        <v>431.19563639999802</v>
      </c>
      <c r="AE57" s="123">
        <v>361.80697064000395</v>
      </c>
      <c r="AF57" s="123">
        <v>124.64670200000801</v>
      </c>
      <c r="AG57" s="123">
        <v>275.33918</v>
      </c>
      <c r="AH57" s="123">
        <f>AH54</f>
        <v>624.56934421000005</v>
      </c>
    </row>
    <row r="58" spans="1:47" s="25" customFormat="1">
      <c r="A58" s="25" t="s">
        <v>533</v>
      </c>
      <c r="B58" s="25" t="s">
        <v>37</v>
      </c>
      <c r="E58" s="25" t="s">
        <v>458</v>
      </c>
      <c r="F58" s="26" t="str">
        <f>IF(MENU!$A$1="PT",$B58,$A58)</f>
        <v>Imposto de Renda e Contribuição Social</v>
      </c>
      <c r="G58" s="226">
        <v>83.549000000000007</v>
      </c>
      <c r="H58" s="226">
        <v>59.792000000000002</v>
      </c>
      <c r="I58" s="226">
        <v>55.131999999999998</v>
      </c>
      <c r="J58" s="226">
        <v>109.053</v>
      </c>
      <c r="K58" s="226">
        <v>-90.860666510000001</v>
      </c>
      <c r="L58" s="226">
        <v>-87.567779999999999</v>
      </c>
      <c r="M58" s="226">
        <v>-119.28026</v>
      </c>
      <c r="N58" s="226">
        <v>-91.235699999999994</v>
      </c>
      <c r="O58" s="271">
        <v>-118.01904</v>
      </c>
      <c r="P58" s="226">
        <v>-88.342420000000004</v>
      </c>
      <c r="Q58" s="226">
        <v>-121.20944</v>
      </c>
      <c r="R58" s="226">
        <v>-82.988839999999996</v>
      </c>
      <c r="S58" s="122">
        <v>-144.97559999999999</v>
      </c>
      <c r="T58" s="122">
        <v>-117.12226</v>
      </c>
      <c r="U58" s="122">
        <v>-84.040700000000001</v>
      </c>
      <c r="V58" s="122">
        <v>-190.401241</v>
      </c>
      <c r="W58" s="122">
        <v>-109.97386</v>
      </c>
      <c r="X58" s="122">
        <v>-74.249520000000004</v>
      </c>
      <c r="Y58" s="122">
        <v>-258.78286000000003</v>
      </c>
      <c r="Z58" s="122">
        <v>-230.09280100000001</v>
      </c>
      <c r="AA58" s="122">
        <v>-89.399197000000001</v>
      </c>
      <c r="AB58" s="122">
        <v>-143.76795440000001</v>
      </c>
      <c r="AC58" s="122">
        <v>-213.74680024</v>
      </c>
      <c r="AD58" s="122">
        <v>-168.89175208</v>
      </c>
      <c r="AE58" s="122">
        <v>-142.85540912000002</v>
      </c>
      <c r="AF58" s="122">
        <v>-22.307998000000001</v>
      </c>
      <c r="AG58" s="123">
        <v>-48.215819999999994</v>
      </c>
      <c r="AH58" s="123">
        <f>AH52</f>
        <v>-229.7567263</v>
      </c>
    </row>
    <row r="59" spans="1:47" s="25" customFormat="1">
      <c r="A59" s="25" t="s">
        <v>537</v>
      </c>
      <c r="B59" s="25" t="s">
        <v>38</v>
      </c>
      <c r="E59" s="25" t="s">
        <v>461</v>
      </c>
      <c r="F59" s="24" t="str">
        <f>IF(MENU!$A$1="PT",$B59,$A59)</f>
        <v>Resultado Financeiro Líquido</v>
      </c>
      <c r="G59" s="226">
        <v>-44.308999999999983</v>
      </c>
      <c r="H59" s="226">
        <v>78.47999999999999</v>
      </c>
      <c r="I59" s="226">
        <v>-6.0469999999999988</v>
      </c>
      <c r="J59" s="226">
        <v>-7.5609999999999999</v>
      </c>
      <c r="K59" s="226">
        <v>6.2389999999999999</v>
      </c>
      <c r="L59" s="226">
        <v>-42.176000000000002</v>
      </c>
      <c r="M59" s="226">
        <v>-14.917</v>
      </c>
      <c r="N59" s="226">
        <v>-42.107999999999997</v>
      </c>
      <c r="O59" s="271">
        <v>0.66100000000000003</v>
      </c>
      <c r="P59" s="226">
        <v>7.4740000000000002</v>
      </c>
      <c r="Q59" s="226">
        <v>-86.854158999999996</v>
      </c>
      <c r="R59" s="226">
        <v>-46.490685999999997</v>
      </c>
      <c r="S59" s="122">
        <v>12.952999999999999</v>
      </c>
      <c r="T59" s="122">
        <v>-34.279000000000003</v>
      </c>
      <c r="U59" s="122">
        <v>-94.575000000000003</v>
      </c>
      <c r="V59" s="122">
        <v>-8.6969999999999992</v>
      </c>
      <c r="W59" s="122">
        <v>-132.96100000000001</v>
      </c>
      <c r="X59" s="122">
        <v>-146.745</v>
      </c>
      <c r="Y59" s="122">
        <v>-146.529</v>
      </c>
      <c r="Z59" s="122">
        <v>-158.251611</v>
      </c>
      <c r="AA59" s="122">
        <v>-172.11647081000001</v>
      </c>
      <c r="AB59" s="122">
        <v>-71.169330129999992</v>
      </c>
      <c r="AC59" s="122">
        <v>-72.059734879999993</v>
      </c>
      <c r="AD59" s="122">
        <v>-44.421033090000002</v>
      </c>
      <c r="AE59" s="122">
        <v>-72.366294319999994</v>
      </c>
      <c r="AF59" s="122">
        <v>-260.07310000000001</v>
      </c>
      <c r="AG59" s="123">
        <v>-181.00899999999993</v>
      </c>
      <c r="AH59" s="123">
        <f>AH49</f>
        <v>67.538623869999995</v>
      </c>
    </row>
    <row r="60" spans="1:47" s="25" customFormat="1">
      <c r="A60" s="25" t="s">
        <v>538</v>
      </c>
      <c r="B60" s="25" t="s">
        <v>39</v>
      </c>
      <c r="F60" s="24" t="str">
        <f>IF(MENU!$A$1="PT",$B60,$A60)</f>
        <v>Depreciação e Amortização</v>
      </c>
      <c r="G60" s="226"/>
      <c r="H60" s="226"/>
      <c r="I60" s="226"/>
      <c r="J60" s="226"/>
      <c r="K60" s="226">
        <v>-118.464</v>
      </c>
      <c r="L60" s="226">
        <v>-117.69200000000001</v>
      </c>
      <c r="M60" s="226">
        <v>-119.602</v>
      </c>
      <c r="N60" s="226">
        <v>-148.434</v>
      </c>
      <c r="O60" s="271">
        <v>-132.46600000000001</v>
      </c>
      <c r="P60" s="226">
        <v>-128.84200099999998</v>
      </c>
      <c r="Q60" s="226">
        <v>-141.93600000000001</v>
      </c>
      <c r="R60" s="226">
        <v>-134.97799900000001</v>
      </c>
      <c r="S60" s="122">
        <v>-139.33300000000003</v>
      </c>
      <c r="T60" s="122">
        <v>-147.697</v>
      </c>
      <c r="U60" s="122">
        <v>-144.80199999999999</v>
      </c>
      <c r="V60" s="122">
        <v>-147.77137500000001</v>
      </c>
      <c r="W60" s="122">
        <v>-163.619</v>
      </c>
      <c r="X60" s="122">
        <v>-148.65300000000002</v>
      </c>
      <c r="Y60" s="122">
        <v>-145.55199999999999</v>
      </c>
      <c r="Z60" s="122">
        <v>-166.571</v>
      </c>
      <c r="AA60" s="122">
        <v>-150.17000000000002</v>
      </c>
      <c r="AB60" s="122">
        <v>-162.42000000000002</v>
      </c>
      <c r="AC60" s="122">
        <v>-170.22499999999999</v>
      </c>
      <c r="AD60" s="122">
        <v>-153.10499999999999</v>
      </c>
      <c r="AE60" s="122">
        <v>-70.200999999999993</v>
      </c>
      <c r="AF60" s="122">
        <v>-30.589999999999996</v>
      </c>
      <c r="AG60" s="122">
        <v>-45.220999999999997</v>
      </c>
      <c r="AH60" s="122">
        <f>'RAIZEN COMBUSTIVEIS CONSOLIDADO'!AC31-'RAIZEN COMBUSTIVEIS ARGENTINA'!B37</f>
        <v>-45.10199999999999</v>
      </c>
    </row>
    <row r="61" spans="1:47" s="25" customFormat="1" hidden="1" outlineLevel="1">
      <c r="B61" s="25" t="s">
        <v>94</v>
      </c>
      <c r="E61" s="25" t="s">
        <v>463</v>
      </c>
      <c r="F61" s="349" t="str">
        <f>IF(MENU!$A$1="PT",$B61,$A61)</f>
        <v>Depreciação e amortização</v>
      </c>
      <c r="G61" s="226"/>
      <c r="H61" s="226"/>
      <c r="I61" s="226"/>
      <c r="J61" s="226"/>
      <c r="K61" s="226"/>
      <c r="L61" s="226"/>
      <c r="M61" s="226"/>
      <c r="N61" s="226"/>
      <c r="O61" s="271"/>
      <c r="P61" s="226"/>
      <c r="Q61" s="226"/>
      <c r="R61" s="226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3">
        <v>0</v>
      </c>
      <c r="AH61" s="123" t="e">
        <f ca="1">(SUMIFS(OFFSET(#REF!,0,MATCH(AH$5,#REF!,0)+MATCH(AH$7,#REF!,0)+AH$8),#REF!,$D61)+SUMIFS(OFFSET(#REF!,0,MATCH(AH$5,#REF!,0)+MATCH(AH$7,#REF!,0)+AH$8),#REF!,$E61))/1000000*2</f>
        <v>#REF!</v>
      </c>
    </row>
    <row r="62" spans="1:47" s="25" customFormat="1" hidden="1" outlineLevel="1">
      <c r="B62" s="25" t="s">
        <v>471</v>
      </c>
      <c r="E62" s="25" t="s">
        <v>464</v>
      </c>
      <c r="F62" s="349" t="str">
        <f>IF(MENU!$A$1="PT",$B62,$A62)</f>
        <v>CPV - Juros Capital Proprio</v>
      </c>
      <c r="G62" s="226"/>
      <c r="H62" s="226"/>
      <c r="I62" s="226"/>
      <c r="J62" s="226"/>
      <c r="K62" s="226"/>
      <c r="L62" s="226"/>
      <c r="M62" s="226"/>
      <c r="N62" s="226"/>
      <c r="O62" s="271"/>
      <c r="P62" s="226"/>
      <c r="Q62" s="226"/>
      <c r="R62" s="226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3">
        <v>0</v>
      </c>
      <c r="AH62" s="123" t="e">
        <f ca="1">(SUMIFS(OFFSET(#REF!,0,MATCH(AH$5,#REF!,0)+MATCH(AH$7,#REF!,0)+AH$8),#REF!,$D62)+SUMIFS(OFFSET(#REF!,0,MATCH(AH$5,#REF!,0)+MATCH(AH$7,#REF!,0)+AH$8),#REF!,$E62))/1000000*2</f>
        <v>#REF!</v>
      </c>
    </row>
    <row r="63" spans="1:47" s="25" customFormat="1" hidden="1" outlineLevel="1">
      <c r="B63" s="25" t="s">
        <v>472</v>
      </c>
      <c r="E63" s="25" t="s">
        <v>465</v>
      </c>
      <c r="F63" s="349" t="str">
        <f>IF(MENU!$A$1="PT",$B63,$A63)</f>
        <v>Depreciação BUP</v>
      </c>
      <c r="G63" s="226"/>
      <c r="H63" s="226"/>
      <c r="I63" s="226"/>
      <c r="J63" s="226"/>
      <c r="K63" s="226"/>
      <c r="L63" s="226"/>
      <c r="M63" s="226"/>
      <c r="N63" s="226"/>
      <c r="O63" s="271"/>
      <c r="P63" s="226"/>
      <c r="Q63" s="226"/>
      <c r="R63" s="226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3">
        <v>0</v>
      </c>
      <c r="AH63" s="123" t="e">
        <f ca="1">(SUMIFS(OFFSET(#REF!,0,MATCH(AH$5,#REF!,0)+MATCH(AH$7,#REF!,0)+AH$8),#REF!,$D63)+SUMIFS(OFFSET(#REF!,0,MATCH(AH$5,#REF!,0)+MATCH(AH$7,#REF!,0)+AH$8),#REF!,$E63))/1000000*2</f>
        <v>#REF!</v>
      </c>
    </row>
    <row r="64" spans="1:47" s="25" customFormat="1" hidden="1" outlineLevel="1">
      <c r="B64" s="25" t="s">
        <v>94</v>
      </c>
      <c r="E64" s="25" t="s">
        <v>466</v>
      </c>
      <c r="F64" s="349" t="str">
        <f>IF(MENU!$A$1="PT",$B64,$A64)</f>
        <v>Depreciação e amortização</v>
      </c>
      <c r="G64" s="226"/>
      <c r="H64" s="226"/>
      <c r="I64" s="226"/>
      <c r="J64" s="226"/>
      <c r="K64" s="226"/>
      <c r="L64" s="226"/>
      <c r="M64" s="226"/>
      <c r="N64" s="226"/>
      <c r="O64" s="271"/>
      <c r="P64" s="226"/>
      <c r="Q64" s="226"/>
      <c r="R64" s="226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3">
        <v>-45.216999999999999</v>
      </c>
      <c r="AH64" s="123" t="e">
        <f ca="1">(SUMIFS(OFFSET(#REF!,0,MATCH(AH$5,#REF!,0)+MATCH(AH$7,#REF!,0)+AH$8),#REF!,$D64)+SUMIFS(OFFSET(#REF!,0,MATCH(AH$5,#REF!,0)+MATCH(AH$7,#REF!,0)+AH$8),#REF!,$E64))/1000000*2</f>
        <v>#REF!</v>
      </c>
    </row>
    <row r="65" spans="1:35" s="25" customFormat="1" hidden="1" outlineLevel="1">
      <c r="B65" s="25" t="s">
        <v>473</v>
      </c>
      <c r="E65" s="25" t="s">
        <v>467</v>
      </c>
      <c r="F65" s="349" t="str">
        <f>IF(MENU!$A$1="PT",$B65,$A65)</f>
        <v>Maps</v>
      </c>
      <c r="G65" s="226"/>
      <c r="H65" s="226"/>
      <c r="I65" s="226"/>
      <c r="J65" s="226"/>
      <c r="K65" s="226"/>
      <c r="L65" s="226"/>
      <c r="M65" s="226"/>
      <c r="N65" s="226"/>
      <c r="O65" s="271"/>
      <c r="P65" s="226"/>
      <c r="Q65" s="226"/>
      <c r="R65" s="226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3">
        <v>0</v>
      </c>
      <c r="AH65" s="123" t="e">
        <f ca="1">(SUMIFS(OFFSET(#REF!,0,MATCH(AH$5,#REF!,0)+MATCH(AH$7,#REF!,0)+AH$8),#REF!,$D65)+SUMIFS(OFFSET(#REF!,0,MATCH(AH$5,#REF!,0)+MATCH(AH$7,#REF!,0)+AH$8),#REF!,$E65))/1000000*2</f>
        <v>#REF!</v>
      </c>
    </row>
    <row r="66" spans="1:35" s="25" customFormat="1" hidden="1" outlineLevel="1">
      <c r="B66" s="25" t="s">
        <v>474</v>
      </c>
      <c r="E66" s="25" t="s">
        <v>468</v>
      </c>
      <c r="F66" s="349" t="str">
        <f>IF(MENU!$A$1="PT",$B66,$A66)</f>
        <v>Depreciação e amortização - OPEX</v>
      </c>
      <c r="G66" s="226"/>
      <c r="H66" s="226"/>
      <c r="I66" s="226"/>
      <c r="J66" s="226"/>
      <c r="K66" s="226"/>
      <c r="L66" s="226"/>
      <c r="M66" s="226"/>
      <c r="N66" s="226"/>
      <c r="O66" s="271"/>
      <c r="P66" s="226"/>
      <c r="Q66" s="226"/>
      <c r="R66" s="226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3">
        <v>0</v>
      </c>
      <c r="AH66" s="123" t="e">
        <f ca="1">(SUMIFS(OFFSET(#REF!,0,MATCH(AH$5,#REF!,0)+MATCH(AH$7,#REF!,0)+AH$8),#REF!,$D66)+SUMIFS(OFFSET(#REF!,0,MATCH(AH$5,#REF!,0)+MATCH(AH$7,#REF!,0)+AH$8),#REF!,$E66))/1000000*2</f>
        <v>#REF!</v>
      </c>
    </row>
    <row r="67" spans="1:35" s="25" customFormat="1" hidden="1" outlineLevel="1">
      <c r="B67" s="25" t="s">
        <v>94</v>
      </c>
      <c r="E67" s="25" t="s">
        <v>469</v>
      </c>
      <c r="F67" s="349" t="str">
        <f>IF(MENU!$A$1="PT",$B67,$A67)</f>
        <v>Depreciação e amortização</v>
      </c>
      <c r="G67" s="226"/>
      <c r="H67" s="226"/>
      <c r="I67" s="226"/>
      <c r="J67" s="226"/>
      <c r="K67" s="226"/>
      <c r="L67" s="226"/>
      <c r="M67" s="226"/>
      <c r="N67" s="226"/>
      <c r="O67" s="271"/>
      <c r="P67" s="226"/>
      <c r="Q67" s="226"/>
      <c r="R67" s="226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3">
        <v>-4.0000000000000001E-3</v>
      </c>
      <c r="AH67" s="123" t="e">
        <f ca="1">(SUMIFS(OFFSET(#REF!,0,MATCH(AH$5,#REF!,0)+MATCH(AH$7,#REF!,0)+AH$8),#REF!,$D67)+SUMIFS(OFFSET(#REF!,0,MATCH(AH$5,#REF!,0)+MATCH(AH$7,#REF!,0)+AH$8),#REF!,$E67))/1000000*2</f>
        <v>#REF!</v>
      </c>
    </row>
    <row r="68" spans="1:35" s="25" customFormat="1" hidden="1" outlineLevel="1">
      <c r="B68" s="25" t="s">
        <v>475</v>
      </c>
      <c r="E68" s="25" t="s">
        <v>470</v>
      </c>
      <c r="F68" s="349" t="str">
        <f>IF(MENU!$A$1="PT",$B68,$A68)</f>
        <v>Depreciação LNR</v>
      </c>
      <c r="G68" s="226"/>
      <c r="H68" s="226"/>
      <c r="I68" s="226"/>
      <c r="J68" s="226"/>
      <c r="K68" s="226"/>
      <c r="L68" s="226"/>
      <c r="M68" s="226"/>
      <c r="N68" s="226"/>
      <c r="O68" s="271"/>
      <c r="P68" s="226"/>
      <c r="Q68" s="226"/>
      <c r="R68" s="226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3">
        <v>0</v>
      </c>
      <c r="AH68" s="123" t="e">
        <f ca="1">(SUMIFS(OFFSET(#REF!,0,MATCH(AH$5,#REF!,0)+MATCH(AH$7,#REF!,0)+AH$8),#REF!,$D68)+SUMIFS(OFFSET(#REF!,0,MATCH(AH$5,#REF!,0)+MATCH(AH$7,#REF!,0)+AH$8),#REF!,$E68))/1000000*2</f>
        <v>#REF!</v>
      </c>
    </row>
    <row r="69" spans="1:35" s="25" customFormat="1" collapsed="1">
      <c r="A69" s="25" t="s">
        <v>539</v>
      </c>
      <c r="B69" s="25" t="s">
        <v>40</v>
      </c>
      <c r="E69" s="25" t="s">
        <v>459</v>
      </c>
      <c r="F69" s="24" t="str">
        <f>IF(MENU!$A$1="PT",$B69,$A69)</f>
        <v>Participação de não controladores</v>
      </c>
      <c r="G69" s="226">
        <v>2.4550000000000001</v>
      </c>
      <c r="H69" s="226">
        <v>4.6159999999999997</v>
      </c>
      <c r="I69" s="226">
        <v>7.4429999999999996</v>
      </c>
      <c r="J69" s="226">
        <v>7.33</v>
      </c>
      <c r="K69" s="226">
        <v>-4.4530000000000003</v>
      </c>
      <c r="L69" s="226">
        <v>-5.1310000000000002</v>
      </c>
      <c r="M69" s="226">
        <v>-7.1970000000000001</v>
      </c>
      <c r="N69" s="226">
        <v>-4.4020000000000001</v>
      </c>
      <c r="O69" s="271">
        <v>-7.3090000000000002</v>
      </c>
      <c r="P69" s="226">
        <v>-7.5469999999999997</v>
      </c>
      <c r="Q69" s="226">
        <v>-7.0949999999999998</v>
      </c>
      <c r="R69" s="226">
        <v>-11.617000000000001</v>
      </c>
      <c r="S69" s="122">
        <v>-12.022</v>
      </c>
      <c r="T69" s="122">
        <v>-7.0220000000000002</v>
      </c>
      <c r="U69" s="122">
        <v>-6.14</v>
      </c>
      <c r="V69" s="122">
        <v>-12.962999999999999</v>
      </c>
      <c r="W69" s="122">
        <v>-10.065</v>
      </c>
      <c r="X69" s="122">
        <v>-12.183</v>
      </c>
      <c r="Y69" s="122">
        <v>-12.712999999999999</v>
      </c>
      <c r="Z69" s="122">
        <v>-21.164000000000001</v>
      </c>
      <c r="AA69" s="122">
        <v>-13.698</v>
      </c>
      <c r="AB69" s="122">
        <v>-14.585000000000001</v>
      </c>
      <c r="AC69" s="122">
        <v>-16.817</v>
      </c>
      <c r="AD69" s="122">
        <v>-14.52</v>
      </c>
      <c r="AE69" s="122">
        <v>-15.214</v>
      </c>
      <c r="AF69" s="122">
        <v>-5.1829999999999998</v>
      </c>
      <c r="AG69" s="123">
        <v>-12.515000000000001</v>
      </c>
      <c r="AH69" s="123" t="e">
        <f>'RAIZEN COMBUSTIVEIS CONSOLIDADO'!AC32-#REF!</f>
        <v>#REF!</v>
      </c>
    </row>
    <row r="70" spans="1:35" s="25" customFormat="1">
      <c r="A70" s="25" t="s">
        <v>232</v>
      </c>
      <c r="B70" s="25" t="s">
        <v>232</v>
      </c>
      <c r="E70" s="25" t="s">
        <v>451</v>
      </c>
      <c r="F70" s="24" t="str">
        <f>IF(MENU!$A$1="PT",$B70,$A70)</f>
        <v>EBIT</v>
      </c>
      <c r="G70" s="226"/>
      <c r="H70" s="226"/>
      <c r="I70" s="226"/>
      <c r="J70" s="226"/>
      <c r="K70" s="226"/>
      <c r="L70" s="226"/>
      <c r="M70" s="226"/>
      <c r="N70" s="274"/>
      <c r="O70" s="271">
        <v>383.452</v>
      </c>
      <c r="P70" s="226">
        <v>297.25599999999997</v>
      </c>
      <c r="Q70" s="226">
        <v>400.38400000000001</v>
      </c>
      <c r="R70" s="226">
        <v>518.98099999999999</v>
      </c>
      <c r="S70" s="122">
        <v>446.14299999999997</v>
      </c>
      <c r="T70" s="122">
        <v>363.697</v>
      </c>
      <c r="U70" s="122">
        <v>444.745</v>
      </c>
      <c r="V70" s="122">
        <v>673.79076799999996</v>
      </c>
      <c r="W70" s="122">
        <v>413.577</v>
      </c>
      <c r="X70" s="122">
        <v>512.61800000000005</v>
      </c>
      <c r="Y70" s="122">
        <v>955.798</v>
      </c>
      <c r="Z70" s="122">
        <v>908.27149505000307</v>
      </c>
      <c r="AA70" s="122">
        <v>475.10887301000201</v>
      </c>
      <c r="AB70" s="122">
        <v>559.41208035999705</v>
      </c>
      <c r="AC70" s="122">
        <v>730.90332380000302</v>
      </c>
      <c r="AD70" s="122">
        <v>659.02842157000703</v>
      </c>
      <c r="AE70" s="122">
        <v>592.24267408000196</v>
      </c>
      <c r="AF70" s="122">
        <v>412.21080000000001</v>
      </c>
      <c r="AG70" s="14">
        <v>517.07799999999997</v>
      </c>
      <c r="AH70" s="14">
        <f>'RAIZEN COMBUSTIVEIS CONSOLIDADO'!AC33-AH51</f>
        <v>827.89735038999993</v>
      </c>
    </row>
    <row r="71" spans="1:35" s="6" customFormat="1">
      <c r="A71" s="6" t="s">
        <v>570</v>
      </c>
      <c r="B71" s="6" t="s">
        <v>233</v>
      </c>
      <c r="F71" s="95" t="str">
        <f>IF(MENU!$A$1="PT",$B71,$A71)</f>
        <v>Margem EBIT (%)</v>
      </c>
      <c r="G71" s="275"/>
      <c r="H71" s="275"/>
      <c r="I71" s="275"/>
      <c r="J71" s="275"/>
      <c r="K71" s="275"/>
      <c r="L71" s="275"/>
      <c r="M71" s="275"/>
      <c r="N71" s="276"/>
      <c r="O71" s="277">
        <v>2.9471470044168929E-2</v>
      </c>
      <c r="P71" s="124">
        <v>2.1721565765544966E-2</v>
      </c>
      <c r="Q71" s="124">
        <v>2.7932725486240005E-2</v>
      </c>
      <c r="R71" s="124">
        <v>3.5294577697498754E-2</v>
      </c>
      <c r="S71" s="124">
        <v>3.1727958092694172E-2</v>
      </c>
      <c r="T71" s="124">
        <v>2.4584279247810835E-2</v>
      </c>
      <c r="U71" s="124">
        <f>U70/U31</f>
        <v>2.8438439406228123E-2</v>
      </c>
      <c r="V71" s="124">
        <f>V70/V31</f>
        <v>3.9825202203738669E-2</v>
      </c>
      <c r="W71" s="124">
        <f>W70/W31</f>
        <v>2.5230799001839461E-2</v>
      </c>
      <c r="X71" s="124">
        <f t="shared" ref="X71:AE71" si="1">X70/X31</f>
        <v>3.1106265246905049E-2</v>
      </c>
      <c r="Y71" s="124">
        <f t="shared" si="1"/>
        <v>5.5173858919604912E-2</v>
      </c>
      <c r="Z71" s="124">
        <f t="shared" si="1"/>
        <v>5.0604768812020536E-2</v>
      </c>
      <c r="AA71" s="124">
        <f t="shared" si="1"/>
        <v>2.6845108987638037E-2</v>
      </c>
      <c r="AB71" s="124">
        <f t="shared" si="1"/>
        <v>3.2403312339405896E-2</v>
      </c>
      <c r="AC71" s="124">
        <f t="shared" si="1"/>
        <v>3.9609388059685474E-2</v>
      </c>
      <c r="AD71" s="124">
        <f t="shared" si="1"/>
        <v>3.4015820316778772E-2</v>
      </c>
      <c r="AE71" s="124">
        <f t="shared" si="1"/>
        <v>3.0379246123719363E-2</v>
      </c>
      <c r="AF71" s="124">
        <f>AF70/AF31</f>
        <v>2.1036952720559936E-2</v>
      </c>
      <c r="AG71" s="124">
        <v>2.4560638693073334E-2</v>
      </c>
      <c r="AH71" s="124">
        <f>AH70/AH31</f>
        <v>3.794654881962474E-2</v>
      </c>
    </row>
    <row r="72" spans="1:35" s="6" customFormat="1">
      <c r="A72" s="6" t="s">
        <v>571</v>
      </c>
      <c r="B72" s="6" t="s">
        <v>234</v>
      </c>
      <c r="E72" s="6" t="s">
        <v>501</v>
      </c>
      <c r="F72" s="95" t="str">
        <f>IF(MENU!$A$1="PT",$B72,$A72)</f>
        <v>Margem EBIT (R$/m³)</v>
      </c>
      <c r="G72" s="278"/>
      <c r="H72" s="278"/>
      <c r="I72" s="278"/>
      <c r="J72" s="278"/>
      <c r="K72" s="278"/>
      <c r="L72" s="278"/>
      <c r="M72" s="278"/>
      <c r="N72" s="279"/>
      <c r="O72" s="280">
        <v>66.177313603871681</v>
      </c>
      <c r="P72" s="278">
        <v>48.74549612343511</v>
      </c>
      <c r="Q72" s="278">
        <v>62.244621243665208</v>
      </c>
      <c r="R72" s="278">
        <v>79.089060367597043</v>
      </c>
      <c r="S72" s="125">
        <v>75.043581168434116</v>
      </c>
      <c r="T72" s="125">
        <v>59.397820681857091</v>
      </c>
      <c r="U72" s="125">
        <v>68.298542412592113</v>
      </c>
      <c r="V72" s="125">
        <f t="shared" ref="V72:AH72" si="2">V70/V17*1000</f>
        <v>103.71908402070621</v>
      </c>
      <c r="W72" s="125">
        <f>W70/$W$17*1000</f>
        <v>68.524236349111106</v>
      </c>
      <c r="X72" s="125">
        <f t="shared" si="2"/>
        <v>83.244235141279646</v>
      </c>
      <c r="Y72" s="125">
        <f t="shared" si="2"/>
        <v>151.03476816197696</v>
      </c>
      <c r="Z72" s="125">
        <f t="shared" si="2"/>
        <v>143.94828288185275</v>
      </c>
      <c r="AA72" s="125">
        <f t="shared" si="2"/>
        <v>77.701956103390103</v>
      </c>
      <c r="AB72" s="125">
        <f t="shared" si="2"/>
        <v>89.174224205081984</v>
      </c>
      <c r="AC72" s="126">
        <f t="shared" si="2"/>
        <v>110.84727843948234</v>
      </c>
      <c r="AD72" s="126">
        <f t="shared" si="2"/>
        <v>100.1730634407545</v>
      </c>
      <c r="AE72" s="126">
        <f t="shared" si="2"/>
        <v>94.056400736866763</v>
      </c>
      <c r="AF72" s="126">
        <f t="shared" si="2"/>
        <v>66.71153142887502</v>
      </c>
      <c r="AG72" s="126">
        <f t="shared" si="2"/>
        <v>77.27550625637997</v>
      </c>
      <c r="AH72" s="126" t="e">
        <f t="shared" ca="1" si="2"/>
        <v>#REF!</v>
      </c>
    </row>
    <row r="73" spans="1:35" s="6" customFormat="1">
      <c r="A73" s="6" t="s">
        <v>572</v>
      </c>
      <c r="B73" s="6" t="s">
        <v>235</v>
      </c>
      <c r="C73" s="6" t="s">
        <v>498</v>
      </c>
      <c r="D73" s="6" t="s">
        <v>499</v>
      </c>
      <c r="E73" s="6" t="s">
        <v>500</v>
      </c>
      <c r="F73" s="91" t="str">
        <f>IF(MENU!$A$1="PT",$B73,$A73)</f>
        <v>(+) Venda ativos</v>
      </c>
      <c r="G73" s="225"/>
      <c r="H73" s="225"/>
      <c r="I73" s="225"/>
      <c r="J73" s="225"/>
      <c r="K73" s="225"/>
      <c r="L73" s="225"/>
      <c r="M73" s="225"/>
      <c r="N73" s="281"/>
      <c r="O73" s="282">
        <v>-35.386000000000003</v>
      </c>
      <c r="P73" s="225">
        <v>-11.144</v>
      </c>
      <c r="Q73" s="225">
        <v>-10.904999999999999</v>
      </c>
      <c r="R73" s="225">
        <v>-8.9860000000000007</v>
      </c>
      <c r="S73" s="93">
        <v>10.586</v>
      </c>
      <c r="T73" s="93">
        <v>-6.6150000000000002</v>
      </c>
      <c r="U73" s="93">
        <v>-20.411000000000001</v>
      </c>
      <c r="V73" s="93">
        <v>-8.3471430000000009</v>
      </c>
      <c r="W73" s="93">
        <v>-10.420999999999999</v>
      </c>
      <c r="X73" s="93">
        <v>-36.6</v>
      </c>
      <c r="Y73" s="93">
        <v>-1.4650000000000001</v>
      </c>
      <c r="Z73" s="93">
        <v>-5.4009999999999998</v>
      </c>
      <c r="AA73" s="93">
        <v>25.8</v>
      </c>
      <c r="AB73" s="93">
        <v>-16.834</v>
      </c>
      <c r="AC73" s="93">
        <v>-7.35</v>
      </c>
      <c r="AD73" s="93">
        <v>-10.176</v>
      </c>
      <c r="AE73" s="93">
        <v>-27.951000000000001</v>
      </c>
      <c r="AF73" s="93">
        <v>-3.2429999999999999</v>
      </c>
      <c r="AG73" s="93">
        <v>0.75</v>
      </c>
      <c r="AH73" s="93" t="e">
        <f>'RAIZEN COMBUSTIVEIS CONSOLIDADO'!AC34-'RAIZEN COMBUSTIVEIS ARGENTINA'!#REF!</f>
        <v>#REF!</v>
      </c>
    </row>
    <row r="74" spans="1:35" s="6" customFormat="1">
      <c r="A74" s="6" t="s">
        <v>550</v>
      </c>
      <c r="B74" s="6" t="s">
        <v>437</v>
      </c>
      <c r="F74" s="91" t="str">
        <f>IF(MENU!$A$1="PT",$B74,$A74)</f>
        <v>(+) Ativos decorrentes de contratos com clientes</v>
      </c>
      <c r="G74" s="225"/>
      <c r="H74" s="225"/>
      <c r="I74" s="225"/>
      <c r="J74" s="225"/>
      <c r="K74" s="225"/>
      <c r="L74" s="225"/>
      <c r="M74" s="225"/>
      <c r="N74" s="281"/>
      <c r="O74" s="282"/>
      <c r="P74" s="225"/>
      <c r="Q74" s="225"/>
      <c r="R74" s="225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>
        <v>98.192999999999998</v>
      </c>
      <c r="AF74" s="93">
        <v>133.143</v>
      </c>
      <c r="AG74" s="93">
        <v>133.488</v>
      </c>
      <c r="AH74" s="93" t="e">
        <f>#REF!-#REF!</f>
        <v>#REF!</v>
      </c>
      <c r="AI74" s="347"/>
    </row>
    <row r="75" spans="1:35" s="6" customFormat="1">
      <c r="A75" s="6" t="s">
        <v>573</v>
      </c>
      <c r="B75" s="6" t="s">
        <v>236</v>
      </c>
      <c r="E75" s="6" t="s">
        <v>502</v>
      </c>
      <c r="F75" s="91" t="str">
        <f>IF(MENU!$A$1="PT",$B75,$A75)</f>
        <v>(+) Outros Ajustes Pontuais²</v>
      </c>
      <c r="G75" s="275"/>
      <c r="H75" s="275"/>
      <c r="I75" s="275"/>
      <c r="J75" s="275"/>
      <c r="K75" s="275"/>
      <c r="L75" s="275"/>
      <c r="M75" s="275"/>
      <c r="N75" s="276"/>
      <c r="O75" s="282"/>
      <c r="P75" s="225">
        <v>20</v>
      </c>
      <c r="Q75" s="225"/>
      <c r="R75" s="225">
        <v>-23.6</v>
      </c>
      <c r="S75" s="93"/>
      <c r="T75" s="93"/>
      <c r="U75" s="93"/>
      <c r="V75" s="93"/>
      <c r="W75" s="93">
        <v>16</v>
      </c>
      <c r="X75" s="93">
        <v>-28</v>
      </c>
      <c r="Y75" s="93">
        <v>-360.78800000000001</v>
      </c>
      <c r="Z75" s="93">
        <v>-175.90199999999999</v>
      </c>
      <c r="AA75" s="93">
        <v>30.658000000000001</v>
      </c>
      <c r="AB75" s="93">
        <v>-148.15407999999999</v>
      </c>
      <c r="AC75" s="93">
        <v>0.297676200000001</v>
      </c>
      <c r="AD75" s="93">
        <v>4.0975784300000004</v>
      </c>
      <c r="AE75" s="93">
        <v>-0.4</v>
      </c>
      <c r="AF75" s="93">
        <v>-32.164999999999999</v>
      </c>
      <c r="AG75" s="93">
        <v>-13.173999999999999</v>
      </c>
      <c r="AH75" s="93" t="e">
        <f>'RAIZEN COMBUSTIVEIS CONSOLIDADO'!AC36-'RAIZEN COMBUSTIVEIS ARGENTINA'!#REF!</f>
        <v>#REF!</v>
      </c>
    </row>
    <row r="76" spans="1:35" s="6" customFormat="1">
      <c r="A76" s="6" t="s">
        <v>574</v>
      </c>
      <c r="B76" s="6" t="s">
        <v>237</v>
      </c>
      <c r="F76" s="24" t="str">
        <f>IF(MENU!$A$1="PT",$B76,$A76)</f>
        <v>EBIT Ajustado</v>
      </c>
      <c r="G76" s="226"/>
      <c r="H76" s="226"/>
      <c r="I76" s="226"/>
      <c r="J76" s="226"/>
      <c r="K76" s="226"/>
      <c r="L76" s="226"/>
      <c r="M76" s="226"/>
      <c r="N76" s="274"/>
      <c r="O76" s="226">
        <v>348.06599999999997</v>
      </c>
      <c r="P76" s="226">
        <v>306.11199999999997</v>
      </c>
      <c r="Q76" s="226">
        <v>389.47900000000004</v>
      </c>
      <c r="R76" s="226">
        <v>486.39499999999998</v>
      </c>
      <c r="S76" s="122">
        <f t="shared" ref="S76:AF76" si="3">S75+S73+S70</f>
        <v>456.72899999999998</v>
      </c>
      <c r="T76" s="122">
        <f t="shared" si="3"/>
        <v>357.08199999999999</v>
      </c>
      <c r="U76" s="122">
        <f t="shared" si="3"/>
        <v>424.334</v>
      </c>
      <c r="V76" s="122">
        <f t="shared" si="3"/>
        <v>665.443625</v>
      </c>
      <c r="W76" s="122">
        <f t="shared" si="3"/>
        <v>419.15600000000001</v>
      </c>
      <c r="X76" s="122">
        <f t="shared" si="3"/>
        <v>448.01800000000003</v>
      </c>
      <c r="Y76" s="122">
        <f t="shared" si="3"/>
        <v>593.54500000000007</v>
      </c>
      <c r="Z76" s="122">
        <f t="shared" si="3"/>
        <v>726.96849505000307</v>
      </c>
      <c r="AA76" s="122">
        <f t="shared" si="3"/>
        <v>531.56687301000204</v>
      </c>
      <c r="AB76" s="122">
        <f t="shared" si="3"/>
        <v>394.42400035999708</v>
      </c>
      <c r="AC76" s="122">
        <f t="shared" si="3"/>
        <v>723.85100000000307</v>
      </c>
      <c r="AD76" s="122">
        <f t="shared" si="3"/>
        <v>652.95000000000698</v>
      </c>
      <c r="AE76" s="122">
        <f t="shared" si="3"/>
        <v>563.89167408000196</v>
      </c>
      <c r="AF76" s="122">
        <f t="shared" si="3"/>
        <v>376.80279999999999</v>
      </c>
      <c r="AG76" s="122">
        <v>504.654</v>
      </c>
      <c r="AH76" s="122" t="e">
        <f>AH75+AH73+AH70</f>
        <v>#REF!</v>
      </c>
      <c r="AI76" s="344"/>
    </row>
    <row r="77" spans="1:35" s="6" customFormat="1">
      <c r="A77" s="6" t="s">
        <v>575</v>
      </c>
      <c r="B77" s="6" t="s">
        <v>238</v>
      </c>
      <c r="F77" s="95" t="str">
        <f>IF(MENU!$A$1="PT",$B77,$A77)</f>
        <v>Margem EBIT Ajustado (%)</v>
      </c>
      <c r="G77" s="275"/>
      <c r="H77" s="275"/>
      <c r="I77" s="275"/>
      <c r="J77" s="275"/>
      <c r="K77" s="275"/>
      <c r="L77" s="275"/>
      <c r="M77" s="275"/>
      <c r="N77" s="276"/>
      <c r="O77" s="277">
        <v>2.6751762130315403E-2</v>
      </c>
      <c r="P77" s="124">
        <v>2.2368705558920593E-2</v>
      </c>
      <c r="Q77" s="124">
        <v>2.7171939911822828E-2</v>
      </c>
      <c r="R77" s="124">
        <v>3.468346269484987E-2</v>
      </c>
      <c r="S77" s="124">
        <v>2.9209451900969387E-2</v>
      </c>
      <c r="T77" s="124">
        <v>2.4137135039240875E-2</v>
      </c>
      <c r="U77" s="124">
        <f t="shared" ref="U77:AF77" si="4">U76/U31</f>
        <v>2.713329379082936E-2</v>
      </c>
      <c r="V77" s="124">
        <f t="shared" si="4"/>
        <v>3.9331834420168028E-2</v>
      </c>
      <c r="W77" s="124">
        <f t="shared" si="4"/>
        <v>2.5571153101877089E-2</v>
      </c>
      <c r="X77" s="124">
        <f t="shared" si="4"/>
        <v>2.7186261004076926E-2</v>
      </c>
      <c r="Y77" s="124">
        <f t="shared" si="4"/>
        <v>3.4262645551086005E-2</v>
      </c>
      <c r="Z77" s="124">
        <f t="shared" si="4"/>
        <v>4.0503387837358705E-2</v>
      </c>
      <c r="AA77" s="124">
        <f t="shared" si="4"/>
        <v>3.0035159204174745E-2</v>
      </c>
      <c r="AB77" s="124">
        <f t="shared" si="4"/>
        <v>2.2846564324456909E-2</v>
      </c>
      <c r="AC77" s="124">
        <f t="shared" si="4"/>
        <v>3.922720587358669E-2</v>
      </c>
      <c r="AD77" s="124">
        <f t="shared" si="4"/>
        <v>3.3702081957145996E-2</v>
      </c>
      <c r="AE77" s="124">
        <f t="shared" si="4"/>
        <v>2.8924974007662384E-2</v>
      </c>
      <c r="AF77" s="124">
        <f t="shared" si="4"/>
        <v>1.9229924806857559E-2</v>
      </c>
      <c r="AG77" s="124">
        <v>2.3970512299912646E-2</v>
      </c>
      <c r="AH77" s="124" t="e">
        <f>AH76/AH31</f>
        <v>#REF!</v>
      </c>
    </row>
    <row r="78" spans="1:35" s="6" customFormat="1">
      <c r="A78" s="6" t="s">
        <v>576</v>
      </c>
      <c r="B78" s="6" t="s">
        <v>239</v>
      </c>
      <c r="F78" s="95" t="str">
        <f>IF(MENU!$A$1="PT",$B78,$A78)</f>
        <v>Margem EBIT Ajustado(R$/m³)</v>
      </c>
      <c r="G78" s="278"/>
      <c r="H78" s="278"/>
      <c r="I78" s="278"/>
      <c r="J78" s="278"/>
      <c r="K78" s="278"/>
      <c r="L78" s="278"/>
      <c r="M78" s="278"/>
      <c r="N78" s="279"/>
      <c r="O78" s="125">
        <f t="shared" ref="O78:X78" si="5">O76/O17*1000</f>
        <v>60.070289988956112</v>
      </c>
      <c r="P78" s="125">
        <f t="shared" si="5"/>
        <v>50.197746418363188</v>
      </c>
      <c r="Q78" s="125">
        <f t="shared" si="5"/>
        <v>60.549304760833301</v>
      </c>
      <c r="R78" s="125">
        <f t="shared" si="5"/>
        <v>74.123182770655106</v>
      </c>
      <c r="S78" s="125">
        <f t="shared" si="5"/>
        <v>76.824201620282608</v>
      </c>
      <c r="T78" s="125">
        <f t="shared" si="5"/>
        <v>58.317480223149744</v>
      </c>
      <c r="U78" s="125">
        <f t="shared" si="5"/>
        <v>65.164068614835159</v>
      </c>
      <c r="V78" s="125">
        <f t="shared" si="5"/>
        <v>102.43417768588114</v>
      </c>
      <c r="W78" s="125">
        <f t="shared" si="5"/>
        <v>69.448602826433813</v>
      </c>
      <c r="X78" s="125">
        <f t="shared" si="5"/>
        <v>72.753816174082502</v>
      </c>
      <c r="Y78" s="125">
        <f t="shared" ref="Y78:AD78" si="6">Y76/Y17*1000</f>
        <v>93.791712755938619</v>
      </c>
      <c r="Z78" s="125">
        <f t="shared" si="6"/>
        <v>115.21430226750817</v>
      </c>
      <c r="AA78" s="125">
        <f t="shared" si="6"/>
        <v>86.935412447601237</v>
      </c>
      <c r="AB78" s="125">
        <f t="shared" si="6"/>
        <v>62.873962638299268</v>
      </c>
      <c r="AC78" s="126">
        <f t="shared" si="6"/>
        <v>109.77773767472054</v>
      </c>
      <c r="AD78" s="126">
        <f t="shared" si="6"/>
        <v>99.249136505857379</v>
      </c>
      <c r="AE78" s="126">
        <f>AE76/AE17*1000</f>
        <v>89.55386632994778</v>
      </c>
      <c r="AF78" s="126">
        <f>AF76/AF17*1000</f>
        <v>60.981157783076306</v>
      </c>
      <c r="AG78" s="126">
        <v>75.418782725830866</v>
      </c>
      <c r="AH78" s="126" t="e">
        <f ca="1">AH76/AH17*1000</f>
        <v>#REF!</v>
      </c>
    </row>
    <row r="79" spans="1:35" s="25" customFormat="1">
      <c r="A79" s="25" t="s">
        <v>41</v>
      </c>
      <c r="B79" s="25" t="s">
        <v>41</v>
      </c>
      <c r="E79" s="25" t="s">
        <v>462</v>
      </c>
      <c r="F79" s="24" t="str">
        <f>IF(MENU!$A$1="PT",$B79,$A79)</f>
        <v>EBITDA</v>
      </c>
      <c r="G79" s="226">
        <v>350.89100000000002</v>
      </c>
      <c r="H79" s="226">
        <v>367.39999999999986</v>
      </c>
      <c r="I79" s="226">
        <v>375.50000000000011</v>
      </c>
      <c r="J79" s="226">
        <v>492.7000000000001</v>
      </c>
      <c r="K79" s="226">
        <v>422.86399999999998</v>
      </c>
      <c r="L79" s="226">
        <v>417.35300000000001</v>
      </c>
      <c r="M79" s="226">
        <v>483.101</v>
      </c>
      <c r="N79" s="274">
        <v>604.327</v>
      </c>
      <c r="O79" s="271">
        <v>521.17200000000003</v>
      </c>
      <c r="P79" s="226">
        <v>428.17600099999999</v>
      </c>
      <c r="Q79" s="226">
        <v>546.20699999999999</v>
      </c>
      <c r="R79" s="226">
        <v>657.64199900000006</v>
      </c>
      <c r="S79" s="122">
        <v>589.524</v>
      </c>
      <c r="T79" s="122">
        <v>514.45799999999997</v>
      </c>
      <c r="U79" s="122">
        <v>593.05199999999991</v>
      </c>
      <c r="V79" s="122">
        <v>819.83814299999995</v>
      </c>
      <c r="W79" s="122">
        <v>579.71600000000001</v>
      </c>
      <c r="X79" s="122">
        <v>661.27099999999996</v>
      </c>
      <c r="Y79" s="122">
        <v>1098.52</v>
      </c>
      <c r="Z79" s="122">
        <v>1074.84249505</v>
      </c>
      <c r="AA79" s="122">
        <v>625.27887300999998</v>
      </c>
      <c r="AB79" s="122">
        <v>721.83208035999701</v>
      </c>
      <c r="AC79" s="122">
        <v>901.12832380000305</v>
      </c>
      <c r="AD79" s="122">
        <v>812.13342157000704</v>
      </c>
      <c r="AE79" s="122">
        <v>662.44367408000198</v>
      </c>
      <c r="AF79" s="14">
        <v>442.80079999999998</v>
      </c>
      <c r="AG79" s="14">
        <v>562.29999999999995</v>
      </c>
      <c r="AH79" s="14">
        <f>'RAIZEN COMBUSTIVEIS CONSOLIDADO'!AC38-AH51</f>
        <v>949.13935039</v>
      </c>
    </row>
    <row r="80" spans="1:35">
      <c r="A80" s="5" t="s">
        <v>577</v>
      </c>
      <c r="B80" s="5" t="s">
        <v>42</v>
      </c>
      <c r="F80" s="28" t="str">
        <f>IF(MENU!$A$1="PT",$B80,$A80)</f>
        <v>Margem EBITDA (%)</v>
      </c>
      <c r="G80" s="283">
        <v>3.5152374273692652E-2</v>
      </c>
      <c r="H80" s="283">
        <v>3.5719146784887891E-2</v>
      </c>
      <c r="I80" s="283">
        <v>3.4400622967340033E-2</v>
      </c>
      <c r="J80" s="283">
        <v>4.3280802543965997E-2</v>
      </c>
      <c r="K80" s="283">
        <v>3.8627943598949159E-2</v>
      </c>
      <c r="L80" s="283">
        <v>3.5433432194176703E-2</v>
      </c>
      <c r="M80" s="283">
        <v>3.7928312889169709E-2</v>
      </c>
      <c r="N80" s="284">
        <v>4.6255953379633653E-2</v>
      </c>
      <c r="O80" s="273">
        <v>4.0056395548490061E-2</v>
      </c>
      <c r="P80" s="121">
        <v>3.1288361429036071E-2</v>
      </c>
      <c r="Q80" s="121">
        <v>3.8106043672231395E-2</v>
      </c>
      <c r="R80" s="121">
        <v>4.4724559532707174E-2</v>
      </c>
      <c r="S80" s="121">
        <v>4.1924658162601318E-2</v>
      </c>
      <c r="T80" s="121">
        <v>3.4775043877926584E-2</v>
      </c>
      <c r="U80" s="121">
        <v>3.7921670545464033E-2</v>
      </c>
      <c r="V80" s="124">
        <v>4.8457505460081665E-2</v>
      </c>
      <c r="W80" s="124">
        <f>W79/W31</f>
        <v>3.5366323258184972E-2</v>
      </c>
      <c r="X80" s="124">
        <f t="shared" ref="X80:AC80" si="7">X79/X31</f>
        <v>4.012670473156648E-2</v>
      </c>
      <c r="Y80" s="124">
        <f t="shared" si="7"/>
        <v>6.3412548990858297E-2</v>
      </c>
      <c r="Z80" s="124">
        <f t="shared" si="7"/>
        <v>5.9885349554370998E-2</v>
      </c>
      <c r="AA80" s="124">
        <f t="shared" si="7"/>
        <v>3.5330174718222029E-2</v>
      </c>
      <c r="AB80" s="124">
        <f t="shared" si="7"/>
        <v>4.1811307223569745E-2</v>
      </c>
      <c r="AC80" s="124">
        <f t="shared" si="7"/>
        <v>4.8834285338035945E-2</v>
      </c>
      <c r="AD80" s="124">
        <f>AD79/AD31</f>
        <v>4.1918350767883424E-2</v>
      </c>
      <c r="AE80" s="124">
        <f>AE79/AE31</f>
        <v>3.3980225165704335E-2</v>
      </c>
      <c r="AF80" s="124">
        <f>AF79/AF31</f>
        <v>2.2598096639452715E-2</v>
      </c>
      <c r="AG80" s="124">
        <v>2.6708634165667725E-2</v>
      </c>
      <c r="AH80" s="124">
        <f>AH79/AH31</f>
        <v>4.3503657402979512E-2</v>
      </c>
    </row>
    <row r="81" spans="1:36" s="6" customFormat="1">
      <c r="A81" s="6" t="s">
        <v>578</v>
      </c>
      <c r="B81" s="6" t="s">
        <v>240</v>
      </c>
      <c r="F81" s="95" t="str">
        <f>IF(MENU!$A$1="PT",$B81,$A81)</f>
        <v>Margem EBITDA (R$/m³)</v>
      </c>
      <c r="G81" s="124"/>
      <c r="H81" s="124"/>
      <c r="I81" s="124"/>
      <c r="J81" s="124"/>
      <c r="K81" s="124"/>
      <c r="L81" s="124"/>
      <c r="M81" s="124"/>
      <c r="N81" s="124"/>
      <c r="O81" s="125">
        <f t="shared" ref="O81:V81" si="8">O79/O17*1000</f>
        <v>89.945450501124043</v>
      </c>
      <c r="P81" s="125">
        <f t="shared" si="8"/>
        <v>70.214399698890674</v>
      </c>
      <c r="Q81" s="125">
        <f t="shared" si="8"/>
        <v>84.914601571587866</v>
      </c>
      <c r="R81" s="125">
        <f t="shared" si="8"/>
        <v>100.22002300503908</v>
      </c>
      <c r="S81" s="125">
        <f t="shared" si="8"/>
        <v>99.161013721474859</v>
      </c>
      <c r="T81" s="125">
        <f t="shared" si="8"/>
        <v>84.019620817182513</v>
      </c>
      <c r="U81" s="125">
        <f t="shared" si="8"/>
        <v>91.073732531838644</v>
      </c>
      <c r="V81" s="125">
        <f t="shared" si="8"/>
        <v>126.20069207774712</v>
      </c>
      <c r="W81" s="125">
        <f>W79/W17*1000</f>
        <v>96.051270257681864</v>
      </c>
      <c r="X81" s="125">
        <f t="shared" ref="X81:AD81" si="9">X79/X17*1000</f>
        <v>107.38405326404677</v>
      </c>
      <c r="Y81" s="125">
        <f t="shared" si="9"/>
        <v>173.58763412488298</v>
      </c>
      <c r="Z81" s="125">
        <f t="shared" si="9"/>
        <v>170.34744828403527</v>
      </c>
      <c r="AA81" s="125">
        <f t="shared" si="9"/>
        <v>102.26159582159063</v>
      </c>
      <c r="AB81" s="125">
        <f t="shared" si="9"/>
        <v>115.06511573904523</v>
      </c>
      <c r="AC81" s="126">
        <f t="shared" si="9"/>
        <v>136.66324801841395</v>
      </c>
      <c r="AD81" s="126">
        <f t="shared" si="9"/>
        <v>123.44519613809601</v>
      </c>
      <c r="AE81" s="126">
        <f>AE79/AE17*1000</f>
        <v>105.20529911435324</v>
      </c>
      <c r="AF81" s="126">
        <f>AF79/AF17*1000</f>
        <v>71.66216772081421</v>
      </c>
      <c r="AG81" s="126">
        <v>84.033776660315183</v>
      </c>
      <c r="AH81" s="126" t="e">
        <f ca="1">AH79/AH17*1000</f>
        <v>#REF!</v>
      </c>
    </row>
    <row r="82" spans="1:36" s="6" customFormat="1">
      <c r="A82" s="6" t="s">
        <v>579</v>
      </c>
      <c r="B82" s="6" t="s">
        <v>207</v>
      </c>
      <c r="F82" s="24" t="str">
        <f>IF(MENU!$A$1="PT",$B82,$A82)</f>
        <v>EBITDA Ajustado</v>
      </c>
      <c r="G82" s="124"/>
      <c r="H82" s="124"/>
      <c r="I82" s="124"/>
      <c r="J82" s="124"/>
      <c r="K82" s="124"/>
      <c r="L82" s="124"/>
      <c r="M82" s="124"/>
      <c r="N82" s="124"/>
      <c r="O82" s="271">
        <v>485.786</v>
      </c>
      <c r="P82" s="226">
        <v>437.03200099999998</v>
      </c>
      <c r="Q82" s="226">
        <v>535.30200000000002</v>
      </c>
      <c r="R82" s="226">
        <v>625.05599900000004</v>
      </c>
      <c r="S82" s="122">
        <f t="shared" ref="S82:X82" si="10">S79+S73+S75</f>
        <v>600.11</v>
      </c>
      <c r="T82" s="122">
        <f t="shared" si="10"/>
        <v>507.84299999999996</v>
      </c>
      <c r="U82" s="122">
        <f t="shared" si="10"/>
        <v>572.64099999999985</v>
      </c>
      <c r="V82" s="122">
        <f t="shared" si="10"/>
        <v>811.49099999999999</v>
      </c>
      <c r="W82" s="122">
        <f t="shared" si="10"/>
        <v>585.29499999999996</v>
      </c>
      <c r="X82" s="122">
        <f t="shared" si="10"/>
        <v>596.67099999999994</v>
      </c>
      <c r="Y82" s="122">
        <f t="shared" ref="Y82:AD82" si="11">Y79+Y73+Y75</f>
        <v>736.26700000000005</v>
      </c>
      <c r="Z82" s="122">
        <f t="shared" si="11"/>
        <v>893.53949504999991</v>
      </c>
      <c r="AA82" s="122">
        <f t="shared" si="11"/>
        <v>681.73687300999995</v>
      </c>
      <c r="AB82" s="122">
        <f t="shared" si="11"/>
        <v>556.84400035999704</v>
      </c>
      <c r="AC82" s="122">
        <f t="shared" si="11"/>
        <v>894.07600000000298</v>
      </c>
      <c r="AD82" s="122">
        <f t="shared" si="11"/>
        <v>806.055000000007</v>
      </c>
      <c r="AE82" s="122">
        <f>AE79+AE73+AE74+AE75</f>
        <v>732.28567408000197</v>
      </c>
      <c r="AF82" s="122">
        <f>AF79+AF73+AF74+AF75</f>
        <v>540.53579999999999</v>
      </c>
      <c r="AG82" s="122">
        <v>683.36400000000003</v>
      </c>
      <c r="AH82" s="122" t="e">
        <f>AH79+AH73+AH74+AH75</f>
        <v>#REF!</v>
      </c>
      <c r="AI82" s="344"/>
    </row>
    <row r="83" spans="1:36" s="6" customFormat="1">
      <c r="A83" s="6" t="s">
        <v>551</v>
      </c>
      <c r="B83" s="6" t="s">
        <v>208</v>
      </c>
      <c r="F83" s="95" t="str">
        <f>IF(MENU!$A$1="PT",$B83,$A83)</f>
        <v>Margem EBITDA Ajustado (%)</v>
      </c>
      <c r="G83" s="124"/>
      <c r="H83" s="124"/>
      <c r="I83" s="124"/>
      <c r="J83" s="124"/>
      <c r="K83" s="124"/>
      <c r="L83" s="124"/>
      <c r="M83" s="124"/>
      <c r="N83" s="124"/>
      <c r="O83" s="273">
        <v>8.3838426886208461E-2</v>
      </c>
      <c r="P83" s="121">
        <v>7.1666649993818762E-2</v>
      </c>
      <c r="Q83" s="121">
        <v>8.3219285088755965E-2</v>
      </c>
      <c r="R83" s="121">
        <v>4.2508468560492979E-2</v>
      </c>
      <c r="S83" s="121">
        <v>3.9406151970876532E-2</v>
      </c>
      <c r="T83" s="121">
        <v>3.4327899669356628E-2</v>
      </c>
      <c r="U83" s="121">
        <v>3.6616524930065272E-2</v>
      </c>
      <c r="V83" s="124">
        <v>4.5599890251634544E-2</v>
      </c>
      <c r="W83" s="124">
        <f>W$82/W31</f>
        <v>3.5706677358222597E-2</v>
      </c>
      <c r="X83" s="124">
        <f>X$82/X31</f>
        <v>3.6206700488738357E-2</v>
      </c>
      <c r="Y83" s="124">
        <f t="shared" ref="Y83:AH83" si="12">Y$82/Y31</f>
        <v>4.2501335622339396E-2</v>
      </c>
      <c r="Z83" s="124">
        <f t="shared" si="12"/>
        <v>4.9783968579709161E-2</v>
      </c>
      <c r="AA83" s="124">
        <f t="shared" si="12"/>
        <v>3.8520224934758734E-2</v>
      </c>
      <c r="AB83" s="124">
        <f t="shared" si="12"/>
        <v>3.2254559208620755E-2</v>
      </c>
      <c r="AC83" s="124">
        <f t="shared" si="12"/>
        <v>4.8452103151937154E-2</v>
      </c>
      <c r="AD83" s="124">
        <f t="shared" si="12"/>
        <v>4.1604612408250648E-2</v>
      </c>
      <c r="AE83" s="124">
        <f t="shared" si="12"/>
        <v>3.7562789206819339E-2</v>
      </c>
      <c r="AF83" s="124">
        <f t="shared" si="12"/>
        <v>2.7585948908592499E-2</v>
      </c>
      <c r="AG83" s="124">
        <f t="shared" si="12"/>
        <v>3.2459041575648877E-2</v>
      </c>
      <c r="AH83" s="124" t="e">
        <f t="shared" si="12"/>
        <v>#REF!</v>
      </c>
    </row>
    <row r="84" spans="1:36" s="6" customFormat="1">
      <c r="A84" s="6" t="s">
        <v>580</v>
      </c>
      <c r="B84" s="6" t="s">
        <v>241</v>
      </c>
      <c r="F84" s="95" t="str">
        <f>IF(MENU!$A$1="PT",$B84,$A84)</f>
        <v>Margem EBITDA Ajustado(R$/m³)</v>
      </c>
      <c r="G84" s="124"/>
      <c r="H84" s="124"/>
      <c r="I84" s="124"/>
      <c r="J84" s="124"/>
      <c r="K84" s="124"/>
      <c r="L84" s="124"/>
      <c r="M84" s="124"/>
      <c r="N84" s="124"/>
      <c r="O84" s="126">
        <f t="shared" ref="O84:AE84" si="13">O$82/O17*1000</f>
        <v>83.838426886208467</v>
      </c>
      <c r="P84" s="126">
        <f t="shared" si="13"/>
        <v>71.666649993818766</v>
      </c>
      <c r="Q84" s="126">
        <f t="shared" si="13"/>
        <v>83.219285088755967</v>
      </c>
      <c r="R84" s="126">
        <f t="shared" si="13"/>
        <v>95.254145408097159</v>
      </c>
      <c r="S84" s="126">
        <f t="shared" si="13"/>
        <v>100.94163417332335</v>
      </c>
      <c r="T84" s="126">
        <f t="shared" si="13"/>
        <v>82.939280358475187</v>
      </c>
      <c r="U84" s="126">
        <f t="shared" si="13"/>
        <v>87.939258734081676</v>
      </c>
      <c r="V84" s="126">
        <f t="shared" si="13"/>
        <v>124.91578574292205</v>
      </c>
      <c r="W84" s="126">
        <f t="shared" si="13"/>
        <v>96.975636735004556</v>
      </c>
      <c r="X84" s="126">
        <f t="shared" si="13"/>
        <v>96.893634296849626</v>
      </c>
      <c r="Y84" s="126">
        <f t="shared" si="13"/>
        <v>116.34457871884466</v>
      </c>
      <c r="Z84" s="126">
        <f t="shared" si="13"/>
        <v>141.61346766969069</v>
      </c>
      <c r="AA84" s="126">
        <f t="shared" si="13"/>
        <v>111.49505216580174</v>
      </c>
      <c r="AB84" s="126">
        <f t="shared" si="13"/>
        <v>88.764854172262503</v>
      </c>
      <c r="AC84" s="126">
        <f t="shared" si="13"/>
        <v>135.59370725365213</v>
      </c>
      <c r="AD84" s="126">
        <f t="shared" si="13"/>
        <v>122.52126920319888</v>
      </c>
      <c r="AE84" s="126">
        <f t="shared" si="13"/>
        <v>116.29718328239088</v>
      </c>
      <c r="AF84" s="126">
        <f>AF$82/AF17*1000</f>
        <v>87.479442581640512</v>
      </c>
      <c r="AG84" s="126">
        <v>102.12636982696003</v>
      </c>
      <c r="AH84" s="126" t="e">
        <f ca="1">AH$82/AH17*1000</f>
        <v>#REF!</v>
      </c>
    </row>
    <row r="85" spans="1:36" s="6" customFormat="1">
      <c r="A85" s="6" t="s">
        <v>353</v>
      </c>
      <c r="B85" s="6" t="s">
        <v>353</v>
      </c>
      <c r="E85" s="6" t="s">
        <v>503</v>
      </c>
      <c r="F85" s="24" t="str">
        <f>IF(MENU!$A$1="PT",$B85,$A85)</f>
        <v>Rebate</v>
      </c>
      <c r="G85" s="124"/>
      <c r="H85" s="124"/>
      <c r="I85" s="124"/>
      <c r="J85" s="124"/>
      <c r="K85" s="124"/>
      <c r="L85" s="124"/>
      <c r="M85" s="124"/>
      <c r="N85" s="124"/>
      <c r="O85" s="285">
        <v>22</v>
      </c>
      <c r="P85" s="126">
        <v>29.08</v>
      </c>
      <c r="Q85" s="126">
        <v>32.988247947499993</v>
      </c>
      <c r="R85" s="126">
        <v>39.388171326833337</v>
      </c>
      <c r="S85" s="126">
        <v>40.5</v>
      </c>
      <c r="T85" s="126">
        <v>34.692</v>
      </c>
      <c r="U85" s="126">
        <v>47.019347261422872</v>
      </c>
      <c r="V85" s="126">
        <v>38.580534840418274</v>
      </c>
      <c r="W85" s="126">
        <v>39.6</v>
      </c>
      <c r="X85" s="126">
        <v>43</v>
      </c>
      <c r="Y85" s="126">
        <v>42.875550009999998</v>
      </c>
      <c r="Z85" s="126">
        <v>45.307217739999999</v>
      </c>
      <c r="AA85" s="126">
        <v>44.160736249999999</v>
      </c>
      <c r="AB85" s="126">
        <v>49.350699259999999</v>
      </c>
      <c r="AC85" s="126">
        <v>46.329056357737201</v>
      </c>
      <c r="AD85" s="126">
        <v>45.467739209999998</v>
      </c>
      <c r="AE85" s="126">
        <v>47.451019180000003</v>
      </c>
      <c r="AF85" s="126">
        <v>46.908500740000001</v>
      </c>
      <c r="AG85" s="14">
        <v>50.933924359999985</v>
      </c>
      <c r="AH85" s="14" t="e">
        <f ca="1">(SUMIFS(OFFSET(#REF!,0,MATCH(AH$5,#REF!,0)+MATCH(AH$7,#REF!,0)+AH$8),#REF!,$D85)+SUMIFS(OFFSET(#REF!,0,MATCH(AH$5,#REF!,0)+MATCH(AH$7,#REF!,0)+AH$8),#REF!,$E85))/1000000*2</f>
        <v>#REF!</v>
      </c>
    </row>
    <row r="86" spans="1:36">
      <c r="A86" s="5" t="s">
        <v>243</v>
      </c>
      <c r="B86" s="5" t="s">
        <v>242</v>
      </c>
      <c r="F86" s="110" t="str">
        <f>IF(MENU!$A$1="PT",$B86,$A86)</f>
        <v>INVESTIMENTOS</v>
      </c>
      <c r="G86" s="367" t="str">
        <f>IF(MENU!$A$1="PT",G$3,G$1)</f>
        <v>1T12</v>
      </c>
      <c r="H86" s="367" t="str">
        <f>IF(MENU!$A$1="PT",H$3,H$1)</f>
        <v>2T12</v>
      </c>
      <c r="I86" s="367" t="str">
        <f>IF(MENU!$A$1="PT",I$3,I$1)</f>
        <v>3T12</v>
      </c>
      <c r="J86" s="367" t="str">
        <f>IF(MENU!$A$1="PT",J$3,J$1)</f>
        <v>4T12</v>
      </c>
      <c r="K86" s="367" t="str">
        <f>IF(MENU!$A$1="PT",K$3,K$1)</f>
        <v>1T13</v>
      </c>
      <c r="L86" s="367" t="str">
        <f>IF(MENU!$A$1="PT",L$3,L$1)</f>
        <v>2T13</v>
      </c>
      <c r="M86" s="367" t="str">
        <f>IF(MENU!$A$1="PT",M$3,M$1)</f>
        <v>3T13</v>
      </c>
      <c r="N86" s="368" t="str">
        <f>IF(MENU!$A$1="PT",N$3,N$1)</f>
        <v>4T13</v>
      </c>
      <c r="O86" s="258" t="str">
        <f>IF(MENU!$A$1="PT",O$3,O$1)</f>
        <v>1T14</v>
      </c>
      <c r="P86" s="368" t="str">
        <f>IF(MENU!$A$1="PT",P$3,P$1)</f>
        <v>2T14</v>
      </c>
      <c r="Q86" s="368" t="str">
        <f>IF(MENU!$A$1="PT",Q$3,Q$1)</f>
        <v>3T14</v>
      </c>
      <c r="R86" s="368" t="str">
        <f>IF(MENU!$A$1="PT",R$3,R$1)</f>
        <v>4T14</v>
      </c>
      <c r="S86" s="368" t="str">
        <f>IF(MENU!$A$1="PT",S$3,S$1)</f>
        <v>1T15</v>
      </c>
      <c r="T86" s="117" t="str">
        <f>IF(MENU!$A$1="PT",T$3,T$1)</f>
        <v>2T15</v>
      </c>
      <c r="U86" s="117" t="str">
        <f>IF(MENU!$A$1="PT",U$3,U$1)</f>
        <v>3T15</v>
      </c>
      <c r="V86" s="117" t="str">
        <f>IF(MENU!$A$1="PT",V$3,V$1)</f>
        <v>4T15</v>
      </c>
      <c r="W86" s="117" t="str">
        <f>IF(MENU!$A$1="PT",W$3,W$1)</f>
        <v>1T16</v>
      </c>
      <c r="X86" s="117" t="str">
        <f>IF(MENU!$A$1="PT",X$3,X$1)</f>
        <v>2T16</v>
      </c>
      <c r="Y86" s="117" t="str">
        <f>IF(MENU!$A$1="PT",Y$3,Y$1)</f>
        <v>3T16</v>
      </c>
      <c r="Z86" s="117" t="str">
        <f>IF(MENU!$A$1="PT",Z$3,Z$1)</f>
        <v>4T16</v>
      </c>
      <c r="AA86" s="117" t="str">
        <f>IF(MENU!$A$1="PT",AA$3,AA$1)</f>
        <v>1T17</v>
      </c>
      <c r="AB86" s="117" t="str">
        <f>IF(MENU!$A$1="PT",AB$3,AB$1)</f>
        <v>2T17</v>
      </c>
      <c r="AC86" s="117" t="str">
        <f>IF(MENU!$A$1="PT",AC$3,AC$1)</f>
        <v>3T17</v>
      </c>
      <c r="AD86" s="117" t="str">
        <f>IF(MENU!$A$1="PT",AD$3,AD$1)</f>
        <v>4T17</v>
      </c>
      <c r="AE86" s="368" t="str">
        <f>IF(MENU!$A$1="PT",AE$3,AE$1)</f>
        <v>1T18</v>
      </c>
      <c r="AF86" s="368" t="str">
        <f>IF(MENU!$A$1="PT",AF$3,AF$1)</f>
        <v>2T18</v>
      </c>
      <c r="AG86" s="368" t="str">
        <f>IF(MENU!$A$1="PT",AG$3,AG$1)</f>
        <v>3T18</v>
      </c>
      <c r="AH86" s="368" t="str">
        <f>IF(MENU!$A$1="PT",AH$3,AH$1)</f>
        <v>4T18</v>
      </c>
    </row>
    <row r="87" spans="1:36" ht="15" customHeight="1">
      <c r="A87" s="5" t="s">
        <v>523</v>
      </c>
      <c r="B87" s="5" t="s">
        <v>10</v>
      </c>
      <c r="F87" s="110" t="str">
        <f>IF(MENU!$A$1="PT",$B87,$A87)</f>
        <v>(Em milhões de Reais)</v>
      </c>
      <c r="G87" s="367" t="str">
        <f>IF(MENU!$A$1="PT",G$4,G$2)</f>
        <v>(Jan-Mar)</v>
      </c>
      <c r="H87" s="367" t="str">
        <f>IF(MENU!$A$1="PT",H$4,H$2)</f>
        <v>(Abr-Jun)</v>
      </c>
      <c r="I87" s="367" t="str">
        <f>IF(MENU!$A$1="PT",I$4,I$2)</f>
        <v>(Jul-Set)</v>
      </c>
      <c r="J87" s="367" t="str">
        <f>IF(MENU!$A$1="PT",J$4,J$2)</f>
        <v>(Out-Dez)</v>
      </c>
      <c r="K87" s="367" t="str">
        <f>IF(MENU!$A$1="PT",K$4,K$2)</f>
        <v>(Jan-Mar)</v>
      </c>
      <c r="L87" s="367" t="str">
        <f>IF(MENU!$A$1="PT",L$4,L$2)</f>
        <v>(Abr-Jun)</v>
      </c>
      <c r="M87" s="367" t="str">
        <f>IF(MENU!$A$1="PT",M$4,M$2)</f>
        <v>(Jul-Set)</v>
      </c>
      <c r="N87" s="368" t="str">
        <f>IF(MENU!$A$1="PT",N$4,N$2)</f>
        <v>(Out-Dez)</v>
      </c>
      <c r="O87" s="259" t="str">
        <f>IF(MENU!$A$1="PT",O$4,O$2)</f>
        <v>(Jan-Mar)</v>
      </c>
      <c r="P87" s="367" t="str">
        <f>IF(MENU!$A$1="PT",P$4,P$2)</f>
        <v>(Abr-Jun)</v>
      </c>
      <c r="Q87" s="367" t="str">
        <f>IF(MENU!$A$1="PT",Q$4,Q$2)</f>
        <v>(Jul-Set)</v>
      </c>
      <c r="R87" s="368" t="str">
        <f>IF(MENU!$A$1="PT",R$4,R$2)</f>
        <v>(Out-Dez)</v>
      </c>
      <c r="S87" s="368" t="str">
        <f>IF(MENU!$A$1="PT",S$4,S$2)</f>
        <v>(Jan-Mar)</v>
      </c>
      <c r="T87" s="117" t="str">
        <f>IF(MENU!$A$1="PT",T$4,T$2)</f>
        <v>(Abr-Jun)</v>
      </c>
      <c r="U87" s="117" t="str">
        <f>IF(MENU!$A$1="PT",U$4,U$2)</f>
        <v>(Jul-Set)</v>
      </c>
      <c r="V87" s="117" t="str">
        <f>IF(MENU!$A$1="PT",V$4,V$2)</f>
        <v>(Out-Dez)</v>
      </c>
      <c r="W87" s="117" t="str">
        <f>IF(MENU!$A$1="PT",W$4,W$2)</f>
        <v>(Jan-Mar)</v>
      </c>
      <c r="X87" s="117" t="str">
        <f>IF(MENU!$A$1="PT",X$4,X$2)</f>
        <v>(Abr-Jun)</v>
      </c>
      <c r="Y87" s="117" t="str">
        <f>IF(MENU!$A$1="PT",Y$4,Y$2)</f>
        <v>(Jul-Set)</v>
      </c>
      <c r="Z87" s="117" t="str">
        <f>IF(MENU!$A$1="PT",Z$4,Z$2)</f>
        <v>(Out-Dez)</v>
      </c>
      <c r="AA87" s="117" t="str">
        <f>IF(MENU!$A$1="PT",AA$4,AA$2)</f>
        <v>(Jan-Mar)</v>
      </c>
      <c r="AB87" s="117" t="str">
        <f>IF(MENU!$A$1="PT",AB$4,AB$2)</f>
        <v>(Abr-Jun)</v>
      </c>
      <c r="AC87" s="117" t="str">
        <f>IF(MENU!$A$1="PT",AC$4,AC$2)</f>
        <v>(Jul-Set)</v>
      </c>
      <c r="AD87" s="117" t="str">
        <f>IF(MENU!$A$1="PT",AD$4,AD$2)</f>
        <v>(Out-Dez)</v>
      </c>
      <c r="AE87" s="117" t="str">
        <f>IF(MENU!$A$1="PT",AE$4,AE$2)</f>
        <v>(Jan-Mar)</v>
      </c>
      <c r="AF87" s="117" t="str">
        <f>IF(MENU!$A$1="PT",AF$4,AF$2)</f>
        <v>(Abr-Jun)</v>
      </c>
      <c r="AG87" s="367" t="str">
        <f>IF(MENU!$A$1="PT",AG$4,AG$2)</f>
        <v>(Jul-Set)</v>
      </c>
      <c r="AH87" s="367" t="str">
        <f>IF(MENU!$A$1="PT",AH$4,AH$2)</f>
        <v>(Out-Dez)</v>
      </c>
    </row>
    <row r="88" spans="1:36" s="130" customFormat="1">
      <c r="A88" s="130" t="s">
        <v>243</v>
      </c>
      <c r="B88" s="130" t="s">
        <v>433</v>
      </c>
      <c r="E88" s="130" t="s">
        <v>504</v>
      </c>
      <c r="F88" s="127" t="str">
        <f>IF(MENU!$A$1="PT",$B88,$A88)</f>
        <v>Investimentos³</v>
      </c>
      <c r="G88" s="286">
        <v>196.2</v>
      </c>
      <c r="H88" s="286">
        <v>160.5</v>
      </c>
      <c r="I88" s="286">
        <v>197.4</v>
      </c>
      <c r="J88" s="286">
        <v>165.8</v>
      </c>
      <c r="K88" s="286">
        <v>153.5</v>
      </c>
      <c r="L88" s="286">
        <v>89.257999999999996</v>
      </c>
      <c r="M88" s="287">
        <v>143.4</v>
      </c>
      <c r="N88" s="287">
        <v>448.6</v>
      </c>
      <c r="O88" s="288">
        <v>277.8</v>
      </c>
      <c r="P88" s="286">
        <v>128.789624</v>
      </c>
      <c r="Q88" s="286">
        <v>195.74199999999999</v>
      </c>
      <c r="R88" s="286">
        <v>192.22570099999999</v>
      </c>
      <c r="S88" s="129">
        <v>247.07146800000001</v>
      </c>
      <c r="T88" s="129">
        <v>117.779616</v>
      </c>
      <c r="U88" s="129">
        <v>208.571417</v>
      </c>
      <c r="V88" s="129">
        <v>234.990126</v>
      </c>
      <c r="W88" s="129">
        <v>179.16444899999999</v>
      </c>
      <c r="X88" s="129">
        <v>225.8</v>
      </c>
      <c r="Y88" s="129">
        <v>191.63300000000001</v>
      </c>
      <c r="Z88" s="129">
        <v>200.36554317</v>
      </c>
      <c r="AA88" s="129">
        <v>226.79616065265</v>
      </c>
      <c r="AB88" s="129">
        <v>202.18576402000002</v>
      </c>
      <c r="AC88" s="129">
        <v>185.44198511000002</v>
      </c>
      <c r="AD88" s="129">
        <v>166.56069516999997</v>
      </c>
      <c r="AE88" s="129">
        <v>257.17099999999999</v>
      </c>
      <c r="AF88" s="129">
        <v>203.09</v>
      </c>
      <c r="AG88" s="14">
        <v>188.3827427199999</v>
      </c>
      <c r="AH88" s="373" t="e">
        <f ca="1">(SUMIFS(OFFSET(#REF!,0,MATCH(AH$5,#REF!,0)+MATCH(AH$7,#REF!,0)+AH$8),#REF!,$D88)+SUMIFS(OFFSET(#REF!,0,MATCH(AH$5,#REF!,0)+MATCH(AH$7,#REF!,0)+AH$8),#REF!,$E88))/1000000*2</f>
        <v>#REF!</v>
      </c>
      <c r="AI88" s="331"/>
    </row>
    <row r="89" spans="1:36">
      <c r="A89" s="5" t="s">
        <v>581</v>
      </c>
      <c r="B89" s="5" t="s">
        <v>43</v>
      </c>
      <c r="F89" s="110" t="str">
        <f>IF(MENU!$A$1="PT",$B89,$A89)</f>
        <v>BALANÇO PATRIMONIAL</v>
      </c>
      <c r="G89" s="367" t="str">
        <f>IF(MENU!$A$1="PT",G$3,G$1)</f>
        <v>1T12</v>
      </c>
      <c r="H89" s="367" t="str">
        <f>IF(MENU!$A$1="PT",H$3,H$1)</f>
        <v>2T12</v>
      </c>
      <c r="I89" s="367" t="str">
        <f>IF(MENU!$A$1="PT",I$3,I$1)</f>
        <v>3T12</v>
      </c>
      <c r="J89" s="367" t="str">
        <f>IF(MENU!$A$1="PT",J$3,J$1)</f>
        <v>4T12</v>
      </c>
      <c r="K89" s="367" t="str">
        <f>IF(MENU!$A$1="PT",K$3,K$1)</f>
        <v>1T13</v>
      </c>
      <c r="L89" s="367" t="str">
        <f>IF(MENU!$A$1="PT",L$3,L$1)</f>
        <v>2T13</v>
      </c>
      <c r="M89" s="367" t="str">
        <f>IF(MENU!$A$1="PT",M$3,M$1)</f>
        <v>3T13</v>
      </c>
      <c r="N89" s="368" t="str">
        <f>IF(MENU!$A$1="PT",N$3,N$1)</f>
        <v>4T13</v>
      </c>
      <c r="O89" s="258" t="str">
        <f>IF(MENU!$A$1="PT",O$3,O$1)</f>
        <v>1T14</v>
      </c>
      <c r="P89" s="368" t="str">
        <f>IF(MENU!$A$1="PT",P$3,P$1)</f>
        <v>2T14</v>
      </c>
      <c r="Q89" s="368" t="str">
        <f>IF(MENU!$A$1="PT",Q$3,Q$1)</f>
        <v>3T14</v>
      </c>
      <c r="R89" s="368" t="str">
        <f>IF(MENU!$A$1="PT",R$3,R$1)</f>
        <v>4T14</v>
      </c>
      <c r="S89" s="368" t="str">
        <f>IF(MENU!$A$1="PT",S$3,S$1)</f>
        <v>1T15</v>
      </c>
      <c r="T89" s="117" t="str">
        <f>IF(MENU!$A$1="PT",T$3,T$1)</f>
        <v>2T15</v>
      </c>
      <c r="U89" s="117" t="str">
        <f>IF(MENU!$A$1="PT",U$3,U$1)</f>
        <v>3T15</v>
      </c>
      <c r="V89" s="117" t="str">
        <f>IF(MENU!$A$1="PT",V$3,V$1)</f>
        <v>4T15</v>
      </c>
      <c r="W89" s="117" t="str">
        <f>IF(MENU!$A$1="PT",W$3,W$1)</f>
        <v>1T16</v>
      </c>
      <c r="X89" s="117" t="str">
        <f>IF(MENU!$A$1="PT",X$3,X$1)</f>
        <v>2T16</v>
      </c>
      <c r="Y89" s="117" t="str">
        <f>IF(MENU!$A$1="PT",Y$3,Y$1)</f>
        <v>3T16</v>
      </c>
      <c r="Z89" s="117" t="str">
        <f>IF(MENU!$A$1="PT",Z$3,Z$1)</f>
        <v>4T16</v>
      </c>
      <c r="AA89" s="117" t="str">
        <f>IF(MENU!$A$1="PT",AA$3,AA$1)</f>
        <v>1T17</v>
      </c>
      <c r="AB89" s="117" t="str">
        <f>IF(MENU!$A$1="PT",AB$3,AB$1)</f>
        <v>2T17</v>
      </c>
      <c r="AC89" s="117" t="str">
        <f>IF(MENU!$A$1="PT",AC$3,AC$1)</f>
        <v>3T17</v>
      </c>
      <c r="AD89" s="117" t="str">
        <f>IF(MENU!$A$1="PT",AD$3,AD$1)</f>
        <v>4T17</v>
      </c>
      <c r="AE89" s="368" t="str">
        <f>IF(MENU!$A$1="PT",AE$3,AE$1)</f>
        <v>1T18</v>
      </c>
      <c r="AF89" s="368" t="str">
        <f>IF(MENU!$A$1="PT",AF$3,AF$1)</f>
        <v>2T18</v>
      </c>
      <c r="AG89" s="117" t="str">
        <f>IF(MENU!$A$1="PT",AG$3,AG$1)</f>
        <v>3T18</v>
      </c>
      <c r="AH89" s="117" t="str">
        <f>IF(MENU!$A$1="PT",AH$3,AH$1)</f>
        <v>4T18</v>
      </c>
    </row>
    <row r="90" spans="1:36" ht="15" customHeight="1">
      <c r="A90" s="5" t="s">
        <v>523</v>
      </c>
      <c r="B90" s="5" t="s">
        <v>10</v>
      </c>
      <c r="F90" s="110" t="str">
        <f>IF(MENU!$A$1="PT",$B90,$A90)</f>
        <v>(Em milhões de Reais)</v>
      </c>
      <c r="G90" s="367" t="str">
        <f>IF(MENU!$A$1="PT",G$4,G$2)</f>
        <v>(Jan-Mar)</v>
      </c>
      <c r="H90" s="367" t="str">
        <f>IF(MENU!$A$1="PT",H$4,H$2)</f>
        <v>(Abr-Jun)</v>
      </c>
      <c r="I90" s="367" t="str">
        <f>IF(MENU!$A$1="PT",I$4,I$2)</f>
        <v>(Jul-Set)</v>
      </c>
      <c r="J90" s="367" t="str">
        <f>IF(MENU!$A$1="PT",J$4,J$2)</f>
        <v>(Out-Dez)</v>
      </c>
      <c r="K90" s="367" t="str">
        <f>IF(MENU!$A$1="PT",K$4,K$2)</f>
        <v>(Jan-Mar)</v>
      </c>
      <c r="L90" s="367" t="str">
        <f>IF(MENU!$A$1="PT",L$4,L$2)</f>
        <v>(Abr-Jun)</v>
      </c>
      <c r="M90" s="367" t="str">
        <f>IF(MENU!$A$1="PT",M$4,M$2)</f>
        <v>(Jul-Set)</v>
      </c>
      <c r="N90" s="368" t="str">
        <f>IF(MENU!$A$1="PT",N$4,N$2)</f>
        <v>(Out-Dez)</v>
      </c>
      <c r="O90" s="258" t="str">
        <f>IF(MENU!$A$1="PT",O$4,O$2)</f>
        <v>(Jan-Mar)</v>
      </c>
      <c r="P90" s="368" t="str">
        <f>IF(MENU!$A$1="PT",P$4,P$2)</f>
        <v>(Abr-Jun)</v>
      </c>
      <c r="Q90" s="289" t="str">
        <f>IF(MENU!$A$1="PT",Q$4,Q$2)</f>
        <v>(Jul-Set)</v>
      </c>
      <c r="R90" s="131" t="str">
        <f>IF(MENU!$A$1="PT",R$4,R$2)</f>
        <v>(Out-Dez)</v>
      </c>
      <c r="S90" s="131" t="str">
        <f>IF(MENU!$A$1="PT",S$4,S$2)</f>
        <v>(Jan-Mar)</v>
      </c>
      <c r="T90" s="131" t="str">
        <f>IF(MENU!$A$1="PT",T$4,T$2)</f>
        <v>(Abr-Jun)</v>
      </c>
      <c r="U90" s="131" t="str">
        <f>IF(MENU!$A$1="PT",U$4,U$2)</f>
        <v>(Jul-Set)</v>
      </c>
      <c r="V90" s="117" t="str">
        <f>IF(MENU!$A$1="PT",V$4,V$2)</f>
        <v>(Out-Dez)</v>
      </c>
      <c r="W90" s="131" t="str">
        <f>IF(MENU!$A$1="PT",W$4,W$2)</f>
        <v>(Jan-Mar)</v>
      </c>
      <c r="X90" s="131" t="str">
        <f>IF(MENU!$A$1="PT",X$4,X$2)</f>
        <v>(Abr-Jun)</v>
      </c>
      <c r="Y90" s="131" t="str">
        <f>IF(MENU!$A$1="PT",Y$4,Y$2)</f>
        <v>(Jul-Set)</v>
      </c>
      <c r="Z90" s="131" t="str">
        <f>IF(MENU!$A$1="PT",Z$4,Z$2)</f>
        <v>(Out-Dez)</v>
      </c>
      <c r="AA90" s="131" t="str">
        <f>IF(MENU!$A$1="PT",AA$4,AA$2)</f>
        <v>(Jan-Mar)</v>
      </c>
      <c r="AB90" s="131" t="str">
        <f>IF(MENU!$A$1="PT",AB$4,AB$2)</f>
        <v>(Abr-Jun)</v>
      </c>
      <c r="AC90" s="131" t="str">
        <f>IF(MENU!$A$1="PT",AC$4,AC$2)</f>
        <v>(Jul-Set)</v>
      </c>
      <c r="AD90" s="131" t="str">
        <f>IF(MENU!$A$1="PT",AD$4,AD$2)</f>
        <v>(Out-Dez)</v>
      </c>
      <c r="AE90" s="131" t="str">
        <f>IF(MENU!$A$1="PT",AE$4,AE$2)</f>
        <v>(Jan-Mar)</v>
      </c>
      <c r="AF90" s="131" t="str">
        <f>IF(MENU!$A$1="PT",AF$4,AF$2)</f>
        <v>(Abr-Jun)</v>
      </c>
      <c r="AG90" s="131" t="str">
        <f>IF(MENU!$A$1="PT",AG$4,AG$2)</f>
        <v>(Jul-Set)</v>
      </c>
      <c r="AH90" s="131" t="str">
        <f>IF(MENU!$A$1="PT",AH$4,AH$2)</f>
        <v>(Out-Dez)</v>
      </c>
    </row>
    <row r="91" spans="1:36" s="34" customFormat="1">
      <c r="A91" s="34" t="s">
        <v>582</v>
      </c>
      <c r="B91" s="34" t="s">
        <v>142</v>
      </c>
      <c r="F91" s="132" t="str">
        <f>IF(MENU!$A$1="PT",$B91,$A91)</f>
        <v>Ativo</v>
      </c>
      <c r="G91" s="70">
        <v>11416.344000000001</v>
      </c>
      <c r="H91" s="70">
        <v>11618.147000000001</v>
      </c>
      <c r="I91" s="70">
        <v>11282.72</v>
      </c>
      <c r="J91" s="70">
        <v>11794.794000000002</v>
      </c>
      <c r="K91" s="70">
        <v>11580.775681700001</v>
      </c>
      <c r="L91" s="70">
        <v>11559.324681940001</v>
      </c>
      <c r="M91" s="70">
        <v>11500.56968194</v>
      </c>
      <c r="N91" s="70">
        <v>11496.353999999999</v>
      </c>
      <c r="O91" s="290">
        <v>11458.032999999999</v>
      </c>
      <c r="P91" s="70">
        <v>12370.915903000001</v>
      </c>
      <c r="Q91" s="70">
        <v>12495.366678999999</v>
      </c>
      <c r="R91" s="70">
        <v>13098.820646000002</v>
      </c>
      <c r="S91" s="70">
        <v>13025.170180000001</v>
      </c>
      <c r="T91" s="70">
        <v>13326.503686</v>
      </c>
      <c r="U91" s="70">
        <v>12209.36652942</v>
      </c>
      <c r="V91" s="70">
        <v>13511.855624</v>
      </c>
      <c r="W91" s="33">
        <v>13193.785724000001</v>
      </c>
      <c r="X91" s="33">
        <v>13495.145068</v>
      </c>
      <c r="Y91" s="33">
        <v>13973.948726000001</v>
      </c>
      <c r="Z91" s="33">
        <v>15020.68491804</v>
      </c>
      <c r="AA91" s="33">
        <v>13439.43865428</v>
      </c>
      <c r="AB91" s="33">
        <v>13722.254863439997</v>
      </c>
      <c r="AC91" s="33">
        <v>14273.51708519</v>
      </c>
      <c r="AD91" s="33">
        <v>16079.899438150003</v>
      </c>
      <c r="AE91" s="334">
        <v>15578.030107539998</v>
      </c>
      <c r="AF91" s="334">
        <v>16634.906880760005</v>
      </c>
      <c r="AG91" s="334">
        <v>18376.335673780002</v>
      </c>
      <c r="AH91" s="334" t="e">
        <f>SUM(AH92:AH104)</f>
        <v>#VALUE!</v>
      </c>
      <c r="AI91" s="33"/>
      <c r="AJ91" s="70"/>
    </row>
    <row r="92" spans="1:36" s="34" customFormat="1">
      <c r="A92" s="34" t="s">
        <v>540</v>
      </c>
      <c r="B92" s="34" t="s">
        <v>46</v>
      </c>
      <c r="E92" s="34" t="s">
        <v>438</v>
      </c>
      <c r="F92" s="134" t="str">
        <f>IF(MENU!$A$1="PT",$B92,$A92)</f>
        <v>Caixa e equivalentes de caixa</v>
      </c>
      <c r="G92" s="54">
        <v>35.377000000000002</v>
      </c>
      <c r="H92" s="54">
        <v>94.116</v>
      </c>
      <c r="I92" s="54">
        <v>91.902000000000001</v>
      </c>
      <c r="J92" s="54">
        <v>119.098</v>
      </c>
      <c r="K92" s="54">
        <v>138.71299999999999</v>
      </c>
      <c r="L92" s="54">
        <v>168.93</v>
      </c>
      <c r="M92" s="54">
        <v>354.50299999999999</v>
      </c>
      <c r="N92" s="54">
        <v>328.99200000000002</v>
      </c>
      <c r="O92" s="291">
        <v>566.60599999999999</v>
      </c>
      <c r="P92" s="54">
        <v>327.59100000000001</v>
      </c>
      <c r="Q92" s="54">
        <v>198.98699999999999</v>
      </c>
      <c r="R92" s="54">
        <v>173.47</v>
      </c>
      <c r="S92" s="54">
        <v>232.94300000000001</v>
      </c>
      <c r="T92" s="54">
        <v>133.18199999999999</v>
      </c>
      <c r="U92" s="54">
        <v>220.78800000000001</v>
      </c>
      <c r="V92" s="54">
        <v>885.88</v>
      </c>
      <c r="W92" s="79">
        <v>1384.9570000000001</v>
      </c>
      <c r="X92" s="79">
        <v>974.96199999999999</v>
      </c>
      <c r="Y92" s="79">
        <v>1103.3320000000001</v>
      </c>
      <c r="Z92" s="79">
        <v>757.14</v>
      </c>
      <c r="AA92" s="79">
        <v>517.78899999999999</v>
      </c>
      <c r="AB92" s="79">
        <v>397.154</v>
      </c>
      <c r="AC92" s="79">
        <v>206.143</v>
      </c>
      <c r="AD92" s="79">
        <v>1221.8900000000001</v>
      </c>
      <c r="AE92" s="335">
        <v>1420.336</v>
      </c>
      <c r="AF92" s="335">
        <v>691.69500000000005</v>
      </c>
      <c r="AG92" s="79">
        <v>1956.0060000000001</v>
      </c>
      <c r="AH92" s="79">
        <f>'RAIZEN COMBUSTIVEIS CONSOLIDADO'!AC62-'RAIZEN COMBUSTIVEIS ARGENTINA'!B54-0.8181579</f>
        <v>863.28784210000003</v>
      </c>
      <c r="AI92" s="79"/>
      <c r="AJ92" s="54"/>
    </row>
    <row r="93" spans="1:36" s="34" customFormat="1">
      <c r="A93" s="34" t="s">
        <v>549</v>
      </c>
      <c r="B93" s="34" t="s">
        <v>143</v>
      </c>
      <c r="E93" s="34" t="s">
        <v>439</v>
      </c>
      <c r="F93" s="134" t="str">
        <f>IF(MENU!$A$1="PT",$B93,$A93)</f>
        <v>Titulos e valores mobiliarios</v>
      </c>
      <c r="G93" s="54" t="s">
        <v>400</v>
      </c>
      <c r="H93" s="54" t="s">
        <v>400</v>
      </c>
      <c r="I93" s="54" t="s">
        <v>400</v>
      </c>
      <c r="J93" s="54" t="s">
        <v>400</v>
      </c>
      <c r="K93" s="54">
        <v>0</v>
      </c>
      <c r="L93" s="54">
        <v>0</v>
      </c>
      <c r="M93" s="54">
        <v>0</v>
      </c>
      <c r="N93" s="54">
        <v>0</v>
      </c>
      <c r="O93" s="291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335">
        <v>0</v>
      </c>
      <c r="AF93" s="335">
        <v>0</v>
      </c>
      <c r="AG93" s="79">
        <v>0</v>
      </c>
      <c r="AH93" s="79" t="e">
        <f>'RAIZEN COMBUSTIVEIS CONSOLIDADO'!AC63-#REF!</f>
        <v>#VALUE!</v>
      </c>
      <c r="AI93" s="79"/>
      <c r="AJ93" s="54"/>
    </row>
    <row r="94" spans="1:36" s="34" customFormat="1">
      <c r="A94" s="34" t="s">
        <v>583</v>
      </c>
      <c r="B94" s="34" t="s">
        <v>49</v>
      </c>
      <c r="E94" s="34" t="s">
        <v>478</v>
      </c>
      <c r="F94" s="134" t="str">
        <f>IF(MENU!$A$1="PT",$B94,$A94)</f>
        <v>Duplicatas a receber de clientes</v>
      </c>
      <c r="G94" s="54">
        <v>1080.4739999999999</v>
      </c>
      <c r="H94" s="54">
        <v>1091.317</v>
      </c>
      <c r="I94" s="54">
        <v>1162.566</v>
      </c>
      <c r="J94" s="54">
        <v>1365.7570000000001</v>
      </c>
      <c r="K94" s="54">
        <v>1290.683</v>
      </c>
      <c r="L94" s="54">
        <v>1245.1790000000001</v>
      </c>
      <c r="M94" s="54">
        <v>1140.0119999999999</v>
      </c>
      <c r="N94" s="54">
        <v>1435.095</v>
      </c>
      <c r="O94" s="291">
        <v>1190.8320000000001</v>
      </c>
      <c r="P94" s="54">
        <v>1347.1949999999999</v>
      </c>
      <c r="Q94" s="54">
        <v>1449.5060000000001</v>
      </c>
      <c r="R94" s="54">
        <v>1665.2199999999998</v>
      </c>
      <c r="S94" s="54">
        <v>1273.5360000000001</v>
      </c>
      <c r="T94" s="54">
        <v>1464.8330000000001</v>
      </c>
      <c r="U94" s="54">
        <v>1486.4319999999998</v>
      </c>
      <c r="V94" s="54">
        <v>1773.7710000000002</v>
      </c>
      <c r="W94" s="79">
        <v>1300.9859999999999</v>
      </c>
      <c r="X94" s="79">
        <v>1433.664</v>
      </c>
      <c r="Y94" s="79">
        <v>1653.502</v>
      </c>
      <c r="Z94" s="79">
        <v>2151.2529999999997</v>
      </c>
      <c r="AA94" s="79">
        <v>1530.6130000000001</v>
      </c>
      <c r="AB94" s="79">
        <v>1509.799</v>
      </c>
      <c r="AC94" s="79">
        <v>1849.4049999999997</v>
      </c>
      <c r="AD94" s="79">
        <v>2248.7689999999998</v>
      </c>
      <c r="AE94" s="335">
        <v>2154.402</v>
      </c>
      <c r="AF94" s="335">
        <v>2053.2560000000003</v>
      </c>
      <c r="AG94" s="79">
        <v>2251.1639999999998</v>
      </c>
      <c r="AH94" s="79">
        <f>'RAIZEN COMBUSTIVEIS CONSOLIDADO'!AC64-'RAIZEN COMBUSTIVEIS ARGENTINA'!B55</f>
        <v>2180.0787706699998</v>
      </c>
      <c r="AI94" s="79"/>
      <c r="AJ94" s="54"/>
    </row>
    <row r="95" spans="1:36" s="34" customFormat="1">
      <c r="A95" s="34" t="s">
        <v>541</v>
      </c>
      <c r="B95" s="34" t="s">
        <v>51</v>
      </c>
      <c r="E95" s="34" t="s">
        <v>440</v>
      </c>
      <c r="F95" s="134" t="str">
        <f>IF(MENU!$A$1="PT",$B95,$A95)</f>
        <v>Estoques</v>
      </c>
      <c r="G95" s="54">
        <v>730.49199999999996</v>
      </c>
      <c r="H95" s="54">
        <v>766.34400000000005</v>
      </c>
      <c r="I95" s="54">
        <v>803.48400000000004</v>
      </c>
      <c r="J95" s="54">
        <v>829.70600000000002</v>
      </c>
      <c r="K95" s="54">
        <v>906.86999976000004</v>
      </c>
      <c r="L95" s="54">
        <v>852.71100000000001</v>
      </c>
      <c r="M95" s="54">
        <v>1302.8340000000001</v>
      </c>
      <c r="N95" s="54">
        <v>1057.049</v>
      </c>
      <c r="O95" s="291">
        <v>941.98199999999997</v>
      </c>
      <c r="P95" s="54">
        <v>1113.864</v>
      </c>
      <c r="Q95" s="54">
        <v>1069.5619999999999</v>
      </c>
      <c r="R95" s="54">
        <v>1128.771</v>
      </c>
      <c r="S95" s="54">
        <v>1079.085</v>
      </c>
      <c r="T95" s="54">
        <v>1451.604</v>
      </c>
      <c r="U95" s="54">
        <v>1359.8230000000001</v>
      </c>
      <c r="V95" s="54">
        <v>1287.9459999999999</v>
      </c>
      <c r="W95" s="79">
        <v>1184.2639999999999</v>
      </c>
      <c r="X95" s="79">
        <v>1489.635</v>
      </c>
      <c r="Y95" s="79">
        <v>1540.8219999999999</v>
      </c>
      <c r="Z95" s="79">
        <v>2108.82549505</v>
      </c>
      <c r="AA95" s="79">
        <v>1695.3133680599999</v>
      </c>
      <c r="AB95" s="79">
        <v>2005.64044842</v>
      </c>
      <c r="AC95" s="79">
        <v>1984.8797722199999</v>
      </c>
      <c r="AD95" s="79">
        <v>2416.8331937899998</v>
      </c>
      <c r="AE95" s="335">
        <v>1882.3528678599998</v>
      </c>
      <c r="AF95" s="335">
        <v>2427.5756678600001</v>
      </c>
      <c r="AG95" s="79">
        <v>2175.6815302</v>
      </c>
      <c r="AH95" s="79">
        <f>'RAIZEN COMBUSTIVEIS CONSOLIDADO'!AC65-'RAIZEN COMBUSTIVEIS ARGENTINA'!B56</f>
        <v>2078.0030176300006</v>
      </c>
      <c r="AI95" s="79"/>
      <c r="AJ95" s="54"/>
    </row>
    <row r="96" spans="1:36" s="34" customFormat="1">
      <c r="A96" s="34" t="s">
        <v>584</v>
      </c>
      <c r="B96" s="34" t="s">
        <v>518</v>
      </c>
      <c r="E96" s="5" t="s">
        <v>482</v>
      </c>
      <c r="F96" s="134" t="str">
        <f>IF(MENU!$A$1="PT",$B96,$A96)</f>
        <v>Ativo de contratos com clientes CP</v>
      </c>
      <c r="G96" s="54"/>
      <c r="H96" s="54"/>
      <c r="I96" s="54"/>
      <c r="J96" s="54"/>
      <c r="K96" s="54"/>
      <c r="L96" s="54"/>
      <c r="M96" s="54"/>
      <c r="N96" s="54"/>
      <c r="O96" s="291"/>
      <c r="P96" s="54"/>
      <c r="Q96" s="54"/>
      <c r="R96" s="54"/>
      <c r="S96" s="54"/>
      <c r="T96" s="54"/>
      <c r="U96" s="54"/>
      <c r="V96" s="54"/>
      <c r="W96" s="79"/>
      <c r="X96" s="79"/>
      <c r="Y96" s="79"/>
      <c r="Z96" s="79"/>
      <c r="AA96" s="79"/>
      <c r="AB96" s="79"/>
      <c r="AC96" s="79"/>
      <c r="AD96" s="79"/>
      <c r="AE96" s="335"/>
      <c r="AF96" s="335"/>
      <c r="AG96" s="79">
        <v>459.61900000000003</v>
      </c>
      <c r="AH96" s="79">
        <f>'RAIZEN COMBUSTIVEIS CONSOLIDADO'!AC66-'RAIZEN COMBUSTIVEIS ARGENTINA'!B57</f>
        <v>472.37599999999998</v>
      </c>
      <c r="AI96" s="79"/>
      <c r="AJ96" s="54"/>
    </row>
    <row r="97" spans="1:36" s="34" customFormat="1">
      <c r="A97" s="34" t="s">
        <v>585</v>
      </c>
      <c r="B97" s="34" t="s">
        <v>144</v>
      </c>
      <c r="E97" s="34" t="s">
        <v>505</v>
      </c>
      <c r="F97" s="134" t="str">
        <f>IF(MENU!$A$1="PT",$B97,$A97)</f>
        <v>Outros ativos circulantes</v>
      </c>
      <c r="G97" s="54">
        <v>1565.08</v>
      </c>
      <c r="H97" s="54">
        <v>1626.0650000000001</v>
      </c>
      <c r="I97" s="54">
        <v>1231.9770000000001</v>
      </c>
      <c r="J97" s="54">
        <v>1541.4680000000001</v>
      </c>
      <c r="K97" s="54">
        <v>1297.4720000000002</v>
      </c>
      <c r="L97" s="54">
        <v>1445.431</v>
      </c>
      <c r="M97" s="54">
        <v>857.2829999999999</v>
      </c>
      <c r="N97" s="54">
        <v>484.47499999999991</v>
      </c>
      <c r="O97" s="291">
        <v>557.55200000000013</v>
      </c>
      <c r="P97" s="54">
        <v>570.88400000000001</v>
      </c>
      <c r="Q97" s="54">
        <v>475.35399999999981</v>
      </c>
      <c r="R97" s="54">
        <v>521.63005700000031</v>
      </c>
      <c r="S97" s="54">
        <v>722.41899999999987</v>
      </c>
      <c r="T97" s="54">
        <v>634.88999999999987</v>
      </c>
      <c r="U97" s="54">
        <v>822.85000000000036</v>
      </c>
      <c r="V97" s="54">
        <v>1068.8479999999995</v>
      </c>
      <c r="W97" s="79">
        <v>1338.9799999999993</v>
      </c>
      <c r="X97" s="79">
        <v>1534.4539999999997</v>
      </c>
      <c r="Y97" s="79">
        <v>1395.7970000000005</v>
      </c>
      <c r="Z97" s="79">
        <v>1634.4779999900002</v>
      </c>
      <c r="AA97" s="79">
        <v>1314.4457338899997</v>
      </c>
      <c r="AB97" s="79">
        <v>1413.1039527299999</v>
      </c>
      <c r="AC97" s="79">
        <v>1627.3839929999995</v>
      </c>
      <c r="AD97" s="79">
        <v>1465.7430000100003</v>
      </c>
      <c r="AE97" s="335">
        <v>1779.8109999799999</v>
      </c>
      <c r="AF97" s="335">
        <v>2403.9109999800003</v>
      </c>
      <c r="AG97" s="79">
        <v>2312.5460000000012</v>
      </c>
      <c r="AH97" s="79">
        <f>'RAIZEN COMBUSTIVEIS CONSOLIDADO'!AC68-'RAIZEN COMBUSTIVEIS ARGENTINA'!B58</f>
        <v>2008.0105682399997</v>
      </c>
      <c r="AI97" s="79"/>
      <c r="AJ97" s="54"/>
    </row>
    <row r="98" spans="1:36" s="34" customFormat="1">
      <c r="A98" s="34" t="s">
        <v>542</v>
      </c>
      <c r="B98" s="34" t="s">
        <v>63</v>
      </c>
      <c r="E98" s="34" t="s">
        <v>441</v>
      </c>
      <c r="F98" s="134" t="str">
        <f>IF(MENU!$A$1="PT",$B98,$A98)</f>
        <v>Investimentos</v>
      </c>
      <c r="G98" s="54" t="s">
        <v>400</v>
      </c>
      <c r="H98" s="54" t="s">
        <v>400</v>
      </c>
      <c r="I98" s="54" t="s">
        <v>400</v>
      </c>
      <c r="J98" s="54" t="s">
        <v>400</v>
      </c>
      <c r="K98" s="54">
        <v>0</v>
      </c>
      <c r="L98" s="54">
        <v>0</v>
      </c>
      <c r="M98" s="54">
        <v>0</v>
      </c>
      <c r="N98" s="54">
        <v>254.82599999999999</v>
      </c>
      <c r="O98" s="291">
        <v>255.71100000000001</v>
      </c>
      <c r="P98" s="54">
        <v>257.78899999999999</v>
      </c>
      <c r="Q98" s="54">
        <v>256.54599999999999</v>
      </c>
      <c r="R98" s="54">
        <v>256.72899999999998</v>
      </c>
      <c r="S98" s="54">
        <v>258.97699999999998</v>
      </c>
      <c r="T98" s="54">
        <v>262.041</v>
      </c>
      <c r="U98" s="54">
        <v>262.30399999999997</v>
      </c>
      <c r="V98" s="54">
        <v>248.45599999999999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335">
        <v>0</v>
      </c>
      <c r="AF98" s="335">
        <v>341.01</v>
      </c>
      <c r="AG98" s="79">
        <v>341.01</v>
      </c>
      <c r="AH98" s="79">
        <v>3509.5796305399999</v>
      </c>
      <c r="AI98" s="79"/>
      <c r="AJ98" s="54"/>
    </row>
    <row r="99" spans="1:36" s="34" customFormat="1">
      <c r="A99" s="34" t="s">
        <v>586</v>
      </c>
      <c r="B99" s="34" t="s">
        <v>244</v>
      </c>
      <c r="F99" s="134" t="str">
        <f>IF(MENU!$A$1="PT",$B99,$A99)</f>
        <v>Investimentos em controladas em conjunto</v>
      </c>
      <c r="G99" s="54" t="s">
        <v>400</v>
      </c>
      <c r="H99" s="54" t="s">
        <v>400</v>
      </c>
      <c r="I99" s="54" t="s">
        <v>400</v>
      </c>
      <c r="J99" s="54" t="s">
        <v>400</v>
      </c>
      <c r="K99" s="54">
        <v>0</v>
      </c>
      <c r="L99" s="54">
        <v>0</v>
      </c>
      <c r="M99" s="54">
        <v>0</v>
      </c>
      <c r="N99" s="54">
        <v>0</v>
      </c>
      <c r="O99" s="291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335">
        <v>0</v>
      </c>
      <c r="AF99" s="335">
        <v>0</v>
      </c>
      <c r="AG99" s="79">
        <v>0</v>
      </c>
      <c r="AH99" s="79" t="e">
        <f>'RAIZEN COMBUSTIVEIS CONSOLIDADO'!AC70-#REF!</f>
        <v>#VALUE!</v>
      </c>
      <c r="AI99" s="79"/>
      <c r="AJ99" s="54"/>
    </row>
    <row r="100" spans="1:36" s="34" customFormat="1">
      <c r="A100" s="34" t="s">
        <v>587</v>
      </c>
      <c r="B100" s="34" t="s">
        <v>145</v>
      </c>
      <c r="E100" s="34" t="s">
        <v>442</v>
      </c>
      <c r="F100" s="134" t="str">
        <f>IF(MENU!$A$1="PT",$B100,$A100)</f>
        <v>Propriedades para investimentos</v>
      </c>
      <c r="G100" s="54" t="s">
        <v>400</v>
      </c>
      <c r="H100" s="54" t="s">
        <v>400</v>
      </c>
      <c r="I100" s="54" t="s">
        <v>400</v>
      </c>
      <c r="J100" s="54" t="s">
        <v>400</v>
      </c>
      <c r="K100" s="54">
        <v>0</v>
      </c>
      <c r="L100" s="54">
        <v>0</v>
      </c>
      <c r="M100" s="54">
        <v>0</v>
      </c>
      <c r="N100" s="54">
        <v>0</v>
      </c>
      <c r="O100" s="291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335">
        <v>0</v>
      </c>
      <c r="AF100" s="335">
        <v>0</v>
      </c>
      <c r="AG100" s="79">
        <v>0</v>
      </c>
      <c r="AH100" s="79" t="e">
        <f>'RAIZEN COMBUSTIVEIS CONSOLIDADO'!AC71-#REF!</f>
        <v>#VALUE!</v>
      </c>
      <c r="AI100" s="79"/>
      <c r="AJ100" s="54"/>
    </row>
    <row r="101" spans="1:36" s="34" customFormat="1">
      <c r="A101" s="34" t="s">
        <v>552</v>
      </c>
      <c r="B101" s="34" t="s">
        <v>66</v>
      </c>
      <c r="E101" s="34" t="s">
        <v>443</v>
      </c>
      <c r="F101" s="134" t="str">
        <f>IF(MENU!$A$1="PT",$B101,$A101)</f>
        <v>Imobilizado</v>
      </c>
      <c r="G101" s="54">
        <v>2779.6410000000001</v>
      </c>
      <c r="H101" s="54">
        <v>2760.8409999999999</v>
      </c>
      <c r="I101" s="54">
        <v>2624.2649999999999</v>
      </c>
      <c r="J101" s="54">
        <v>2635.6179999999999</v>
      </c>
      <c r="K101" s="54">
        <v>2634.1260000000002</v>
      </c>
      <c r="L101" s="54">
        <v>2584.1239999999998</v>
      </c>
      <c r="M101" s="54">
        <v>2519.489</v>
      </c>
      <c r="N101" s="54">
        <v>2494.4859999999999</v>
      </c>
      <c r="O101" s="291">
        <v>2503.252</v>
      </c>
      <c r="P101" s="54">
        <v>2466.7501609999999</v>
      </c>
      <c r="Q101" s="54">
        <v>2462.3405600000001</v>
      </c>
      <c r="R101" s="54">
        <v>2464.3156909999998</v>
      </c>
      <c r="S101" s="54">
        <v>2460.249319</v>
      </c>
      <c r="T101" s="54">
        <v>2432.6341609999999</v>
      </c>
      <c r="U101" s="54">
        <v>2411.8184339999998</v>
      </c>
      <c r="V101" s="54">
        <v>2409.5545320000001</v>
      </c>
      <c r="W101" s="79">
        <v>2411.3460129999999</v>
      </c>
      <c r="X101" s="79">
        <v>2359.8329869999998</v>
      </c>
      <c r="Y101" s="79">
        <v>2367.912546</v>
      </c>
      <c r="Z101" s="79">
        <v>2379.4377169999998</v>
      </c>
      <c r="AA101" s="79">
        <v>2374.3144969999998</v>
      </c>
      <c r="AB101" s="79">
        <v>2345.2943220000002</v>
      </c>
      <c r="AC101" s="79">
        <v>2337.0356190000002</v>
      </c>
      <c r="AD101" s="79">
        <v>2329.8582929999998</v>
      </c>
      <c r="AE101" s="335">
        <v>2318.2076073600001</v>
      </c>
      <c r="AF101" s="335">
        <v>2280.6708879400003</v>
      </c>
      <c r="AG101" s="79">
        <v>2269.3222020799999</v>
      </c>
      <c r="AH101" s="79">
        <f>'RAIZEN COMBUSTIVEIS CONSOLIDADO'!AC72-'RAIZEN COMBUSTIVEIS ARGENTINA'!B60</f>
        <v>2292.3549620300005</v>
      </c>
      <c r="AI101" s="79"/>
      <c r="AJ101" s="54"/>
    </row>
    <row r="102" spans="1:36" s="34" customFormat="1">
      <c r="A102" s="34" t="s">
        <v>543</v>
      </c>
      <c r="B102" s="34" t="s">
        <v>67</v>
      </c>
      <c r="E102" s="34" t="s">
        <v>444</v>
      </c>
      <c r="F102" s="134" t="str">
        <f>IF(MENU!$A$1="PT",$B102,$A102)</f>
        <v>Intangível</v>
      </c>
      <c r="G102" s="54">
        <v>3928.9</v>
      </c>
      <c r="H102" s="54">
        <v>3983.683</v>
      </c>
      <c r="I102" s="54">
        <v>4072.7570000000001</v>
      </c>
      <c r="J102" s="54">
        <v>4039.9690000000001</v>
      </c>
      <c r="K102" s="54">
        <v>4043.5706819400002</v>
      </c>
      <c r="L102" s="54">
        <v>4015.7316819400003</v>
      </c>
      <c r="M102" s="54">
        <v>4028.6556819400002</v>
      </c>
      <c r="N102" s="54">
        <v>4038.3139999999999</v>
      </c>
      <c r="O102" s="291">
        <v>4092.1529999999998</v>
      </c>
      <c r="P102" s="54">
        <v>4207.2717419999999</v>
      </c>
      <c r="Q102" s="54">
        <v>4248.628119</v>
      </c>
      <c r="R102" s="54">
        <v>4267.5135399999999</v>
      </c>
      <c r="S102" s="54">
        <v>4314.1794689999997</v>
      </c>
      <c r="T102" s="54">
        <v>4285.945393</v>
      </c>
      <c r="U102" s="54">
        <v>4344.1458389999998</v>
      </c>
      <c r="V102" s="54">
        <v>4414.3520920000001</v>
      </c>
      <c r="W102" s="79">
        <v>4411.2617110000001</v>
      </c>
      <c r="X102" s="79">
        <v>4500.044081</v>
      </c>
      <c r="Y102" s="79">
        <v>4522.8871799999997</v>
      </c>
      <c r="Z102" s="79">
        <v>4532.2819669999999</v>
      </c>
      <c r="AA102" s="79">
        <v>4562.1686499999996</v>
      </c>
      <c r="AB102" s="79">
        <v>4607.5677669999995</v>
      </c>
      <c r="AC102" s="79">
        <v>4619.6182950000002</v>
      </c>
      <c r="AD102" s="79">
        <v>4600.7765319999999</v>
      </c>
      <c r="AE102" s="335">
        <v>2684.0236425399999</v>
      </c>
      <c r="AF102" s="335">
        <v>2073.7042397199998</v>
      </c>
      <c r="AG102" s="79">
        <v>2067.7997505399999</v>
      </c>
      <c r="AH102" s="79">
        <f>'RAIZEN COMBUSTIVEIS CONSOLIDADO'!AC73-'RAIZEN COMBUSTIVEIS ARGENTINA'!B61-452.73550403</f>
        <v>2061.1879675</v>
      </c>
      <c r="AI102" s="79"/>
      <c r="AJ102" s="54"/>
    </row>
    <row r="103" spans="1:36" s="34" customFormat="1">
      <c r="A103" s="34" t="s">
        <v>588</v>
      </c>
      <c r="B103" s="34" t="s">
        <v>519</v>
      </c>
      <c r="E103" s="5" t="s">
        <v>483</v>
      </c>
      <c r="F103" s="134" t="str">
        <f>IF(MENU!$A$1="PT",$B103,$A103)</f>
        <v>Ativo de contratos com clientes LP</v>
      </c>
      <c r="G103" s="54"/>
      <c r="H103" s="54"/>
      <c r="I103" s="54"/>
      <c r="J103" s="54"/>
      <c r="K103" s="54"/>
      <c r="L103" s="54"/>
      <c r="M103" s="54"/>
      <c r="N103" s="54"/>
      <c r="O103" s="291"/>
      <c r="P103" s="54"/>
      <c r="Q103" s="54"/>
      <c r="R103" s="54"/>
      <c r="S103" s="54"/>
      <c r="T103" s="54"/>
      <c r="U103" s="54"/>
      <c r="V103" s="54"/>
      <c r="W103" s="79"/>
      <c r="X103" s="79"/>
      <c r="Y103" s="79"/>
      <c r="Z103" s="79"/>
      <c r="AA103" s="79"/>
      <c r="AB103" s="79"/>
      <c r="AC103" s="79"/>
      <c r="AD103" s="79"/>
      <c r="AE103" s="335"/>
      <c r="AF103" s="335"/>
      <c r="AG103" s="79">
        <v>2146.3339999999998</v>
      </c>
      <c r="AH103" s="79" t="e">
        <f>'RAIZEN COMBUSTIVEIS CONSOLIDADO'!AC74-#REF!</f>
        <v>#REF!</v>
      </c>
      <c r="AI103" s="79"/>
      <c r="AJ103" s="54"/>
    </row>
    <row r="104" spans="1:36" s="34" customFormat="1">
      <c r="A104" s="34" t="s">
        <v>589</v>
      </c>
      <c r="B104" s="34" t="s">
        <v>146</v>
      </c>
      <c r="E104" s="34" t="s">
        <v>506</v>
      </c>
      <c r="F104" s="134" t="str">
        <f>IF(MENU!$A$1="PT",$B104,$A104)</f>
        <v>Outros ativos não circulantes</v>
      </c>
      <c r="G104" s="54">
        <v>1296.3800000000001</v>
      </c>
      <c r="H104" s="54">
        <v>1295.7809999999999</v>
      </c>
      <c r="I104" s="54">
        <v>1295.769</v>
      </c>
      <c r="J104" s="54">
        <v>1263.1780000000001</v>
      </c>
      <c r="K104" s="54">
        <v>1269.3410000000003</v>
      </c>
      <c r="L104" s="54">
        <v>1247.2180000000008</v>
      </c>
      <c r="M104" s="54">
        <v>1297.7929999999997</v>
      </c>
      <c r="N104" s="54">
        <v>1403.1170000000002</v>
      </c>
      <c r="O104" s="291">
        <v>1349.9449999999997</v>
      </c>
      <c r="P104" s="54">
        <v>2079.5709999999999</v>
      </c>
      <c r="Q104" s="54">
        <v>2334.4429999999993</v>
      </c>
      <c r="R104" s="54">
        <v>2621.1713580000014</v>
      </c>
      <c r="S104" s="54">
        <v>2683.7813920000008</v>
      </c>
      <c r="T104" s="54">
        <v>2661.3741319999999</v>
      </c>
      <c r="U104" s="54">
        <v>1301.2052564200003</v>
      </c>
      <c r="V104" s="54">
        <v>1423.0479999999998</v>
      </c>
      <c r="W104" s="79">
        <v>1161.9910000000009</v>
      </c>
      <c r="X104" s="79">
        <v>1202.5529999999999</v>
      </c>
      <c r="Y104" s="79">
        <v>1389.6959999999999</v>
      </c>
      <c r="Z104" s="79">
        <v>1457.268739000001</v>
      </c>
      <c r="AA104" s="79">
        <v>1444.7944053300016</v>
      </c>
      <c r="AB104" s="79">
        <v>1443.6953732899965</v>
      </c>
      <c r="AC104" s="79">
        <v>1649.0514059699999</v>
      </c>
      <c r="AD104" s="79">
        <v>1796.0294193500031</v>
      </c>
      <c r="AE104" s="335">
        <v>3338.8969897999996</v>
      </c>
      <c r="AF104" s="335">
        <v>4363.0840852600013</v>
      </c>
      <c r="AG104" s="79">
        <v>2396.8531909600024</v>
      </c>
      <c r="AH104" s="79">
        <f>'RAIZEN COMBUSTIVEIS CONSOLIDADO'!AC75-'RAIZEN COMBUSTIVEIS ARGENTINA'!B62</f>
        <v>2524.1395536299997</v>
      </c>
      <c r="AI104" s="79"/>
      <c r="AJ104" s="54"/>
    </row>
    <row r="105" spans="1:36" s="34" customFormat="1">
      <c r="A105" s="34" t="s">
        <v>544</v>
      </c>
      <c r="B105" s="34" t="s">
        <v>245</v>
      </c>
      <c r="F105" s="21" t="str">
        <f>IF(MENU!$A$1="PT",$B105,$A105)</f>
        <v>TOTAL DO ATIVO (R$)</v>
      </c>
      <c r="G105" s="70">
        <v>11416.344000000001</v>
      </c>
      <c r="H105" s="70">
        <v>11618.147000000001</v>
      </c>
      <c r="I105" s="70">
        <v>11282.72</v>
      </c>
      <c r="J105" s="70">
        <v>11794.794000000002</v>
      </c>
      <c r="K105" s="70">
        <v>11580.775681700001</v>
      </c>
      <c r="L105" s="70">
        <v>11559.324681940001</v>
      </c>
      <c r="M105" s="70">
        <v>11500.56968194</v>
      </c>
      <c r="N105" s="70">
        <v>11496.353999999999</v>
      </c>
      <c r="O105" s="290">
        <v>11458.032999999999</v>
      </c>
      <c r="P105" s="70">
        <v>12370.915903000001</v>
      </c>
      <c r="Q105" s="70">
        <v>12495.366678999999</v>
      </c>
      <c r="R105" s="70">
        <v>13098.820646000002</v>
      </c>
      <c r="S105" s="70">
        <v>13025.170180000001</v>
      </c>
      <c r="T105" s="70">
        <v>13326.503686</v>
      </c>
      <c r="U105" s="70">
        <v>12209.36652942</v>
      </c>
      <c r="V105" s="70">
        <v>13511.855624</v>
      </c>
      <c r="W105" s="33">
        <v>13193.785724000001</v>
      </c>
      <c r="X105" s="33">
        <v>13495.145068</v>
      </c>
      <c r="Y105" s="33">
        <v>13973.948726000001</v>
      </c>
      <c r="Z105" s="33">
        <v>15020.68491804</v>
      </c>
      <c r="AA105" s="33">
        <v>13439.43865428</v>
      </c>
      <c r="AB105" s="33">
        <v>13722.254863439997</v>
      </c>
      <c r="AC105" s="33">
        <v>14273.51708519</v>
      </c>
      <c r="AD105" s="33">
        <v>16079.899438150003</v>
      </c>
      <c r="AE105" s="334">
        <v>15578.030107539998</v>
      </c>
      <c r="AF105" s="334">
        <v>16634.906880760005</v>
      </c>
      <c r="AG105" s="334">
        <v>18376.335673780002</v>
      </c>
      <c r="AH105" s="334" t="e">
        <f>SUM(AH92:AH104)</f>
        <v>#VALUE!</v>
      </c>
      <c r="AI105" s="33"/>
      <c r="AJ105" s="70"/>
    </row>
    <row r="106" spans="1:36" s="34" customFormat="1">
      <c r="F106" s="21"/>
      <c r="G106" s="70"/>
      <c r="H106" s="70"/>
      <c r="I106" s="70"/>
      <c r="J106" s="70"/>
      <c r="K106" s="70"/>
      <c r="L106" s="70"/>
      <c r="M106" s="70"/>
      <c r="N106" s="70"/>
      <c r="O106" s="290"/>
      <c r="P106" s="70"/>
      <c r="Q106" s="70"/>
      <c r="R106" s="70"/>
      <c r="S106" s="70"/>
      <c r="T106" s="70"/>
      <c r="U106" s="70"/>
      <c r="V106" s="70"/>
      <c r="W106" s="33"/>
      <c r="X106" s="33"/>
      <c r="Y106" s="33"/>
      <c r="Z106" s="33"/>
      <c r="AA106" s="33"/>
      <c r="AB106" s="33"/>
      <c r="AC106" s="33"/>
      <c r="AD106" s="33"/>
      <c r="AE106" s="334"/>
      <c r="AF106" s="334"/>
      <c r="AG106" s="334"/>
      <c r="AH106" s="334"/>
      <c r="AI106" s="33"/>
      <c r="AJ106" s="133"/>
    </row>
    <row r="107" spans="1:36" s="34" customFormat="1">
      <c r="A107" s="34" t="s">
        <v>590</v>
      </c>
      <c r="B107" s="34" t="s">
        <v>147</v>
      </c>
      <c r="F107" s="132" t="str">
        <f>IF(MENU!$A$1="PT",$B107,$A107)</f>
        <v>Passivo</v>
      </c>
      <c r="G107" s="70">
        <v>-5069.2919999999995</v>
      </c>
      <c r="H107" s="70">
        <v>-5126.7370000000001</v>
      </c>
      <c r="I107" s="70">
        <v>-4865.0360000000001</v>
      </c>
      <c r="J107" s="70">
        <v>-5058.5429999999997</v>
      </c>
      <c r="K107" s="70">
        <v>-4909.5838557300003</v>
      </c>
      <c r="L107" s="70">
        <v>-4729.4835999999996</v>
      </c>
      <c r="M107" s="70">
        <v>-4899.4695599999995</v>
      </c>
      <c r="N107" s="70">
        <v>-4714.7029999999995</v>
      </c>
      <c r="O107" s="290">
        <v>-4854.2342289999997</v>
      </c>
      <c r="P107" s="70">
        <v>-5542.9684739999993</v>
      </c>
      <c r="Q107" s="70">
        <v>-5717.4950509999999</v>
      </c>
      <c r="R107" s="70">
        <v>-6503.0424509999993</v>
      </c>
      <c r="S107" s="70">
        <v>-6268.5571400000008</v>
      </c>
      <c r="T107" s="70">
        <v>-6588.7636459999994</v>
      </c>
      <c r="U107" s="70">
        <v>-7042.1124890000001</v>
      </c>
      <c r="V107" s="70">
        <v>-8413.2051739999988</v>
      </c>
      <c r="W107" s="33">
        <v>-8333.4350696399979</v>
      </c>
      <c r="X107" s="33">
        <v>-8450.283496</v>
      </c>
      <c r="Y107" s="33">
        <v>-8793.396154</v>
      </c>
      <c r="Z107" s="33">
        <v>-9891.912112</v>
      </c>
      <c r="AA107" s="33">
        <v>-8408.9299317999994</v>
      </c>
      <c r="AB107" s="33">
        <v>-8602.143974999999</v>
      </c>
      <c r="AC107" s="33">
        <v>-8965.0109929999999</v>
      </c>
      <c r="AD107" s="33">
        <v>-10958.29209666</v>
      </c>
      <c r="AE107" s="33">
        <v>-10589.807718</v>
      </c>
      <c r="AF107" s="33">
        <v>-11671.1242329</v>
      </c>
      <c r="AG107" s="33">
        <v>-13368.848894119998</v>
      </c>
      <c r="AH107" s="33">
        <f>'RAIZEN COMBUSTIVEIS CONSOLIDADO'!AC78-'RAIZEN COMBUSTIVEIS ARGENTINA'!B65</f>
        <v>-15922.802305069999</v>
      </c>
      <c r="AI107" s="33"/>
      <c r="AJ107" s="70"/>
    </row>
    <row r="108" spans="1:36" s="34" customFormat="1">
      <c r="A108" s="34" t="s">
        <v>591</v>
      </c>
      <c r="B108" s="34" t="s">
        <v>148</v>
      </c>
      <c r="D108" s="34" t="s">
        <v>481</v>
      </c>
      <c r="E108" s="34" t="s">
        <v>479</v>
      </c>
      <c r="F108" s="134" t="str">
        <f>IF(MENU!$A$1="PT",$B108,$A108)</f>
        <v>Empréstimos e financiamentos</v>
      </c>
      <c r="G108" s="54">
        <v>-735.50699999999995</v>
      </c>
      <c r="H108" s="54">
        <v>-728.62900000000002</v>
      </c>
      <c r="I108" s="54">
        <v>-753.11699999999996</v>
      </c>
      <c r="J108" s="54">
        <v>-836.649</v>
      </c>
      <c r="K108" s="54">
        <v>-732.46899999999994</v>
      </c>
      <c r="L108" s="54">
        <v>-800.14800000000002</v>
      </c>
      <c r="M108" s="54">
        <v>-787.52699999999993</v>
      </c>
      <c r="N108" s="54">
        <v>-862.52099999999996</v>
      </c>
      <c r="O108" s="291">
        <v>-815.20866899999999</v>
      </c>
      <c r="P108" s="54">
        <v>-781.5529140000001</v>
      </c>
      <c r="Q108" s="54">
        <v>-868.18249100000003</v>
      </c>
      <c r="R108" s="54">
        <v>-1557.7818910000001</v>
      </c>
      <c r="S108" s="54">
        <v>-1492.9495799999995</v>
      </c>
      <c r="T108" s="54">
        <v>-1459.528086</v>
      </c>
      <c r="U108" s="54">
        <v>-1932.5478910000002</v>
      </c>
      <c r="V108" s="54">
        <v>-3226.4470274799996</v>
      </c>
      <c r="W108" s="79">
        <v>-2986.9</v>
      </c>
      <c r="X108" s="79">
        <v>-2648.2573352000004</v>
      </c>
      <c r="Y108" s="79">
        <v>-1045.929594</v>
      </c>
      <c r="Z108" s="79">
        <v>-1043.9945520000003</v>
      </c>
      <c r="AA108" s="79">
        <v>-1007.1443700000001</v>
      </c>
      <c r="AB108" s="79">
        <v>-1058.413415</v>
      </c>
      <c r="AC108" s="79">
        <v>-1012.6864330000001</v>
      </c>
      <c r="AD108" s="79">
        <v>-2741.3118979999995</v>
      </c>
      <c r="AE108" s="79">
        <v>-2737.6716690000003</v>
      </c>
      <c r="AF108" s="79">
        <v>-3024.5094039999999</v>
      </c>
      <c r="AG108" s="79">
        <v>-4585.0686350000005</v>
      </c>
      <c r="AH108" s="79">
        <f>'RAIZEN COMBUSTIVEIS CONSOLIDADO'!AC79-'RAIZEN COMBUSTIVEIS ARGENTINA'!B66</f>
        <v>-4665.1273056600003</v>
      </c>
      <c r="AI108" s="79"/>
      <c r="AJ108" s="54"/>
    </row>
    <row r="109" spans="1:36" s="34" customFormat="1">
      <c r="A109" s="34" t="s">
        <v>545</v>
      </c>
      <c r="B109" s="34" t="s">
        <v>72</v>
      </c>
      <c r="E109" s="34" t="s">
        <v>480</v>
      </c>
      <c r="F109" s="134" t="str">
        <f>IF(MENU!$A$1="PT",$B109,$A109)</f>
        <v>Fornecedores</v>
      </c>
      <c r="G109" s="54">
        <v>-500.88900000000001</v>
      </c>
      <c r="H109" s="54">
        <v>-599.44500000000005</v>
      </c>
      <c r="I109" s="54">
        <v>-661.13300000000004</v>
      </c>
      <c r="J109" s="54">
        <v>-769.76099999999997</v>
      </c>
      <c r="K109" s="54">
        <v>-684.54644499999995</v>
      </c>
      <c r="L109" s="54">
        <v>-576.23099999999999</v>
      </c>
      <c r="M109" s="54">
        <v>-529.70799999999997</v>
      </c>
      <c r="N109" s="54">
        <v>-551.17600000000004</v>
      </c>
      <c r="O109" s="291">
        <v>-777.95</v>
      </c>
      <c r="P109" s="54">
        <v>-424.17</v>
      </c>
      <c r="Q109" s="54">
        <v>-308.3</v>
      </c>
      <c r="R109" s="54">
        <v>-529.99</v>
      </c>
      <c r="S109" s="54">
        <v>-762.63800000000003</v>
      </c>
      <c r="T109" s="54">
        <v>-755.32900000000006</v>
      </c>
      <c r="U109" s="54">
        <v>-701.01099999999997</v>
      </c>
      <c r="V109" s="54">
        <v>-937.17700000000002</v>
      </c>
      <c r="W109" s="79">
        <v>-774.19500000000005</v>
      </c>
      <c r="X109" s="79">
        <v>-670.48199999999997</v>
      </c>
      <c r="Y109" s="79">
        <v>-772.44500000000016</v>
      </c>
      <c r="Z109" s="79">
        <v>-1919.8480000000002</v>
      </c>
      <c r="AA109" s="79">
        <v>-1057.933</v>
      </c>
      <c r="AB109" s="79">
        <v>-1161.605</v>
      </c>
      <c r="AC109" s="79">
        <v>-1485.7470000000001</v>
      </c>
      <c r="AD109" s="79">
        <v>-2124.538</v>
      </c>
      <c r="AE109" s="79">
        <v>-1741.6990000000001</v>
      </c>
      <c r="AF109" s="79">
        <v>-1271.9469999999999</v>
      </c>
      <c r="AG109" s="79">
        <v>-1296.556</v>
      </c>
      <c r="AH109" s="79">
        <f>'RAIZEN COMBUSTIVEIS CONSOLIDADO'!AC80-'RAIZEN COMBUSTIVEIS ARGENTINA'!B67</f>
        <v>-1603.4810858700002</v>
      </c>
      <c r="AI109" s="79"/>
      <c r="AJ109" s="54"/>
    </row>
    <row r="110" spans="1:36" s="34" customFormat="1" ht="15.75" customHeight="1">
      <c r="A110" s="34" t="s">
        <v>546</v>
      </c>
      <c r="B110" s="34" t="s">
        <v>73</v>
      </c>
      <c r="E110" s="34" t="s">
        <v>445</v>
      </c>
      <c r="F110" s="134" t="str">
        <f>IF(MENU!$A$1="PT",$B110,$A110)</f>
        <v>Ordenados e salários a pagar</v>
      </c>
      <c r="G110" s="54">
        <v>-71.831999999999994</v>
      </c>
      <c r="H110" s="54">
        <v>-81.897999999999996</v>
      </c>
      <c r="I110" s="54">
        <v>-48.396999999999998</v>
      </c>
      <c r="J110" s="54">
        <v>-51.84</v>
      </c>
      <c r="K110" s="54">
        <v>-77.537999999999997</v>
      </c>
      <c r="L110" s="54">
        <v>-89.194999999999993</v>
      </c>
      <c r="M110" s="54">
        <v>-56.055999999999997</v>
      </c>
      <c r="N110" s="54">
        <v>-60.091000000000001</v>
      </c>
      <c r="O110" s="291">
        <v>-86.164000000000001</v>
      </c>
      <c r="P110" s="54">
        <v>-98.013000000000005</v>
      </c>
      <c r="Q110" s="54">
        <v>-61.895000000000003</v>
      </c>
      <c r="R110" s="54">
        <v>-66.799000000000007</v>
      </c>
      <c r="S110" s="54">
        <v>-103.55800000000001</v>
      </c>
      <c r="T110" s="54">
        <v>-114.68899999999999</v>
      </c>
      <c r="U110" s="54">
        <v>-68.869</v>
      </c>
      <c r="V110" s="54">
        <v>-83.213999999999999</v>
      </c>
      <c r="W110" s="79">
        <v>-112.28</v>
      </c>
      <c r="X110" s="79">
        <v>-123.542</v>
      </c>
      <c r="Y110" s="79">
        <v>-68.387</v>
      </c>
      <c r="Z110" s="79">
        <v>-92.572999999999993</v>
      </c>
      <c r="AA110" s="79">
        <v>-106.432</v>
      </c>
      <c r="AB110" s="79">
        <v>-118.947</v>
      </c>
      <c r="AC110" s="79">
        <v>-69.418999999999997</v>
      </c>
      <c r="AD110" s="79">
        <v>-94.158000000000001</v>
      </c>
      <c r="AE110" s="79">
        <v>-123.922</v>
      </c>
      <c r="AF110" s="79">
        <v>-132.78399999999999</v>
      </c>
      <c r="AG110" s="79">
        <v>-71.040000000000006</v>
      </c>
      <c r="AH110" s="79">
        <f>'RAIZEN COMBUSTIVEIS CONSOLIDADO'!AC81-'RAIZEN COMBUSTIVEIS ARGENTINA'!B68</f>
        <v>-73.48147904999999</v>
      </c>
      <c r="AI110" s="79"/>
      <c r="AJ110" s="54"/>
    </row>
    <row r="111" spans="1:36" s="34" customFormat="1">
      <c r="A111" s="34" t="s">
        <v>592</v>
      </c>
      <c r="B111" s="34" t="s">
        <v>149</v>
      </c>
      <c r="D111" s="34" t="s">
        <v>479</v>
      </c>
      <c r="E111" s="34" t="s">
        <v>507</v>
      </c>
      <c r="F111" s="134" t="str">
        <f>IF(MENU!$A$1="PT",$B111,$A111)</f>
        <v>Outros passivos circulantes</v>
      </c>
      <c r="G111" s="54">
        <v>-1353.453</v>
      </c>
      <c r="H111" s="54">
        <v>-1315.5550000000001</v>
      </c>
      <c r="I111" s="54">
        <v>-1026.1079999999999</v>
      </c>
      <c r="J111" s="54">
        <v>-594.16700000000003</v>
      </c>
      <c r="K111" s="54">
        <v>-766.8685549999999</v>
      </c>
      <c r="L111" s="54">
        <v>-645.98699999999997</v>
      </c>
      <c r="M111" s="54">
        <v>-910.66799999999978</v>
      </c>
      <c r="N111" s="54">
        <v>-525.18799999999987</v>
      </c>
      <c r="O111" s="291">
        <v>-718.44299999999998</v>
      </c>
      <c r="P111" s="54">
        <v>-1388.866</v>
      </c>
      <c r="Q111" s="54">
        <v>-1673.413</v>
      </c>
      <c r="R111" s="54">
        <v>-2074.9169999999995</v>
      </c>
      <c r="S111" s="54">
        <v>-1290.4950000000003</v>
      </c>
      <c r="T111" s="54">
        <v>-1474.9279999999999</v>
      </c>
      <c r="U111" s="54">
        <v>-1123.7189999999998</v>
      </c>
      <c r="V111" s="54">
        <v>-997.31699999999989</v>
      </c>
      <c r="W111" s="79">
        <v>-1474.3961765799995</v>
      </c>
      <c r="X111" s="79">
        <v>-1537.172</v>
      </c>
      <c r="Y111" s="79">
        <v>-1595.2449999999999</v>
      </c>
      <c r="Z111" s="79">
        <v>-1596.8299999999997</v>
      </c>
      <c r="AA111" s="79">
        <v>-1737.4250018000002</v>
      </c>
      <c r="AB111" s="79">
        <v>-1975.5749999999998</v>
      </c>
      <c r="AC111" s="79">
        <v>-1894.07</v>
      </c>
      <c r="AD111" s="79">
        <v>-1461.9210000100002</v>
      </c>
      <c r="AE111" s="79">
        <v>-1507.5609999800001</v>
      </c>
      <c r="AF111" s="79">
        <v>-2357.5659999800005</v>
      </c>
      <c r="AG111" s="79">
        <v>-2389.8365302000002</v>
      </c>
      <c r="AH111" s="79">
        <f>'RAIZEN COMBUSTIVEIS CONSOLIDADO'!AC83-'RAIZEN COMBUSTIVEIS ARGENTINA'!B69</f>
        <v>-4520.7516594300005</v>
      </c>
      <c r="AI111" s="79"/>
      <c r="AJ111" s="54"/>
    </row>
    <row r="112" spans="1:36" s="34" customFormat="1">
      <c r="A112" s="34" t="s">
        <v>593</v>
      </c>
      <c r="B112" s="34" t="s">
        <v>150</v>
      </c>
      <c r="D112" s="34" t="s">
        <v>481</v>
      </c>
      <c r="E112" s="34" t="s">
        <v>508</v>
      </c>
      <c r="F112" s="134" t="str">
        <f>IF(MENU!$A$1="PT",$B112,$A112)</f>
        <v>Outros passivos não circulantes</v>
      </c>
      <c r="G112" s="54">
        <v>-2407.6109999999999</v>
      </c>
      <c r="H112" s="54">
        <v>-2401.21</v>
      </c>
      <c r="I112" s="54">
        <v>-2376.2809999999999</v>
      </c>
      <c r="J112" s="54">
        <v>-2806.1260000000002</v>
      </c>
      <c r="K112" s="54">
        <v>-2648.1618557300003</v>
      </c>
      <c r="L112" s="54">
        <v>-2617.9225999999999</v>
      </c>
      <c r="M112" s="54">
        <v>-2615.5105600000002</v>
      </c>
      <c r="N112" s="54">
        <v>-2715.7269999999999</v>
      </c>
      <c r="O112" s="291">
        <v>-2456.4685600000003</v>
      </c>
      <c r="P112" s="54">
        <v>-2850.3665599999999</v>
      </c>
      <c r="Q112" s="54">
        <v>-2805.7045600000001</v>
      </c>
      <c r="R112" s="54">
        <v>-2273.5545599999996</v>
      </c>
      <c r="S112" s="54">
        <v>-2618.9165600000006</v>
      </c>
      <c r="T112" s="54">
        <v>-2784.2895600000002</v>
      </c>
      <c r="U112" s="54">
        <v>-3215.9655979999998</v>
      </c>
      <c r="V112" s="54">
        <v>-3169.0501465200005</v>
      </c>
      <c r="W112" s="79">
        <v>-2985.6638930599993</v>
      </c>
      <c r="X112" s="79">
        <v>-3470.8301607999992</v>
      </c>
      <c r="Y112" s="79">
        <v>-5311.3895599999996</v>
      </c>
      <c r="Z112" s="79">
        <v>-5238.6665599999997</v>
      </c>
      <c r="AA112" s="79">
        <v>-4499.9955599999994</v>
      </c>
      <c r="AB112" s="79">
        <v>-4287.6035599999996</v>
      </c>
      <c r="AC112" s="79">
        <v>-4503.0885600000001</v>
      </c>
      <c r="AD112" s="79">
        <v>-4536.3631986500004</v>
      </c>
      <c r="AE112" s="79">
        <v>-4478.9540490200006</v>
      </c>
      <c r="AF112" s="79">
        <v>-4884.3178289200005</v>
      </c>
      <c r="AG112" s="79">
        <v>-5026.3477289199991</v>
      </c>
      <c r="AH112" s="79">
        <f>'RAIZEN COMBUSTIVEIS CONSOLIDADO'!AC84-'RAIZEN COMBUSTIVEIS ARGENTINA'!B70</f>
        <v>-5028.7537750600004</v>
      </c>
      <c r="AI112" s="79"/>
      <c r="AJ112" s="54"/>
    </row>
    <row r="113" spans="1:36" s="34" customFormat="1">
      <c r="A113" s="34" t="s">
        <v>547</v>
      </c>
      <c r="B113" s="34" t="s">
        <v>81</v>
      </c>
      <c r="D113" s="34" t="s">
        <v>446</v>
      </c>
      <c r="E113" s="34" t="s">
        <v>509</v>
      </c>
      <c r="F113" s="132" t="str">
        <f>IF(MENU!$A$1="PT",$B113,$A113)</f>
        <v xml:space="preserve">Patrimônio Líquido </v>
      </c>
      <c r="G113" s="70">
        <v>-6347.0519999999997</v>
      </c>
      <c r="H113" s="70">
        <v>-6491.41</v>
      </c>
      <c r="I113" s="70">
        <v>-6417.6840000000002</v>
      </c>
      <c r="J113" s="70">
        <v>-6736.2510000000002</v>
      </c>
      <c r="K113" s="70">
        <v>-6671.1918262700001</v>
      </c>
      <c r="L113" s="70">
        <v>-6829.843081940001</v>
      </c>
      <c r="M113" s="70">
        <v>-6601.1001219400023</v>
      </c>
      <c r="N113" s="70">
        <v>-6781.6510000000026</v>
      </c>
      <c r="O113" s="290">
        <v>-6603.7980819400009</v>
      </c>
      <c r="P113" s="70">
        <v>-6827.9480399999993</v>
      </c>
      <c r="Q113" s="70">
        <v>-6777.8708809999998</v>
      </c>
      <c r="R113" s="70">
        <v>-6595.7781949999999</v>
      </c>
      <c r="S113" s="70">
        <v>-6756.6130400000002</v>
      </c>
      <c r="T113" s="70">
        <v>-6737.7400399999997</v>
      </c>
      <c r="U113" s="70">
        <v>-5167.2540400000007</v>
      </c>
      <c r="V113" s="70">
        <v>-5098.6506543600035</v>
      </c>
      <c r="W113" s="33">
        <v>-4860.3506543600006</v>
      </c>
      <c r="X113" s="33">
        <v>-5044.8615724199981</v>
      </c>
      <c r="Y113" s="33">
        <v>-5180.5525724199979</v>
      </c>
      <c r="Z113" s="33">
        <v>-5128.7728064700013</v>
      </c>
      <c r="AA113" s="33">
        <v>-5030.5087224799981</v>
      </c>
      <c r="AB113" s="33">
        <v>-5120.110888440001</v>
      </c>
      <c r="AC113" s="33">
        <v>-5308.5060920000005</v>
      </c>
      <c r="AD113" s="33">
        <v>-5121.6073414900029</v>
      </c>
      <c r="AE113" s="33">
        <v>-4988.222389620003</v>
      </c>
      <c r="AF113" s="33">
        <v>-4963.7826479200021</v>
      </c>
      <c r="AG113" s="33">
        <v>-5007.4867796800118</v>
      </c>
      <c r="AH113" s="33">
        <f>'RAIZEN COMBUSTIVEIS CONSOLIDADO'!AC85-'RAIZEN COMBUSTIVEIS ARGENTINA'!B71-3056.84350429+0.8181579</f>
        <v>-4823.3190000000004</v>
      </c>
      <c r="AI113" s="33"/>
      <c r="AJ113" s="70"/>
    </row>
    <row r="114" spans="1:36" s="34" customFormat="1">
      <c r="A114" s="34" t="s">
        <v>548</v>
      </c>
      <c r="B114" s="34" t="s">
        <v>246</v>
      </c>
      <c r="F114" s="21" t="str">
        <f>IF(MENU!$A$1="PT",$B114,$A114)</f>
        <v>TOTAL DO PASSIVO E PATRIMÔNIO LÍQUIDO (R$)</v>
      </c>
      <c r="G114" s="70">
        <v>-11416.343999999999</v>
      </c>
      <c r="H114" s="70">
        <v>-11618.147000000001</v>
      </c>
      <c r="I114" s="70">
        <v>-11282.72</v>
      </c>
      <c r="J114" s="70">
        <v>-11794.794</v>
      </c>
      <c r="K114" s="70">
        <v>-11580.775682</v>
      </c>
      <c r="L114" s="70">
        <v>-11559.326681940001</v>
      </c>
      <c r="M114" s="70">
        <v>-11500.569681940002</v>
      </c>
      <c r="N114" s="70">
        <v>-11496.354000000003</v>
      </c>
      <c r="O114" s="290">
        <v>-11458.032310940001</v>
      </c>
      <c r="P114" s="70">
        <v>-12370.916513999999</v>
      </c>
      <c r="Q114" s="70">
        <v>-12495.365932000001</v>
      </c>
      <c r="R114" s="70">
        <v>-13098.820646</v>
      </c>
      <c r="S114" s="70">
        <v>-13025.170180000001</v>
      </c>
      <c r="T114" s="70">
        <v>-13326.503686</v>
      </c>
      <c r="U114" s="70">
        <v>-12209.366529000001</v>
      </c>
      <c r="V114" s="70">
        <v>-13511.855828360003</v>
      </c>
      <c r="W114" s="33">
        <v>-13193.785723999999</v>
      </c>
      <c r="X114" s="33">
        <v>-13495.145068419999</v>
      </c>
      <c r="Y114" s="33">
        <v>-13973.948726419998</v>
      </c>
      <c r="Z114" s="33">
        <v>-15020.68491847</v>
      </c>
      <c r="AA114" s="33">
        <v>-13439.438654279998</v>
      </c>
      <c r="AB114" s="33">
        <v>-13722.254863440001</v>
      </c>
      <c r="AC114" s="33">
        <v>-14273.517084999999</v>
      </c>
      <c r="AD114" s="33">
        <v>-16079.899438150002</v>
      </c>
      <c r="AE114" s="33">
        <v>-15578.030107620003</v>
      </c>
      <c r="AF114" s="33">
        <v>-16634.906880820003</v>
      </c>
      <c r="AG114" s="33">
        <v>-18376.335673800007</v>
      </c>
      <c r="AH114" s="33">
        <f>AH113+AH107</f>
        <v>-20746.121305069999</v>
      </c>
      <c r="AI114" s="33"/>
      <c r="AJ114" s="70"/>
    </row>
    <row r="115" spans="1:36"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X115" s="74"/>
      <c r="Y115" s="216"/>
      <c r="AA115" s="214"/>
    </row>
    <row r="116" spans="1:36">
      <c r="X116" s="6"/>
      <c r="Y116" s="216"/>
      <c r="Z116" s="6"/>
      <c r="AB116" s="6"/>
    </row>
    <row r="117" spans="1:36" s="6" customFormat="1" ht="30">
      <c r="A117" s="6" t="s">
        <v>553</v>
      </c>
      <c r="B117" s="6" t="s">
        <v>220</v>
      </c>
      <c r="F117" s="108" t="str">
        <f>IF(MENU!$A$1="PT",$B117,$A117)</f>
        <v>Nota 2 - Efeitos decorrentes de ganhos (perdas) pontuais quando aplicável.</v>
      </c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T117" s="135"/>
      <c r="U117"/>
      <c r="V117"/>
      <c r="X117" s="5"/>
      <c r="Y117" s="216"/>
      <c r="Z117" s="5"/>
      <c r="AA117" s="5"/>
      <c r="AB117" s="5"/>
      <c r="AC117"/>
      <c r="AD117"/>
      <c r="AE117"/>
      <c r="AF117"/>
      <c r="AG117"/>
      <c r="AH117"/>
    </row>
    <row r="118" spans="1:36" ht="30">
      <c r="A118" s="5" t="s">
        <v>594</v>
      </c>
      <c r="B118" s="5" t="s">
        <v>434</v>
      </c>
      <c r="F118" s="108" t="str">
        <f>IF(MENU!$A$1="PT",$B118,$A118)</f>
        <v>Nota 3 - Inclui investimentos em ativos decorrentes de contratos com clientes.</v>
      </c>
      <c r="Y118" s="216"/>
      <c r="AA118" s="6"/>
    </row>
    <row r="119" spans="1:36">
      <c r="Y119" s="216"/>
    </row>
    <row r="120" spans="1:36">
      <c r="Y120" s="133"/>
    </row>
    <row r="121" spans="1:36">
      <c r="Y121" s="133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O76"/>
  <sheetViews>
    <sheetView showGridLines="0" zoomScale="90" zoomScaleNormal="90" workbookViewId="0">
      <pane xSplit="1" ySplit="8" topLeftCell="B36" activePane="bottomRight" state="frozen"/>
      <selection activeCell="AW19" sqref="AW19"/>
      <selection pane="topRight" activeCell="AW19" sqref="AW19"/>
      <selection pane="bottomLeft" activeCell="AW19" sqref="AW19"/>
      <selection pane="bottomRight" activeCell="A46" sqref="A46"/>
    </sheetView>
  </sheetViews>
  <sheetFormatPr defaultColWidth="9.140625" defaultRowHeight="15"/>
  <cols>
    <col min="1" max="1" width="48.7109375" style="5" customWidth="1"/>
    <col min="2" max="2" width="9.7109375" bestFit="1" customWidth="1"/>
    <col min="3" max="3" width="9.5703125" bestFit="1" customWidth="1"/>
    <col min="4" max="4" width="11.5703125" bestFit="1" customWidth="1"/>
    <col min="5" max="5" width="10.42578125" bestFit="1" customWidth="1"/>
    <col min="6" max="9" width="9.5703125" bestFit="1" customWidth="1"/>
    <col min="10" max="16384" width="9.140625" style="5"/>
  </cols>
  <sheetData>
    <row r="1" spans="1:9">
      <c r="A1" s="71"/>
      <c r="B1" s="359"/>
      <c r="C1" s="359"/>
      <c r="D1" s="359"/>
      <c r="E1" s="359"/>
      <c r="F1" s="359"/>
      <c r="G1" s="359"/>
      <c r="H1" s="359"/>
      <c r="I1" s="359"/>
    </row>
    <row r="6" spans="1:9">
      <c r="A6" s="61"/>
    </row>
    <row r="7" spans="1:9">
      <c r="A7" s="110" t="s">
        <v>221</v>
      </c>
      <c r="B7" s="368" t="s">
        <v>633</v>
      </c>
      <c r="C7" s="368" t="s">
        <v>637</v>
      </c>
      <c r="D7" s="368" t="s">
        <v>648</v>
      </c>
      <c r="E7" s="368" t="s">
        <v>700</v>
      </c>
      <c r="F7" s="368" t="s">
        <v>714</v>
      </c>
      <c r="G7" s="368" t="s">
        <v>717</v>
      </c>
      <c r="H7" s="368" t="s">
        <v>727</v>
      </c>
      <c r="I7" s="368" t="s">
        <v>728</v>
      </c>
    </row>
    <row r="8" spans="1:9" ht="15" customHeight="1">
      <c r="A8" s="110" t="s">
        <v>222</v>
      </c>
      <c r="B8" s="367" t="s">
        <v>14</v>
      </c>
      <c r="C8" s="367" t="s">
        <v>11</v>
      </c>
      <c r="D8" s="367" t="s">
        <v>12</v>
      </c>
      <c r="E8" s="367" t="s">
        <v>13</v>
      </c>
      <c r="F8" s="367" t="s">
        <v>14</v>
      </c>
      <c r="G8" s="367" t="s">
        <v>11</v>
      </c>
      <c r="H8" s="367" t="s">
        <v>12</v>
      </c>
      <c r="I8" s="367" t="s">
        <v>13</v>
      </c>
    </row>
    <row r="9" spans="1:9">
      <c r="A9" s="24" t="s">
        <v>691</v>
      </c>
      <c r="B9" s="111">
        <v>1526.2999999999997</v>
      </c>
      <c r="C9" s="111">
        <v>1593.5</v>
      </c>
      <c r="D9" s="111">
        <v>1490</v>
      </c>
      <c r="E9" s="111">
        <v>1695.9578918442799</v>
      </c>
      <c r="F9" s="111">
        <v>1519.87</v>
      </c>
      <c r="G9" s="111">
        <v>1381.4759999999999</v>
      </c>
      <c r="H9" s="111">
        <v>863.7</v>
      </c>
      <c r="I9" s="111">
        <v>1154.5999999999999</v>
      </c>
    </row>
    <row r="10" spans="1:9">
      <c r="A10" s="42" t="s">
        <v>225</v>
      </c>
      <c r="B10" s="112">
        <v>465.8</v>
      </c>
      <c r="C10" s="112">
        <v>454.8</v>
      </c>
      <c r="D10" s="112">
        <v>440</v>
      </c>
      <c r="E10" s="112">
        <v>484.64567550999999</v>
      </c>
      <c r="F10" s="112">
        <v>502.8</v>
      </c>
      <c r="G10" s="112">
        <v>443.214</v>
      </c>
      <c r="H10" s="112">
        <v>224.7</v>
      </c>
      <c r="I10" s="112">
        <v>342.8</v>
      </c>
    </row>
    <row r="11" spans="1:9">
      <c r="A11" s="42" t="s">
        <v>226</v>
      </c>
      <c r="B11" s="112">
        <v>461</v>
      </c>
      <c r="C11" s="112">
        <v>467.1</v>
      </c>
      <c r="D11" s="112">
        <v>491</v>
      </c>
      <c r="E11" s="112">
        <v>520.09607305999998</v>
      </c>
      <c r="F11" s="112">
        <v>518.88</v>
      </c>
      <c r="G11" s="112">
        <v>451.33600000000001</v>
      </c>
      <c r="H11" s="112">
        <v>395.1</v>
      </c>
      <c r="I11" s="112">
        <v>457.5</v>
      </c>
    </row>
    <row r="12" spans="1:9">
      <c r="A12" s="42" t="s">
        <v>227</v>
      </c>
      <c r="B12" s="112">
        <v>138.1</v>
      </c>
      <c r="C12" s="112">
        <v>159.1</v>
      </c>
      <c r="D12" s="112">
        <v>120</v>
      </c>
      <c r="E12" s="112">
        <v>123.29336877</v>
      </c>
      <c r="F12" s="112">
        <v>128.88999999999999</v>
      </c>
      <c r="G12" s="112">
        <v>120.251</v>
      </c>
      <c r="H12" s="112">
        <v>19.2</v>
      </c>
      <c r="I12" s="112">
        <v>15.6</v>
      </c>
    </row>
    <row r="13" spans="1:9">
      <c r="A13" s="42" t="s">
        <v>228</v>
      </c>
      <c r="B13" s="112">
        <v>461.4</v>
      </c>
      <c r="C13" s="112">
        <v>512.5</v>
      </c>
      <c r="D13" s="112">
        <v>439</v>
      </c>
      <c r="E13" s="112">
        <v>567.92277450428003</v>
      </c>
      <c r="F13" s="112">
        <v>369.3</v>
      </c>
      <c r="G13" s="112">
        <v>366.67500000000001</v>
      </c>
      <c r="H13" s="112">
        <v>224.7</v>
      </c>
      <c r="I13" s="112">
        <v>338.7</v>
      </c>
    </row>
    <row r="14" spans="1:9">
      <c r="A14" s="110" t="s">
        <v>132</v>
      </c>
      <c r="B14" s="368" t="s">
        <v>633</v>
      </c>
      <c r="C14" s="368" t="s">
        <v>637</v>
      </c>
      <c r="D14" s="368" t="s">
        <v>648</v>
      </c>
      <c r="E14" s="368" t="s">
        <v>700</v>
      </c>
      <c r="F14" s="368" t="s">
        <v>714</v>
      </c>
      <c r="G14" s="368" t="s">
        <v>717</v>
      </c>
      <c r="H14" s="368" t="s">
        <v>727</v>
      </c>
      <c r="I14" s="368" t="s">
        <v>728</v>
      </c>
    </row>
    <row r="15" spans="1:9" ht="15" customHeight="1">
      <c r="A15" s="110" t="s">
        <v>10</v>
      </c>
      <c r="B15" s="367" t="s">
        <v>14</v>
      </c>
      <c r="C15" s="367" t="s">
        <v>11</v>
      </c>
      <c r="D15" s="367" t="s">
        <v>12</v>
      </c>
      <c r="E15" s="367" t="s">
        <v>13</v>
      </c>
      <c r="F15" s="367" t="s">
        <v>14</v>
      </c>
      <c r="G15" s="367" t="s">
        <v>11</v>
      </c>
      <c r="H15" s="367" t="s">
        <v>12</v>
      </c>
      <c r="I15" s="367" t="s">
        <v>13</v>
      </c>
    </row>
    <row r="16" spans="1:9">
      <c r="A16" s="24" t="s">
        <v>133</v>
      </c>
      <c r="B16" s="119">
        <v>3243.9369622300001</v>
      </c>
      <c r="C16" s="119">
        <v>3128.1</v>
      </c>
      <c r="D16" s="119">
        <v>3084.7820000000002</v>
      </c>
      <c r="E16" s="119">
        <v>3282.6570000000002</v>
      </c>
      <c r="F16" s="119">
        <v>3072.3589999999999</v>
      </c>
      <c r="G16" s="119">
        <v>2986.4520000000002</v>
      </c>
      <c r="H16" s="119">
        <v>1791.114</v>
      </c>
      <c r="I16" s="119">
        <v>2366.0230000000001</v>
      </c>
    </row>
    <row r="17" spans="1:15">
      <c r="A17" s="91" t="s">
        <v>225</v>
      </c>
      <c r="B17" s="120">
        <v>1087.569</v>
      </c>
      <c r="C17" s="120">
        <v>973.01</v>
      </c>
      <c r="D17" s="120">
        <v>940.81</v>
      </c>
      <c r="E17" s="120">
        <v>961.66200000000003</v>
      </c>
      <c r="F17" s="120">
        <v>1001.35</v>
      </c>
      <c r="G17" s="120">
        <v>1005.4109999999999</v>
      </c>
      <c r="H17" s="120">
        <v>496.154</v>
      </c>
      <c r="I17" s="120">
        <v>739.62099999999998</v>
      </c>
    </row>
    <row r="18" spans="1:15">
      <c r="A18" s="91" t="s">
        <v>226</v>
      </c>
      <c r="B18" s="120">
        <v>1083.367</v>
      </c>
      <c r="C18" s="120">
        <v>1048.6500000000001</v>
      </c>
      <c r="D18" s="120">
        <v>1122.0050000000001</v>
      </c>
      <c r="E18" s="120">
        <v>1113.5429999999999</v>
      </c>
      <c r="F18" s="120">
        <v>1131.018</v>
      </c>
      <c r="G18" s="120">
        <v>1081.807</v>
      </c>
      <c r="H18" s="120">
        <v>932.94100000000003</v>
      </c>
      <c r="I18" s="120">
        <v>1044.838</v>
      </c>
    </row>
    <row r="19" spans="1:15">
      <c r="A19" s="91" t="s">
        <v>227</v>
      </c>
      <c r="B19" s="120">
        <v>347.87400000000002</v>
      </c>
      <c r="C19" s="120">
        <v>347.75</v>
      </c>
      <c r="D19" s="120">
        <v>287.916</v>
      </c>
      <c r="E19" s="120">
        <v>284.69200000000001</v>
      </c>
      <c r="F19" s="120">
        <v>312.47800000000001</v>
      </c>
      <c r="G19" s="120">
        <v>280.226</v>
      </c>
      <c r="H19" s="120">
        <v>29.673999999999999</v>
      </c>
      <c r="I19" s="120">
        <v>31.283999999999999</v>
      </c>
    </row>
    <row r="20" spans="1:15">
      <c r="A20" s="91" t="s">
        <v>228</v>
      </c>
      <c r="B20" s="120">
        <v>725.12800000000004</v>
      </c>
      <c r="C20" s="120">
        <v>758.68999999999983</v>
      </c>
      <c r="D20" s="120">
        <v>734.05099999999993</v>
      </c>
      <c r="E20" s="120">
        <v>922.76000000000022</v>
      </c>
      <c r="F20" s="120">
        <v>627.51299999999992</v>
      </c>
      <c r="G20" s="120">
        <v>619.00800000000027</v>
      </c>
      <c r="H20" s="120">
        <v>332.34500000000003</v>
      </c>
      <c r="I20" s="120">
        <v>550.2800000000002</v>
      </c>
    </row>
    <row r="21" spans="1:15">
      <c r="A21" s="24" t="s">
        <v>231</v>
      </c>
      <c r="B21" s="122">
        <v>-3074.70067419</v>
      </c>
      <c r="C21" s="122">
        <v>-2779</v>
      </c>
      <c r="D21" s="122">
        <v>-2806.39</v>
      </c>
      <c r="E21" s="122">
        <v>-3147.7959999999998</v>
      </c>
      <c r="F21" s="122">
        <v>-2606.9450000000002</v>
      </c>
      <c r="G21" s="122">
        <v>-2732.9340000000002</v>
      </c>
      <c r="H21" s="122">
        <v>-1982.828</v>
      </c>
      <c r="I21" s="122">
        <v>-2001.79</v>
      </c>
    </row>
    <row r="22" spans="1:15">
      <c r="A22" s="24" t="s">
        <v>135</v>
      </c>
      <c r="B22" s="122">
        <v>169.23628804000001</v>
      </c>
      <c r="C22" s="122">
        <v>349.09999999999991</v>
      </c>
      <c r="D22" s="122">
        <v>278.39200000000028</v>
      </c>
      <c r="E22" s="122">
        <v>134.86100000000033</v>
      </c>
      <c r="F22" s="122">
        <v>465.41399999999976</v>
      </c>
      <c r="G22" s="122">
        <v>253.51800000000003</v>
      </c>
      <c r="H22" s="122">
        <v>-191.71399999999994</v>
      </c>
      <c r="I22" s="122">
        <v>364.23300000000017</v>
      </c>
    </row>
    <row r="23" spans="1:15">
      <c r="A23" s="28" t="s">
        <v>136</v>
      </c>
      <c r="B23" s="121">
        <v>5.2170029815764615E-2</v>
      </c>
      <c r="C23" s="121">
        <v>0.11160129151881332</v>
      </c>
      <c r="D23" s="121">
        <v>9.0246895890860448E-2</v>
      </c>
      <c r="E23" s="121">
        <v>4.1082878899623178E-2</v>
      </c>
      <c r="F23" s="121">
        <v>0.15148425037568844</v>
      </c>
      <c r="G23" s="121">
        <v>8.4889360351346685E-2</v>
      </c>
      <c r="H23" s="121">
        <v>-0.10703617971832052</v>
      </c>
      <c r="I23" s="121">
        <v>0.15394313580214569</v>
      </c>
    </row>
    <row r="24" spans="1:15" s="25" customFormat="1">
      <c r="A24" s="24" t="s">
        <v>138</v>
      </c>
      <c r="B24" s="14">
        <v>-128.44300000000001</v>
      </c>
      <c r="C24" s="14">
        <v>-163.6</v>
      </c>
      <c r="D24" s="14">
        <v>-166.73099999999999</v>
      </c>
      <c r="E24" s="14">
        <v>-172.964</v>
      </c>
      <c r="F24" s="14">
        <v>-210.565</v>
      </c>
      <c r="G24" s="14">
        <v>-190.75899999999999</v>
      </c>
      <c r="H24" s="14">
        <v>-165.42099999999999</v>
      </c>
      <c r="I24" s="14">
        <v>-173.81299999999999</v>
      </c>
      <c r="J24" s="389"/>
    </row>
    <row r="25" spans="1:15" s="25" customFormat="1">
      <c r="A25" s="24" t="s">
        <v>139</v>
      </c>
      <c r="B25" s="14">
        <v>-46.399512920000006</v>
      </c>
      <c r="C25" s="14">
        <v>-31.9</v>
      </c>
      <c r="D25" s="14">
        <v>-31.39</v>
      </c>
      <c r="E25" s="14">
        <v>-34.939</v>
      </c>
      <c r="F25" s="14">
        <v>-26.471</v>
      </c>
      <c r="G25" s="14">
        <v>-37.247999999999998</v>
      </c>
      <c r="H25" s="14">
        <v>-41.386000000000003</v>
      </c>
      <c r="I25" s="14">
        <v>-47.706000000000003</v>
      </c>
      <c r="J25" s="389"/>
    </row>
    <row r="26" spans="1:15" s="25" customFormat="1">
      <c r="A26" s="24" t="s">
        <v>140</v>
      </c>
      <c r="B26" s="122">
        <v>11.566027850000001</v>
      </c>
      <c r="C26" s="122">
        <v>20</v>
      </c>
      <c r="D26" s="122">
        <v>28.824999999999999</v>
      </c>
      <c r="E26" s="122">
        <v>24.506</v>
      </c>
      <c r="F26" s="122">
        <v>0.60799999999999998</v>
      </c>
      <c r="G26" s="122">
        <v>24.489000000000001</v>
      </c>
      <c r="H26" s="122">
        <v>24.193000000000001</v>
      </c>
      <c r="I26" s="122">
        <v>53.878</v>
      </c>
      <c r="J26" s="389"/>
      <c r="K26" s="326"/>
      <c r="L26" s="326"/>
      <c r="M26" s="326"/>
      <c r="N26" s="326"/>
    </row>
    <row r="27" spans="1:15" s="25" customFormat="1">
      <c r="A27" s="24"/>
      <c r="B27" s="122"/>
      <c r="C27" s="122"/>
      <c r="D27" s="122"/>
      <c r="E27" s="122"/>
      <c r="F27" s="122"/>
      <c r="G27" s="122"/>
      <c r="H27" s="122"/>
      <c r="I27" s="122"/>
      <c r="J27"/>
      <c r="K27"/>
      <c r="L27"/>
      <c r="M27"/>
      <c r="N27"/>
      <c r="O27"/>
    </row>
    <row r="28" spans="1:15" s="27" customFormat="1">
      <c r="A28" s="24" t="s">
        <v>376</v>
      </c>
      <c r="B28" s="122">
        <v>-7.6916238699999999</v>
      </c>
      <c r="C28" s="122">
        <v>-104.9</v>
      </c>
      <c r="D28" s="122">
        <v>-19.125</v>
      </c>
      <c r="E28" s="122">
        <v>-149.947</v>
      </c>
      <c r="F28" s="122">
        <v>-46.526000000000003</v>
      </c>
      <c r="G28" s="122">
        <v>-51.673000000000002</v>
      </c>
      <c r="H28" s="122">
        <v>-4.6040000000000001</v>
      </c>
      <c r="I28" s="122">
        <v>-47.804000000000002</v>
      </c>
      <c r="J28" s="217"/>
      <c r="K28" s="217"/>
      <c r="L28" s="217"/>
      <c r="M28" s="217"/>
      <c r="N28" s="217"/>
      <c r="O28" s="217"/>
    </row>
    <row r="29" spans="1:15" s="27" customFormat="1">
      <c r="A29" s="26"/>
      <c r="B29" s="122"/>
      <c r="C29" s="122"/>
      <c r="D29" s="122"/>
      <c r="E29" s="122"/>
      <c r="F29" s="122"/>
      <c r="G29" s="122"/>
      <c r="H29" s="122"/>
      <c r="I29" s="122"/>
    </row>
    <row r="30" spans="1:15" s="25" customFormat="1">
      <c r="A30" s="26" t="s">
        <v>37</v>
      </c>
      <c r="B30" s="122">
        <v>-8.2214356999999954</v>
      </c>
      <c r="C30" s="122">
        <v>42</v>
      </c>
      <c r="D30" s="122">
        <v>-38.728999999999999</v>
      </c>
      <c r="E30" s="122">
        <v>21.88</v>
      </c>
      <c r="F30" s="122">
        <v>-52.67</v>
      </c>
      <c r="G30" s="122">
        <v>-11.632999999999999</v>
      </c>
      <c r="H30" s="122">
        <v>103.73099999999999</v>
      </c>
      <c r="I30" s="122">
        <v>-7.9050000000000002</v>
      </c>
    </row>
    <row r="31" spans="1:15" s="25" customFormat="1">
      <c r="A31" s="24" t="s">
        <v>36</v>
      </c>
      <c r="B31" s="123">
        <v>-9.953256599999996</v>
      </c>
      <c r="C31" s="123">
        <v>110.7</v>
      </c>
      <c r="D31" s="123">
        <v>51.234000000000002</v>
      </c>
      <c r="E31" s="123">
        <v>-176.60499999999999</v>
      </c>
      <c r="F31" s="123">
        <v>129.797</v>
      </c>
      <c r="G31" s="123">
        <v>-13.308999999999999</v>
      </c>
      <c r="H31" s="123">
        <v>-275.20100000000002</v>
      </c>
      <c r="I31" s="123">
        <v>140.886</v>
      </c>
    </row>
    <row r="32" spans="1:15">
      <c r="A32" s="110" t="s">
        <v>35</v>
      </c>
      <c r="B32" s="368" t="s">
        <v>633</v>
      </c>
      <c r="C32" s="368" t="s">
        <v>637</v>
      </c>
      <c r="D32" s="368" t="s">
        <v>648</v>
      </c>
      <c r="E32" s="368" t="s">
        <v>700</v>
      </c>
      <c r="F32" s="368" t="s">
        <v>714</v>
      </c>
      <c r="G32" s="368" t="s">
        <v>717</v>
      </c>
      <c r="H32" s="368" t="s">
        <v>727</v>
      </c>
      <c r="I32" s="368" t="s">
        <v>728</v>
      </c>
    </row>
    <row r="33" spans="1:9" ht="15" customHeight="1">
      <c r="A33" s="110" t="s">
        <v>10</v>
      </c>
      <c r="B33" s="367" t="s">
        <v>14</v>
      </c>
      <c r="C33" s="367" t="s">
        <v>11</v>
      </c>
      <c r="D33" s="367" t="s">
        <v>12</v>
      </c>
      <c r="E33" s="367" t="s">
        <v>13</v>
      </c>
      <c r="F33" s="367" t="s">
        <v>14</v>
      </c>
      <c r="G33" s="367" t="s">
        <v>11</v>
      </c>
      <c r="H33" s="367" t="s">
        <v>12</v>
      </c>
      <c r="I33" s="367" t="s">
        <v>13</v>
      </c>
    </row>
    <row r="34" spans="1:9" s="25" customFormat="1">
      <c r="A34" s="24" t="s">
        <v>36</v>
      </c>
      <c r="B34" s="122">
        <v>-9.953256599999996</v>
      </c>
      <c r="C34" s="122">
        <v>110.7</v>
      </c>
      <c r="D34" s="122">
        <v>51.234000000000002</v>
      </c>
      <c r="E34" s="122">
        <v>-176.60499999999999</v>
      </c>
      <c r="F34" s="122">
        <v>129.797</v>
      </c>
      <c r="G34" s="122">
        <v>-13.308999999999999</v>
      </c>
      <c r="H34" s="122">
        <v>-275.20100000000002</v>
      </c>
      <c r="I34" s="122">
        <v>140.886</v>
      </c>
    </row>
    <row r="35" spans="1:9" s="25" customFormat="1">
      <c r="A35" s="26" t="s">
        <v>37</v>
      </c>
      <c r="B35" s="123">
        <v>-8.2214356999999954</v>
      </c>
      <c r="C35" s="123">
        <v>42</v>
      </c>
      <c r="D35" s="123">
        <v>-38.728999999999999</v>
      </c>
      <c r="E35" s="123">
        <v>21.88</v>
      </c>
      <c r="F35" s="123">
        <v>-52.67</v>
      </c>
      <c r="G35" s="123">
        <v>-11.632999999999999</v>
      </c>
      <c r="H35" s="123">
        <v>103.73099999999999</v>
      </c>
      <c r="I35" s="123">
        <v>-7.9050000000000002</v>
      </c>
    </row>
    <row r="36" spans="1:9" s="25" customFormat="1">
      <c r="A36" s="24" t="s">
        <v>38</v>
      </c>
      <c r="B36" s="123">
        <v>-7.6916238699999999</v>
      </c>
      <c r="C36" s="123">
        <v>-104.9</v>
      </c>
      <c r="D36" s="123">
        <v>-19.125</v>
      </c>
      <c r="E36" s="123">
        <v>-149.947</v>
      </c>
      <c r="F36" s="123">
        <v>-46.526000000000003</v>
      </c>
      <c r="G36" s="123">
        <v>-51.673000000000002</v>
      </c>
      <c r="H36" s="123">
        <v>-4.6040000000000001</v>
      </c>
      <c r="I36" s="123">
        <v>-47.804000000000002</v>
      </c>
    </row>
    <row r="37" spans="1:9" s="25" customFormat="1">
      <c r="A37" s="24" t="s">
        <v>39</v>
      </c>
      <c r="B37" s="123">
        <v>-76.14</v>
      </c>
      <c r="C37" s="123">
        <v>-102.53</v>
      </c>
      <c r="D37" s="123">
        <v>-119.617</v>
      </c>
      <c r="E37" s="123">
        <v>-126.694</v>
      </c>
      <c r="F37" s="123">
        <v>-158.87324996000001</v>
      </c>
      <c r="G37" s="123">
        <v>-142.63739254999999</v>
      </c>
      <c r="H37" s="123">
        <v>-172.773</v>
      </c>
      <c r="I37" s="123">
        <v>-169.733</v>
      </c>
    </row>
    <row r="38" spans="1:9" s="25" customFormat="1">
      <c r="A38" s="24" t="s">
        <v>232</v>
      </c>
      <c r="B38" s="14">
        <v>5.9598029699999877</v>
      </c>
      <c r="C38" s="14">
        <v>173.59999999999991</v>
      </c>
      <c r="D38" s="14">
        <v>109.09600000000029</v>
      </c>
      <c r="E38" s="14">
        <v>-48.53599999999966</v>
      </c>
      <c r="F38" s="14">
        <v>228.98599999999976</v>
      </c>
      <c r="G38" s="14">
        <v>50.000000000000043</v>
      </c>
      <c r="H38" s="14">
        <v>-374.32799999999997</v>
      </c>
      <c r="I38" s="14">
        <v>196.59200000000016</v>
      </c>
    </row>
    <row r="39" spans="1:9" s="6" customFormat="1">
      <c r="A39" s="91" t="s">
        <v>663</v>
      </c>
      <c r="B39" s="122"/>
      <c r="C39" s="93">
        <v>-3.629</v>
      </c>
      <c r="D39" s="93">
        <v>-0.57599999999999996</v>
      </c>
      <c r="E39" s="93">
        <v>-8.7929999999999993</v>
      </c>
      <c r="F39" s="93">
        <v>-7.1999999999999957</v>
      </c>
      <c r="G39" s="93">
        <v>-6.4</v>
      </c>
      <c r="H39" s="93">
        <v>-13.699999999999996</v>
      </c>
      <c r="I39" s="93">
        <v>-11.599999999999994</v>
      </c>
    </row>
    <row r="40" spans="1:9" s="6" customFormat="1">
      <c r="A40" s="24" t="s">
        <v>237</v>
      </c>
      <c r="B40" s="122">
        <v>5.953000000000003</v>
      </c>
      <c r="C40" s="122">
        <v>169.97099999999992</v>
      </c>
      <c r="D40" s="122">
        <v>108.52000000000029</v>
      </c>
      <c r="E40" s="122">
        <v>-57.32899999999966</v>
      </c>
      <c r="F40" s="122">
        <v>221.78599999999977</v>
      </c>
      <c r="G40" s="122">
        <v>43.600000000000037</v>
      </c>
      <c r="H40" s="122">
        <v>-388.02799999999996</v>
      </c>
      <c r="I40" s="122">
        <v>184.99200000000016</v>
      </c>
    </row>
    <row r="41" spans="1:9" s="6" customFormat="1">
      <c r="A41" s="95" t="s">
        <v>238</v>
      </c>
      <c r="B41" s="393">
        <v>1.8351158081406412E-3</v>
      </c>
      <c r="C41" s="393">
        <v>5.4336817876666325E-2</v>
      </c>
      <c r="D41" s="393">
        <v>3.5179147181227159E-2</v>
      </c>
      <c r="E41" s="393">
        <v>-1.7464206586310923E-2</v>
      </c>
      <c r="F41" s="393">
        <v>7.2187527564324283E-2</v>
      </c>
      <c r="G41" s="393">
        <v>1.4599263607786107E-2</v>
      </c>
      <c r="H41" s="393">
        <v>-0.21662665401150133</v>
      </c>
      <c r="I41" s="393">
        <v>7.818689843674391E-2</v>
      </c>
    </row>
    <row r="42" spans="1:9" s="6" customFormat="1">
      <c r="A42" s="95" t="s">
        <v>239</v>
      </c>
      <c r="B42" s="394">
        <v>3.813976850896764</v>
      </c>
      <c r="C42" s="394">
        <v>106.66520238468775</v>
      </c>
      <c r="D42" s="394">
        <v>72.832214765100858</v>
      </c>
      <c r="E42" s="394">
        <v>-33.803315681179377</v>
      </c>
      <c r="F42" s="394">
        <v>145.92432247494838</v>
      </c>
      <c r="G42" s="394">
        <v>31.560446942255993</v>
      </c>
      <c r="H42" s="394">
        <v>-449.23005673266175</v>
      </c>
      <c r="I42" s="394">
        <v>160.22172180841864</v>
      </c>
    </row>
    <row r="43" spans="1:9" s="25" customFormat="1">
      <c r="A43" s="24" t="s">
        <v>41</v>
      </c>
      <c r="B43" s="14">
        <v>82.093000000000004</v>
      </c>
      <c r="C43" s="14">
        <v>276.15100000000001</v>
      </c>
      <c r="D43" s="14">
        <v>228.70699999999999</v>
      </c>
      <c r="E43" s="14">
        <v>78.156000000000006</v>
      </c>
      <c r="F43" s="14">
        <v>387.9</v>
      </c>
      <c r="G43" s="14">
        <v>192.6</v>
      </c>
      <c r="H43" s="14">
        <v>-201.5</v>
      </c>
      <c r="I43" s="14">
        <v>366.3</v>
      </c>
    </row>
    <row r="44" spans="1:9" s="25" customFormat="1">
      <c r="A44" s="91" t="s">
        <v>663</v>
      </c>
      <c r="B44" s="14"/>
      <c r="C44" s="93">
        <v>-40.29</v>
      </c>
      <c r="D44" s="93">
        <v>-43.368000000000002</v>
      </c>
      <c r="E44" s="93">
        <v>-48.369</v>
      </c>
      <c r="F44" s="93">
        <v>-50.1</v>
      </c>
      <c r="G44" s="93">
        <v>-55.8</v>
      </c>
      <c r="H44" s="93">
        <v>-63.4</v>
      </c>
      <c r="I44" s="93">
        <v>-59</v>
      </c>
    </row>
    <row r="45" spans="1:9" s="6" customFormat="1">
      <c r="A45" s="24" t="s">
        <v>207</v>
      </c>
      <c r="B45" s="122">
        <v>82.093000000000004</v>
      </c>
      <c r="C45" s="122">
        <v>232.232</v>
      </c>
      <c r="D45" s="122">
        <v>184.76300000000001</v>
      </c>
      <c r="E45" s="122">
        <v>20.994</v>
      </c>
      <c r="F45" s="122">
        <v>330.6</v>
      </c>
      <c r="G45" s="122">
        <v>130.39999999999998</v>
      </c>
      <c r="H45" s="122">
        <v>-278.59999999999997</v>
      </c>
      <c r="I45" s="122">
        <v>295.70000000000005</v>
      </c>
    </row>
    <row r="46" spans="1:9" s="6" customFormat="1">
      <c r="A46" s="95" t="s">
        <v>208</v>
      </c>
      <c r="B46" s="393">
        <v>2.5306595336416861E-2</v>
      </c>
      <c r="C46" s="393">
        <v>7.4240593331415236E-2</v>
      </c>
      <c r="D46" s="393">
        <v>5.9894994200562629E-2</v>
      </c>
      <c r="E46" s="393">
        <v>6.3954290685868179E-3</v>
      </c>
      <c r="F46" s="393">
        <v>0.10760461261200269</v>
      </c>
      <c r="G46" s="393">
        <v>4.3663852625121707E-2</v>
      </c>
      <c r="H46" s="393">
        <v>-0.15554565482710758</v>
      </c>
      <c r="I46" s="393">
        <v>0.12497765237277915</v>
      </c>
    </row>
    <row r="47" spans="1:9" s="6" customFormat="1">
      <c r="A47" s="95" t="s">
        <v>241</v>
      </c>
      <c r="B47" s="394">
        <v>52.595464743938834</v>
      </c>
      <c r="C47" s="394">
        <v>145.73705679322245</v>
      </c>
      <c r="D47" s="394">
        <v>124.00201342281881</v>
      </c>
      <c r="E47" s="394">
        <v>12.378845076849133</v>
      </c>
      <c r="F47" s="394">
        <v>217.51860356477857</v>
      </c>
      <c r="G47" s="394">
        <v>94.391795441976541</v>
      </c>
      <c r="H47" s="394">
        <v>-322.5657056848442</v>
      </c>
      <c r="I47" s="394">
        <v>256.10601073965017</v>
      </c>
    </row>
    <row r="48" spans="1:9">
      <c r="A48" s="110" t="s">
        <v>242</v>
      </c>
      <c r="B48" s="368" t="s">
        <v>633</v>
      </c>
      <c r="C48" s="368" t="s">
        <v>637</v>
      </c>
      <c r="D48" s="368" t="s">
        <v>648</v>
      </c>
      <c r="E48" s="368" t="s">
        <v>700</v>
      </c>
      <c r="F48" s="368" t="s">
        <v>714</v>
      </c>
      <c r="G48" s="368" t="s">
        <v>717</v>
      </c>
      <c r="H48" s="368" t="s">
        <v>727</v>
      </c>
      <c r="I48" s="368" t="s">
        <v>728</v>
      </c>
    </row>
    <row r="49" spans="1:10" ht="15" customHeight="1">
      <c r="A49" s="110" t="s">
        <v>10</v>
      </c>
      <c r="B49" s="367" t="s">
        <v>14</v>
      </c>
      <c r="C49" s="367" t="s">
        <v>11</v>
      </c>
      <c r="D49" s="367" t="s">
        <v>12</v>
      </c>
      <c r="E49" s="367" t="s">
        <v>13</v>
      </c>
      <c r="F49" s="367" t="s">
        <v>14</v>
      </c>
      <c r="G49" s="367" t="s">
        <v>11</v>
      </c>
      <c r="H49" s="367" t="s">
        <v>12</v>
      </c>
      <c r="I49" s="367" t="s">
        <v>13</v>
      </c>
    </row>
    <row r="50" spans="1:10" s="130" customFormat="1">
      <c r="A50" s="24" t="s">
        <v>63</v>
      </c>
      <c r="B50" s="334">
        <v>136.72499999999999</v>
      </c>
      <c r="C50" s="334">
        <v>115.148</v>
      </c>
      <c r="D50" s="334">
        <v>42.805</v>
      </c>
      <c r="E50" s="334">
        <v>109.7</v>
      </c>
      <c r="F50" s="334">
        <v>62.506</v>
      </c>
      <c r="G50" s="334">
        <v>94.3</v>
      </c>
      <c r="H50" s="334">
        <v>51.794659153670999</v>
      </c>
      <c r="I50" s="334">
        <v>55.7</v>
      </c>
    </row>
    <row r="51" spans="1:10">
      <c r="A51" s="110" t="s">
        <v>43</v>
      </c>
      <c r="B51" s="117" t="s">
        <v>633</v>
      </c>
      <c r="C51" s="117" t="s">
        <v>637</v>
      </c>
      <c r="D51" s="117" t="s">
        <v>648</v>
      </c>
      <c r="E51" s="117" t="s">
        <v>700</v>
      </c>
      <c r="F51" s="117" t="s">
        <v>714</v>
      </c>
      <c r="G51" s="117" t="s">
        <v>717</v>
      </c>
      <c r="H51" s="117" t="s">
        <v>727</v>
      </c>
      <c r="I51" s="117" t="s">
        <v>728</v>
      </c>
    </row>
    <row r="52" spans="1:10" ht="15" customHeight="1">
      <c r="A52" s="110" t="s">
        <v>10</v>
      </c>
      <c r="B52" s="131" t="s">
        <v>14</v>
      </c>
      <c r="C52" s="131" t="s">
        <v>11</v>
      </c>
      <c r="D52" s="131" t="s">
        <v>12</v>
      </c>
      <c r="E52" s="131" t="s">
        <v>13</v>
      </c>
      <c r="F52" s="131" t="s">
        <v>14</v>
      </c>
      <c r="G52" s="131" t="s">
        <v>11</v>
      </c>
      <c r="H52" s="131" t="s">
        <v>12</v>
      </c>
      <c r="I52" s="131" t="s">
        <v>13</v>
      </c>
    </row>
    <row r="53" spans="1:10" s="34" customFormat="1">
      <c r="A53" s="132" t="s">
        <v>142</v>
      </c>
      <c r="B53" s="334">
        <v>6527.1280413200011</v>
      </c>
      <c r="C53" s="334">
        <v>6755</v>
      </c>
      <c r="D53" s="334">
        <v>6714.581000000001</v>
      </c>
      <c r="E53" s="334">
        <v>6965.6410000000014</v>
      </c>
      <c r="F53" s="334">
        <v>6549.0050000000001</v>
      </c>
      <c r="G53" s="334">
        <v>8954.7000000000007</v>
      </c>
      <c r="H53" s="334">
        <v>7860.1620000000003</v>
      </c>
      <c r="I53" s="334">
        <v>8085.8799999999992</v>
      </c>
    </row>
    <row r="54" spans="1:10" s="34" customFormat="1">
      <c r="A54" s="134" t="s">
        <v>46</v>
      </c>
      <c r="B54" s="79">
        <v>490.959</v>
      </c>
      <c r="C54" s="79">
        <v>502</v>
      </c>
      <c r="D54" s="79">
        <v>294.79599999999999</v>
      </c>
      <c r="E54" s="79">
        <v>356.61900000000003</v>
      </c>
      <c r="F54" s="79">
        <v>266.30900000000003</v>
      </c>
      <c r="G54" s="79">
        <v>676.5</v>
      </c>
      <c r="H54" s="79">
        <v>338.58699999999999</v>
      </c>
      <c r="I54" s="79">
        <v>281.387</v>
      </c>
      <c r="J54" s="430"/>
    </row>
    <row r="55" spans="1:10" s="34" customFormat="1">
      <c r="A55" s="134" t="s">
        <v>49</v>
      </c>
      <c r="B55" s="79">
        <v>372.20222933000002</v>
      </c>
      <c r="C55" s="79">
        <v>338</v>
      </c>
      <c r="D55" s="79">
        <v>439.803</v>
      </c>
      <c r="E55" s="79">
        <v>465.68099999999998</v>
      </c>
      <c r="F55" s="79">
        <v>442.20400000000001</v>
      </c>
      <c r="G55" s="79">
        <v>340.4</v>
      </c>
      <c r="H55" s="79">
        <v>277.71600000000001</v>
      </c>
      <c r="I55" s="79">
        <v>379.24900000000002</v>
      </c>
      <c r="J55" s="430"/>
    </row>
    <row r="56" spans="1:10" s="34" customFormat="1">
      <c r="A56" s="134" t="s">
        <v>51</v>
      </c>
      <c r="B56" s="79">
        <v>1284.0869823699998</v>
      </c>
      <c r="C56" s="79">
        <v>1110</v>
      </c>
      <c r="D56" s="79">
        <v>1337.5129999999999</v>
      </c>
      <c r="E56" s="79">
        <v>1134.5029999999999</v>
      </c>
      <c r="F56" s="79">
        <v>1099.6320000000001</v>
      </c>
      <c r="G56" s="79">
        <v>1768.7</v>
      </c>
      <c r="H56" s="79">
        <v>1334.3409999999999</v>
      </c>
      <c r="I56" s="79">
        <v>1521.23</v>
      </c>
      <c r="J56" s="430"/>
    </row>
    <row r="57" spans="1:10" s="34" customFormat="1">
      <c r="A57" s="134" t="s">
        <v>518</v>
      </c>
      <c r="B57" s="79">
        <v>0</v>
      </c>
      <c r="C57" s="79">
        <v>8</v>
      </c>
      <c r="D57" s="79">
        <v>8.8659999999999997</v>
      </c>
      <c r="E57" s="79">
        <v>8.2360000000000007</v>
      </c>
      <c r="F57" s="79">
        <v>10.211</v>
      </c>
      <c r="G57" s="79">
        <v>14.3</v>
      </c>
      <c r="H57" s="79">
        <v>15.512</v>
      </c>
      <c r="I57" s="79">
        <v>17.12</v>
      </c>
      <c r="J57" s="430"/>
    </row>
    <row r="58" spans="1:10" s="34" customFormat="1">
      <c r="A58" s="134" t="s">
        <v>144</v>
      </c>
      <c r="B58" s="79">
        <v>1122.6334317600001</v>
      </c>
      <c r="C58" s="79">
        <v>1037</v>
      </c>
      <c r="D58" s="79">
        <v>1014.845</v>
      </c>
      <c r="E58" s="79">
        <v>970.23299999999995</v>
      </c>
      <c r="F58" s="79">
        <v>877.577</v>
      </c>
      <c r="G58" s="79">
        <v>1308.5</v>
      </c>
      <c r="H58" s="79">
        <v>946.60100000000034</v>
      </c>
      <c r="I58" s="79">
        <v>882.01199999999994</v>
      </c>
      <c r="J58" s="430"/>
    </row>
    <row r="59" spans="1:10" s="34" customFormat="1">
      <c r="A59" s="134" t="s">
        <v>63</v>
      </c>
      <c r="B59" s="79">
        <v>0.26538504999999996</v>
      </c>
      <c r="C59" s="79">
        <v>0.26538505000000001</v>
      </c>
      <c r="D59" s="79">
        <v>0.26200000000000001</v>
      </c>
      <c r="E59" s="79">
        <v>0.28499999999999998</v>
      </c>
      <c r="F59" s="79">
        <v>0.27600000000000002</v>
      </c>
      <c r="G59" s="79">
        <v>0.4</v>
      </c>
      <c r="H59" s="79">
        <v>0.375</v>
      </c>
      <c r="I59" s="79">
        <v>0.38600000000000001</v>
      </c>
      <c r="J59" s="430"/>
    </row>
    <row r="60" spans="1:10" s="34" customFormat="1">
      <c r="A60" s="134" t="s">
        <v>66</v>
      </c>
      <c r="B60" s="79">
        <v>3182.2720379699999</v>
      </c>
      <c r="C60" s="79">
        <v>3252</v>
      </c>
      <c r="D60" s="79">
        <v>3151.982</v>
      </c>
      <c r="E60" s="79">
        <v>3457.7289999999998</v>
      </c>
      <c r="F60" s="79">
        <v>3304.04</v>
      </c>
      <c r="G60" s="79">
        <v>4121.6000000000004</v>
      </c>
      <c r="H60" s="79">
        <v>4287.4399999999996</v>
      </c>
      <c r="I60" s="79">
        <v>4351.3429999999998</v>
      </c>
      <c r="J60" s="430"/>
    </row>
    <row r="61" spans="1:10" s="34" customFormat="1">
      <c r="A61" s="134" t="s">
        <v>67</v>
      </c>
      <c r="B61" s="79">
        <v>8.5905284699999989</v>
      </c>
      <c r="C61" s="79">
        <v>9</v>
      </c>
      <c r="D61" s="79">
        <v>8.9749999999999996</v>
      </c>
      <c r="E61" s="79">
        <v>9.1709999999999994</v>
      </c>
      <c r="F61" s="79">
        <v>9.6370000000000005</v>
      </c>
      <c r="G61" s="79">
        <v>10.8</v>
      </c>
      <c r="H61" s="79">
        <v>11.032</v>
      </c>
      <c r="I61" s="79">
        <v>10.641999999999999</v>
      </c>
      <c r="J61" s="430"/>
    </row>
    <row r="62" spans="1:10" s="34" customFormat="1">
      <c r="A62" s="134" t="s">
        <v>146</v>
      </c>
      <c r="B62" s="79">
        <v>66.118446370000356</v>
      </c>
      <c r="C62" s="79">
        <v>498.73461494999998</v>
      </c>
      <c r="D62" s="79">
        <v>457.53899999999976</v>
      </c>
      <c r="E62" s="79">
        <v>563.18400000000065</v>
      </c>
      <c r="F62" s="79">
        <v>539.11900000000003</v>
      </c>
      <c r="G62" s="79">
        <v>713.5</v>
      </c>
      <c r="H62" s="79">
        <v>648.55799999999999</v>
      </c>
      <c r="I62" s="79">
        <v>642.51099999999997</v>
      </c>
      <c r="J62" s="430"/>
    </row>
    <row r="63" spans="1:10" s="34" customFormat="1">
      <c r="A63" s="21" t="s">
        <v>245</v>
      </c>
      <c r="B63" s="334">
        <v>6527.1280413200011</v>
      </c>
      <c r="C63" s="334">
        <v>6755</v>
      </c>
      <c r="D63" s="334">
        <v>6714.581000000001</v>
      </c>
      <c r="E63" s="334">
        <v>6965.6410000000014</v>
      </c>
      <c r="F63" s="334">
        <v>6549.0049999999992</v>
      </c>
      <c r="G63" s="334">
        <v>8954.7000000000007</v>
      </c>
      <c r="H63" s="334">
        <v>7860.1620000000003</v>
      </c>
      <c r="I63" s="334">
        <v>8085.8799999999992</v>
      </c>
    </row>
    <row r="64" spans="1:10" s="34" customFormat="1">
      <c r="A64" s="21"/>
      <c r="B64" s="334"/>
      <c r="C64" s="334"/>
      <c r="D64" s="334"/>
      <c r="E64" s="334"/>
      <c r="F64" s="334"/>
      <c r="G64" s="334"/>
      <c r="H64" s="334"/>
      <c r="I64" s="334"/>
    </row>
    <row r="65" spans="1:10" s="34" customFormat="1">
      <c r="A65" s="132" t="s">
        <v>147</v>
      </c>
      <c r="B65" s="33">
        <v>-3471.1026949299999</v>
      </c>
      <c r="C65" s="33">
        <v>-3553</v>
      </c>
      <c r="D65" s="33">
        <v>-3527.5910000000003</v>
      </c>
      <c r="E65" s="33">
        <v>-4403.9679999999998</v>
      </c>
      <c r="F65" s="33">
        <v>-3936.1529999999998</v>
      </c>
      <c r="G65" s="33">
        <v>-5590</v>
      </c>
      <c r="H65" s="33">
        <v>-4590.6379999999999</v>
      </c>
      <c r="I65" s="33">
        <v>-4566.7219999999998</v>
      </c>
    </row>
    <row r="66" spans="1:10" s="34" customFormat="1">
      <c r="A66" s="134" t="s">
        <v>148</v>
      </c>
      <c r="B66" s="79">
        <v>-971.26769434000005</v>
      </c>
      <c r="C66" s="79">
        <v>-393</v>
      </c>
      <c r="D66" s="79">
        <v>-288.30500000000001</v>
      </c>
      <c r="E66" s="79">
        <v>-1049.3029999999999</v>
      </c>
      <c r="F66" s="79">
        <v>-912.80700000000002</v>
      </c>
      <c r="G66" s="79">
        <v>-1311.4</v>
      </c>
      <c r="H66" s="79">
        <v>-1285.8920000000001</v>
      </c>
      <c r="I66" s="79">
        <v>-986.66600000000005</v>
      </c>
      <c r="J66" s="430"/>
    </row>
    <row r="67" spans="1:10" s="34" customFormat="1">
      <c r="A67" s="134" t="s">
        <v>72</v>
      </c>
      <c r="B67" s="79">
        <v>-1003.91691413</v>
      </c>
      <c r="C67" s="79">
        <v>-1273</v>
      </c>
      <c r="D67" s="79">
        <v>-1490.6179999999999</v>
      </c>
      <c r="E67" s="79">
        <v>-1246.0119999999999</v>
      </c>
      <c r="F67" s="79">
        <v>-943.78899999999999</v>
      </c>
      <c r="G67" s="79">
        <v>-1359.1</v>
      </c>
      <c r="H67" s="79">
        <v>-638.40099999999995</v>
      </c>
      <c r="I67" s="79">
        <v>-1013.777</v>
      </c>
    </row>
    <row r="68" spans="1:10" s="34" customFormat="1" ht="15.75" customHeight="1">
      <c r="A68" s="134" t="s">
        <v>73</v>
      </c>
      <c r="B68" s="79">
        <v>-36.828520950000005</v>
      </c>
      <c r="C68" s="79">
        <v>-40</v>
      </c>
      <c r="D68" s="79">
        <v>-46.865000000000002</v>
      </c>
      <c r="E68" s="79">
        <v>-41.863</v>
      </c>
      <c r="F68" s="79">
        <v>-48.752000000000002</v>
      </c>
      <c r="G68" s="79">
        <v>-68.099999999999994</v>
      </c>
      <c r="H68" s="79">
        <v>-71.319000000000003</v>
      </c>
      <c r="I68" s="79">
        <v>-59.694000000000003</v>
      </c>
    </row>
    <row r="69" spans="1:10" s="34" customFormat="1">
      <c r="A69" s="134" t="s">
        <v>149</v>
      </c>
      <c r="B69" s="79">
        <v>-624.63334056999997</v>
      </c>
      <c r="C69" s="79">
        <v>-886</v>
      </c>
      <c r="D69" s="79">
        <v>-786.31800000000021</v>
      </c>
      <c r="E69" s="79">
        <v>-992.23699999999997</v>
      </c>
      <c r="F69" s="79">
        <v>-1040.1469999999999</v>
      </c>
      <c r="G69" s="79">
        <v>-1609.1</v>
      </c>
      <c r="H69" s="79">
        <v>-1477.4490000000001</v>
      </c>
      <c r="I69" s="79">
        <v>-1362.63</v>
      </c>
    </row>
    <row r="70" spans="1:10" s="34" customFormat="1">
      <c r="A70" s="134" t="s">
        <v>150</v>
      </c>
      <c r="B70" s="79">
        <v>-834.45622494000008</v>
      </c>
      <c r="C70" s="79">
        <v>-961</v>
      </c>
      <c r="D70" s="79">
        <v>-915.48500000000001</v>
      </c>
      <c r="E70" s="79">
        <v>-1074.5530000000001</v>
      </c>
      <c r="F70" s="79">
        <v>-990.65800000000002</v>
      </c>
      <c r="G70" s="79">
        <v>-1242.3</v>
      </c>
      <c r="H70" s="79">
        <v>-1117.577</v>
      </c>
      <c r="I70" s="79">
        <v>-1143.9549999999999</v>
      </c>
    </row>
    <row r="71" spans="1:10" s="34" customFormat="1">
      <c r="A71" s="132" t="s">
        <v>81</v>
      </c>
      <c r="B71" s="33">
        <v>-3056.0253463899999</v>
      </c>
      <c r="C71" s="33">
        <v>-3202</v>
      </c>
      <c r="D71" s="33">
        <v>-3186.989</v>
      </c>
      <c r="E71" s="33">
        <v>-2561.6750000000002</v>
      </c>
      <c r="F71" s="33">
        <v>-2612.8519999999999</v>
      </c>
      <c r="G71" s="33">
        <v>-3364.8</v>
      </c>
      <c r="H71" s="33">
        <v>-3269.5239999999999</v>
      </c>
      <c r="I71" s="33">
        <v>-3519.1579999999999</v>
      </c>
    </row>
    <row r="72" spans="1:10" s="34" customFormat="1">
      <c r="A72" s="21" t="s">
        <v>246</v>
      </c>
      <c r="B72" s="33">
        <v>-6527.1280413200002</v>
      </c>
      <c r="C72" s="33">
        <v>-6755</v>
      </c>
      <c r="D72" s="33">
        <v>-6714.58</v>
      </c>
      <c r="E72" s="33">
        <v>-6965.643</v>
      </c>
      <c r="F72" s="33">
        <v>-6549.0049999999992</v>
      </c>
      <c r="G72" s="33">
        <v>-8954.7000000000007</v>
      </c>
      <c r="H72" s="33">
        <v>-7860.1620000000003</v>
      </c>
      <c r="I72" s="33">
        <v>-8085.8799999999992</v>
      </c>
    </row>
    <row r="73" spans="1:10">
      <c r="A73" s="73"/>
      <c r="B73" s="150"/>
      <c r="C73" s="150"/>
      <c r="D73" s="150"/>
      <c r="E73" s="150"/>
      <c r="F73" s="150"/>
      <c r="G73" s="150"/>
      <c r="H73" s="150"/>
      <c r="I73" s="150"/>
    </row>
    <row r="74" spans="1:10">
      <c r="A74" s="108"/>
      <c r="E74" s="150"/>
      <c r="F74" s="150"/>
      <c r="G74" s="150"/>
      <c r="H74" s="150"/>
      <c r="I74" s="150"/>
    </row>
    <row r="75" spans="1:10" s="6" customFormat="1">
      <c r="A75" s="108"/>
      <c r="B75"/>
      <c r="C75"/>
      <c r="D75"/>
      <c r="E75"/>
      <c r="F75"/>
      <c r="G75"/>
      <c r="H75"/>
      <c r="I75"/>
    </row>
    <row r="76" spans="1:10">
      <c r="A76" s="108"/>
    </row>
  </sheetData>
  <pageMargins left="0.511811024" right="0.511811024" top="0.78740157499999996" bottom="0.78740157499999996" header="0.31496062000000002" footer="0.31496062000000002"/>
  <pageSetup scale="3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4:CN173"/>
  <sheetViews>
    <sheetView showGridLines="0" zoomScale="90" zoomScaleNormal="90" workbookViewId="0">
      <pane xSplit="1" ySplit="6" topLeftCell="Z154" activePane="bottomRight" state="frozen"/>
      <selection activeCell="AW19" sqref="AW19"/>
      <selection pane="topRight" activeCell="AW19" sqref="AW19"/>
      <selection pane="bottomLeft" activeCell="AW19" sqref="AW19"/>
      <selection pane="bottomRight" activeCell="A157" sqref="A157"/>
    </sheetView>
  </sheetViews>
  <sheetFormatPr defaultColWidth="9.140625" defaultRowHeight="15"/>
  <cols>
    <col min="1" max="1" width="54.28515625" style="5" customWidth="1"/>
    <col min="2" max="2" width="9.5703125" style="5" bestFit="1" customWidth="1"/>
    <col min="3" max="4" width="9.28515625" style="5" bestFit="1" customWidth="1"/>
    <col min="5" max="5" width="9.7109375" style="5" bestFit="1" customWidth="1"/>
    <col min="6" max="6" width="9.5703125" style="5" bestFit="1" customWidth="1"/>
    <col min="7" max="8" width="9.28515625" style="5" bestFit="1" customWidth="1"/>
    <col min="9" max="9" width="9.7109375" style="71" bestFit="1" customWidth="1"/>
    <col min="10" max="10" width="9.5703125" style="71" bestFit="1" customWidth="1"/>
    <col min="11" max="12" width="9.28515625" style="5" bestFit="1" customWidth="1"/>
    <col min="13" max="13" width="9.7109375" style="5" bestFit="1" customWidth="1"/>
    <col min="14" max="14" width="9.5703125" style="5" bestFit="1" customWidth="1"/>
    <col min="15" max="16" width="9.28515625" style="5" bestFit="1" customWidth="1"/>
    <col min="17" max="17" width="9.7109375" style="5" bestFit="1" customWidth="1"/>
    <col min="18" max="18" width="9.5703125" style="5" bestFit="1" customWidth="1"/>
    <col min="19" max="20" width="9.28515625" style="5" bestFit="1" customWidth="1"/>
    <col min="21" max="21" width="9.7109375" bestFit="1" customWidth="1"/>
    <col min="22" max="22" width="9.5703125" bestFit="1" customWidth="1"/>
    <col min="23" max="24" width="9.28515625" style="5" bestFit="1" customWidth="1"/>
    <col min="25" max="25" width="9.7109375" style="5" bestFit="1" customWidth="1"/>
    <col min="26" max="26" width="9.5703125" style="5" bestFit="1" customWidth="1"/>
    <col min="27" max="27" width="9.28515625" style="5" bestFit="1" customWidth="1"/>
    <col min="28" max="28" width="9.28515625" style="5" customWidth="1"/>
    <col min="29" max="29" width="9.7109375" style="5" bestFit="1" customWidth="1"/>
    <col min="30" max="30" width="9.5703125" style="5" bestFit="1" customWidth="1"/>
    <col min="31" max="33" width="9.28515625" style="5" bestFit="1" customWidth="1"/>
    <col min="34" max="36" width="9.5703125" style="5" bestFit="1" customWidth="1"/>
    <col min="37" max="37" width="11.140625" style="5" bestFit="1" customWidth="1"/>
    <col min="38" max="16384" width="9.140625" style="5"/>
  </cols>
  <sheetData>
    <row r="4" spans="1:39">
      <c r="A4" s="61"/>
      <c r="B4" s="61"/>
      <c r="C4" s="61"/>
      <c r="D4" s="61"/>
      <c r="E4" s="61"/>
      <c r="F4" s="61"/>
      <c r="G4" s="61"/>
      <c r="H4" s="61"/>
      <c r="I4" s="380"/>
      <c r="J4" s="380"/>
      <c r="K4" s="61"/>
      <c r="L4" s="61"/>
      <c r="M4" s="61"/>
      <c r="O4" s="72"/>
      <c r="P4" s="72"/>
      <c r="Q4" s="72"/>
      <c r="R4" s="72"/>
      <c r="S4" s="72"/>
      <c r="T4" s="72"/>
    </row>
    <row r="5" spans="1:39">
      <c r="A5" s="110" t="s">
        <v>221</v>
      </c>
      <c r="B5" s="368" t="s">
        <v>384</v>
      </c>
      <c r="C5" s="368" t="s">
        <v>385</v>
      </c>
      <c r="D5" s="368" t="s">
        <v>386</v>
      </c>
      <c r="E5" s="368" t="s">
        <v>387</v>
      </c>
      <c r="F5" s="368" t="s">
        <v>388</v>
      </c>
      <c r="G5" s="368" t="s">
        <v>389</v>
      </c>
      <c r="H5" s="368" t="s">
        <v>390</v>
      </c>
      <c r="I5" s="368" t="s">
        <v>391</v>
      </c>
      <c r="J5" s="368" t="s">
        <v>2</v>
      </c>
      <c r="K5" s="368" t="s">
        <v>3</v>
      </c>
      <c r="L5" s="368" t="s">
        <v>4</v>
      </c>
      <c r="M5" s="368" t="s">
        <v>5</v>
      </c>
      <c r="N5" s="368" t="s">
        <v>6</v>
      </c>
      <c r="O5" s="368" t="s">
        <v>7</v>
      </c>
      <c r="P5" s="368" t="s">
        <v>8</v>
      </c>
      <c r="Q5" s="368" t="s">
        <v>9</v>
      </c>
      <c r="R5" s="368" t="s">
        <v>354</v>
      </c>
      <c r="S5" s="368" t="s">
        <v>359</v>
      </c>
      <c r="T5" s="368" t="s">
        <v>366</v>
      </c>
      <c r="U5" s="368" t="s">
        <v>403</v>
      </c>
      <c r="V5" s="368" t="s">
        <v>406</v>
      </c>
      <c r="W5" s="368" t="s">
        <v>418</v>
      </c>
      <c r="X5" s="368" t="s">
        <v>423</v>
      </c>
      <c r="Y5" s="368" t="s">
        <v>429</v>
      </c>
      <c r="Z5" s="368" t="s">
        <v>432</v>
      </c>
      <c r="AA5" s="368" t="s">
        <v>435</v>
      </c>
      <c r="AB5" s="368" t="s">
        <v>517</v>
      </c>
      <c r="AC5" s="368" t="s">
        <v>633</v>
      </c>
      <c r="AD5" s="368" t="s">
        <v>637</v>
      </c>
      <c r="AE5" s="368" t="s">
        <v>648</v>
      </c>
      <c r="AF5" s="368" t="s">
        <v>700</v>
      </c>
      <c r="AG5" s="368" t="s">
        <v>714</v>
      </c>
      <c r="AH5" s="368" t="s">
        <v>717</v>
      </c>
      <c r="AI5" s="368" t="s">
        <v>727</v>
      </c>
      <c r="AJ5" s="368" t="s">
        <v>728</v>
      </c>
    </row>
    <row r="6" spans="1:39" ht="15" customHeight="1">
      <c r="A6" s="110"/>
      <c r="B6" s="367" t="s">
        <v>11</v>
      </c>
      <c r="C6" s="367" t="s">
        <v>12</v>
      </c>
      <c r="D6" s="367" t="s">
        <v>13</v>
      </c>
      <c r="E6" s="367" t="s">
        <v>14</v>
      </c>
      <c r="F6" s="367" t="s">
        <v>11</v>
      </c>
      <c r="G6" s="367" t="s">
        <v>12</v>
      </c>
      <c r="H6" s="367" t="s">
        <v>13</v>
      </c>
      <c r="I6" s="367" t="s">
        <v>14</v>
      </c>
      <c r="J6" s="367" t="s">
        <v>11</v>
      </c>
      <c r="K6" s="367" t="s">
        <v>12</v>
      </c>
      <c r="L6" s="367" t="s">
        <v>13</v>
      </c>
      <c r="M6" s="367" t="s">
        <v>14</v>
      </c>
      <c r="N6" s="367" t="s">
        <v>11</v>
      </c>
      <c r="O6" s="367" t="s">
        <v>12</v>
      </c>
      <c r="P6" s="367" t="s">
        <v>13</v>
      </c>
      <c r="Q6" s="367" t="s">
        <v>14</v>
      </c>
      <c r="R6" s="367" t="s">
        <v>11</v>
      </c>
      <c r="S6" s="367" t="s">
        <v>12</v>
      </c>
      <c r="T6" s="367" t="s">
        <v>13</v>
      </c>
      <c r="U6" s="367" t="s">
        <v>14</v>
      </c>
      <c r="V6" s="367" t="s">
        <v>11</v>
      </c>
      <c r="W6" s="367" t="s">
        <v>12</v>
      </c>
      <c r="X6" s="367" t="s">
        <v>13</v>
      </c>
      <c r="Y6" s="367" t="s">
        <v>14</v>
      </c>
      <c r="Z6" s="367" t="s">
        <v>11</v>
      </c>
      <c r="AA6" s="367" t="s">
        <v>12</v>
      </c>
      <c r="AB6" s="367" t="s">
        <v>13</v>
      </c>
      <c r="AC6" s="367" t="s">
        <v>14</v>
      </c>
      <c r="AD6" s="367" t="s">
        <v>11</v>
      </c>
      <c r="AE6" s="367" t="s">
        <v>12</v>
      </c>
      <c r="AF6" s="367" t="s">
        <v>13</v>
      </c>
      <c r="AG6" s="367" t="s">
        <v>14</v>
      </c>
      <c r="AH6" s="367" t="s">
        <v>11</v>
      </c>
      <c r="AI6" s="367" t="s">
        <v>12</v>
      </c>
      <c r="AJ6" s="367" t="s">
        <v>13</v>
      </c>
    </row>
    <row r="7" spans="1:39" s="25" customFormat="1">
      <c r="A7" s="24" t="s">
        <v>680</v>
      </c>
      <c r="B7" s="217">
        <v>0</v>
      </c>
      <c r="C7" s="262">
        <v>11064</v>
      </c>
      <c r="D7" s="262">
        <v>27314</v>
      </c>
      <c r="E7" s="217">
        <v>17843</v>
      </c>
      <c r="F7" s="217">
        <v>0</v>
      </c>
      <c r="G7" s="217">
        <v>18534</v>
      </c>
      <c r="H7" s="292">
        <v>26824</v>
      </c>
      <c r="I7" s="292">
        <v>16081</v>
      </c>
      <c r="J7" s="217">
        <v>0</v>
      </c>
      <c r="K7" s="64">
        <v>20936</v>
      </c>
      <c r="L7" s="64">
        <v>24475</v>
      </c>
      <c r="M7" s="217">
        <v>11667.99</v>
      </c>
      <c r="N7" s="63">
        <v>0</v>
      </c>
      <c r="O7" s="63">
        <v>19239.28</v>
      </c>
      <c r="P7" s="63">
        <v>24250.92</v>
      </c>
      <c r="Q7" s="63">
        <v>16438.559999999998</v>
      </c>
      <c r="R7" s="63">
        <v>2776.65</v>
      </c>
      <c r="S7" s="63">
        <v>22383.72</v>
      </c>
      <c r="T7" s="64">
        <v>25705.239999999998</v>
      </c>
      <c r="U7" s="64">
        <v>11302.130000000001</v>
      </c>
      <c r="V7" s="64">
        <v>0</v>
      </c>
      <c r="W7" s="64">
        <v>19153.739999999998</v>
      </c>
      <c r="X7" s="64">
        <v>28286.880000000001</v>
      </c>
      <c r="Y7" s="217">
        <v>13251.779999999999</v>
      </c>
      <c r="Z7" s="217">
        <v>524.12</v>
      </c>
      <c r="AA7" s="217">
        <v>22259.190000000002</v>
      </c>
      <c r="AB7" s="217">
        <v>24257.17</v>
      </c>
      <c r="AC7" s="217">
        <v>13049.04</v>
      </c>
      <c r="AD7" s="217">
        <v>159</v>
      </c>
      <c r="AE7" s="217">
        <v>20707.46</v>
      </c>
      <c r="AF7" s="217">
        <v>26704.269999999997</v>
      </c>
      <c r="AG7" s="217">
        <v>12213.08</v>
      </c>
      <c r="AH7" s="217">
        <v>0</v>
      </c>
      <c r="AI7" s="217">
        <v>21841</v>
      </c>
      <c r="AJ7" s="217">
        <v>27620.09</v>
      </c>
    </row>
    <row r="8" spans="1:39">
      <c r="A8" s="38" t="s">
        <v>681</v>
      </c>
      <c r="B8" s="223">
        <v>0</v>
      </c>
      <c r="C8" s="223">
        <v>6456</v>
      </c>
      <c r="D8" s="223">
        <v>12612</v>
      </c>
      <c r="E8" s="223">
        <v>9231</v>
      </c>
      <c r="F8" s="223">
        <v>0</v>
      </c>
      <c r="G8" s="223">
        <v>11022</v>
      </c>
      <c r="H8" s="293">
        <v>11745</v>
      </c>
      <c r="I8" s="293">
        <v>7688</v>
      </c>
      <c r="J8" s="223">
        <v>0</v>
      </c>
      <c r="K8" s="115">
        <v>11814</v>
      </c>
      <c r="L8" s="115">
        <v>11405</v>
      </c>
      <c r="M8" s="223">
        <v>5960.76</v>
      </c>
      <c r="N8" s="69">
        <v>0</v>
      </c>
      <c r="O8" s="69">
        <v>10020.540000000001</v>
      </c>
      <c r="P8" s="69">
        <v>10578.74</v>
      </c>
      <c r="Q8" s="69">
        <v>8349.49</v>
      </c>
      <c r="R8" s="69">
        <v>1999.33</v>
      </c>
      <c r="S8" s="69">
        <v>11403.7</v>
      </c>
      <c r="T8" s="115">
        <v>11593.33</v>
      </c>
      <c r="U8" s="115">
        <v>6339.49</v>
      </c>
      <c r="V8" s="115">
        <v>0</v>
      </c>
      <c r="W8" s="115">
        <v>10091.049999999999</v>
      </c>
      <c r="X8" s="115">
        <v>12250.29</v>
      </c>
      <c r="Y8" s="223">
        <v>6800.38</v>
      </c>
      <c r="Z8" s="223">
        <v>495.62</v>
      </c>
      <c r="AA8" s="223">
        <v>11152.44</v>
      </c>
      <c r="AB8" s="112">
        <v>10362.81</v>
      </c>
      <c r="AC8" s="112">
        <v>6839.08</v>
      </c>
      <c r="AD8" s="112">
        <v>0</v>
      </c>
      <c r="AE8" s="112">
        <v>10762.7</v>
      </c>
      <c r="AF8" s="112">
        <v>11771.8</v>
      </c>
      <c r="AG8" s="112">
        <v>5997.91</v>
      </c>
      <c r="AH8" s="217">
        <v>0</v>
      </c>
      <c r="AI8" s="112">
        <v>11634</v>
      </c>
      <c r="AJ8" s="112">
        <v>13140.33</v>
      </c>
    </row>
    <row r="9" spans="1:39">
      <c r="A9" s="38" t="s">
        <v>682</v>
      </c>
      <c r="B9" s="223">
        <v>0</v>
      </c>
      <c r="C9" s="223">
        <v>4608</v>
      </c>
      <c r="D9" s="223">
        <v>14702</v>
      </c>
      <c r="E9" s="223">
        <v>8612</v>
      </c>
      <c r="F9" s="223">
        <v>0</v>
      </c>
      <c r="G9" s="223">
        <v>7512</v>
      </c>
      <c r="H9" s="294">
        <v>15079</v>
      </c>
      <c r="I9" s="294">
        <v>8393</v>
      </c>
      <c r="J9" s="223">
        <v>0</v>
      </c>
      <c r="K9" s="115">
        <v>9123</v>
      </c>
      <c r="L9" s="115">
        <v>13070</v>
      </c>
      <c r="M9" s="223">
        <v>5707.23</v>
      </c>
      <c r="N9" s="69">
        <v>0</v>
      </c>
      <c r="O9" s="69">
        <v>9218.74</v>
      </c>
      <c r="P9" s="69">
        <v>13672.18</v>
      </c>
      <c r="Q9" s="69">
        <v>8089.07</v>
      </c>
      <c r="R9" s="69">
        <v>777.32</v>
      </c>
      <c r="S9" s="69">
        <v>10980.02</v>
      </c>
      <c r="T9" s="115">
        <v>14111.91</v>
      </c>
      <c r="U9" s="115">
        <v>4962.6400000000003</v>
      </c>
      <c r="V9" s="115">
        <v>0</v>
      </c>
      <c r="W9" s="115">
        <v>9062.69</v>
      </c>
      <c r="X9" s="115">
        <v>16036.59</v>
      </c>
      <c r="Y9" s="223">
        <v>6451.4</v>
      </c>
      <c r="Z9" s="223">
        <v>28.5</v>
      </c>
      <c r="AA9" s="223">
        <v>11106.75</v>
      </c>
      <c r="AB9" s="112">
        <v>13894.36</v>
      </c>
      <c r="AC9" s="112">
        <v>6209.96</v>
      </c>
      <c r="AD9" s="112">
        <v>159</v>
      </c>
      <c r="AE9" s="112">
        <v>9944.76</v>
      </c>
      <c r="AF9" s="112">
        <v>14932.47</v>
      </c>
      <c r="AG9" s="112">
        <v>6215.17</v>
      </c>
      <c r="AH9" s="217">
        <v>0</v>
      </c>
      <c r="AI9" s="112">
        <v>10207</v>
      </c>
      <c r="AJ9" s="112">
        <v>14479.76</v>
      </c>
    </row>
    <row r="10" spans="1:39" s="25" customFormat="1">
      <c r="A10" s="24" t="s">
        <v>247</v>
      </c>
      <c r="B10" s="217">
        <v>0</v>
      </c>
      <c r="C10" s="217">
        <v>119.8</v>
      </c>
      <c r="D10" s="217">
        <v>147</v>
      </c>
      <c r="E10" s="217">
        <v>136.30000000000001</v>
      </c>
      <c r="F10" s="217">
        <v>0</v>
      </c>
      <c r="G10" s="217">
        <v>121.3</v>
      </c>
      <c r="H10" s="295">
        <v>135.4</v>
      </c>
      <c r="I10" s="295">
        <v>134.30000000000001</v>
      </c>
      <c r="J10" s="217">
        <v>0</v>
      </c>
      <c r="K10" s="64">
        <v>124.3</v>
      </c>
      <c r="L10" s="64">
        <v>139.9</v>
      </c>
      <c r="M10" s="296">
        <v>137.69999999999999</v>
      </c>
      <c r="N10" s="136">
        <v>0</v>
      </c>
      <c r="O10" s="136">
        <v>122.6</v>
      </c>
      <c r="P10" s="136">
        <v>136.34126607984473</v>
      </c>
      <c r="Q10" s="136">
        <v>123.52481525491652</v>
      </c>
      <c r="R10" s="136">
        <v>109.86</v>
      </c>
      <c r="S10" s="136">
        <v>121.2</v>
      </c>
      <c r="T10" s="137">
        <v>135.45590315000001</v>
      </c>
      <c r="U10" s="137">
        <v>132.01373430999999</v>
      </c>
      <c r="V10" s="137">
        <v>115.56729920999999</v>
      </c>
      <c r="W10" s="137">
        <v>123.60279540000001</v>
      </c>
      <c r="X10" s="137">
        <v>139.27703959000002</v>
      </c>
      <c r="Y10" s="217">
        <v>133.90762882999999</v>
      </c>
      <c r="Z10" s="217">
        <v>110.79046095999999</v>
      </c>
      <c r="AA10" s="217">
        <v>127.65019248</v>
      </c>
      <c r="AB10" s="111">
        <v>143.62940854000001</v>
      </c>
      <c r="AC10" s="111">
        <v>124.52210650000001</v>
      </c>
      <c r="AD10" s="111">
        <v>119.26016292000001</v>
      </c>
      <c r="AE10" s="111">
        <v>123.17596664449272</v>
      </c>
      <c r="AF10" s="111">
        <v>140.30374095303398</v>
      </c>
      <c r="AG10" s="111">
        <v>143.79538517972648</v>
      </c>
      <c r="AH10" s="217">
        <v>0</v>
      </c>
      <c r="AI10" s="217">
        <v>130</v>
      </c>
      <c r="AJ10" s="217">
        <v>145.22821576763485</v>
      </c>
    </row>
    <row r="11" spans="1:39" s="138" customFormat="1">
      <c r="A11" s="127" t="s">
        <v>248</v>
      </c>
      <c r="B11" s="296">
        <v>0</v>
      </c>
      <c r="C11" s="296">
        <v>78.400000000000006</v>
      </c>
      <c r="D11" s="296">
        <v>81.7</v>
      </c>
      <c r="E11" s="296">
        <v>81.092436974789919</v>
      </c>
      <c r="F11" s="296">
        <v>0</v>
      </c>
      <c r="G11" s="296">
        <v>86.5</v>
      </c>
      <c r="H11" s="297">
        <v>86.8</v>
      </c>
      <c r="I11" s="297">
        <v>77.2</v>
      </c>
      <c r="J11" s="296">
        <v>0</v>
      </c>
      <c r="K11" s="137">
        <v>79.5</v>
      </c>
      <c r="L11" s="137">
        <v>73.8</v>
      </c>
      <c r="M11" s="296">
        <v>67.400000000000006</v>
      </c>
      <c r="N11" s="136">
        <v>0</v>
      </c>
      <c r="O11" s="136">
        <v>89.9</v>
      </c>
      <c r="P11" s="136">
        <v>90.329236585960288</v>
      </c>
      <c r="Q11" s="136">
        <v>86.293866896096262</v>
      </c>
      <c r="R11" s="136">
        <v>93.92659467148907</v>
      </c>
      <c r="S11" s="136">
        <v>91.9</v>
      </c>
      <c r="T11" s="137">
        <v>78.40581087000001</v>
      </c>
      <c r="U11" s="137">
        <v>66.241357820000005</v>
      </c>
      <c r="V11" s="137">
        <v>71.222857689999998</v>
      </c>
      <c r="W11" s="137">
        <v>80.654511049999996</v>
      </c>
      <c r="X11" s="137">
        <v>73.817581290000007</v>
      </c>
      <c r="Y11" s="217">
        <v>62.800296240000002</v>
      </c>
      <c r="Z11" s="217">
        <v>67.110914500000007</v>
      </c>
      <c r="AA11" s="217">
        <v>75.114716700000002</v>
      </c>
      <c r="AB11" s="111">
        <v>66.495278960000007</v>
      </c>
      <c r="AC11" s="111">
        <v>61.660261580000004</v>
      </c>
      <c r="AD11" s="111">
        <v>62.893883939999995</v>
      </c>
      <c r="AE11" s="111">
        <v>75.468586543154103</v>
      </c>
      <c r="AF11" s="111">
        <v>70.739513763138291</v>
      </c>
      <c r="AG11" s="111">
        <v>62.34</v>
      </c>
      <c r="AH11" s="421">
        <v>0</v>
      </c>
      <c r="AI11" s="111">
        <v>76</v>
      </c>
      <c r="AJ11" s="111">
        <v>77.12</v>
      </c>
      <c r="AM11" s="439"/>
    </row>
    <row r="12" spans="1:39">
      <c r="A12" s="127" t="s">
        <v>249</v>
      </c>
      <c r="B12" s="296">
        <v>0</v>
      </c>
      <c r="C12" s="296">
        <v>9.3923199999999998</v>
      </c>
      <c r="D12" s="296">
        <v>12.0099</v>
      </c>
      <c r="E12" s="296">
        <v>11.052899159663866</v>
      </c>
      <c r="F12" s="296">
        <v>0</v>
      </c>
      <c r="G12" s="296">
        <v>10.492449999999998</v>
      </c>
      <c r="H12" s="297">
        <v>11.75272</v>
      </c>
      <c r="I12" s="297">
        <v>10.36796</v>
      </c>
      <c r="J12" s="296">
        <v>0</v>
      </c>
      <c r="K12" s="137">
        <v>9.88185</v>
      </c>
      <c r="L12" s="137">
        <v>10.324620000000001</v>
      </c>
      <c r="M12" s="296">
        <v>9.2809799999999996</v>
      </c>
      <c r="N12" s="136">
        <v>0</v>
      </c>
      <c r="O12" s="136">
        <v>11.021739999999999</v>
      </c>
      <c r="P12" s="136">
        <v>12.315602480155658</v>
      </c>
      <c r="Q12" s="136">
        <v>10.659433965972646</v>
      </c>
      <c r="R12" s="136">
        <v>10.318775690609788</v>
      </c>
      <c r="S12" s="136">
        <v>11.13828</v>
      </c>
      <c r="T12" s="137">
        <v>10.620529923603939</v>
      </c>
      <c r="U12" s="137">
        <v>8.7447690115831218</v>
      </c>
      <c r="V12" s="137">
        <v>8.2310333052514775</v>
      </c>
      <c r="W12" s="137">
        <v>9.9691230274001903</v>
      </c>
      <c r="X12" s="137">
        <v>10.281094191765375</v>
      </c>
      <c r="Y12" s="217">
        <v>8.4094387593199649</v>
      </c>
      <c r="Z12" s="217">
        <v>7.4352491529021485</v>
      </c>
      <c r="AA12" s="64">
        <v>9.5884080448356706</v>
      </c>
      <c r="AB12" s="64">
        <v>9.5506775877271082</v>
      </c>
      <c r="AC12" s="64">
        <v>7.6780656592826189</v>
      </c>
      <c r="AD12" s="64">
        <v>7.5007348453559715</v>
      </c>
      <c r="AE12" s="111">
        <v>9.2959160987465665</v>
      </c>
      <c r="AF12" s="111">
        <v>9.9250184141669369</v>
      </c>
      <c r="AG12" s="111">
        <v>8.9642043121041493</v>
      </c>
      <c r="AH12" s="217">
        <v>0</v>
      </c>
      <c r="AI12" s="217">
        <v>10</v>
      </c>
      <c r="AJ12" s="217">
        <v>11.2</v>
      </c>
      <c r="AK12" s="396"/>
    </row>
    <row r="13" spans="1:39" s="25" customFormat="1">
      <c r="A13" s="24" t="s">
        <v>250</v>
      </c>
      <c r="B13" s="217">
        <v>0</v>
      </c>
      <c r="C13" s="139">
        <v>0.9</v>
      </c>
      <c r="D13" s="139">
        <v>0.91300000000000003</v>
      </c>
      <c r="E13" s="139">
        <v>0.92500000000000004</v>
      </c>
      <c r="F13" s="217">
        <v>0</v>
      </c>
      <c r="G13" s="139">
        <v>0.94299999999999995</v>
      </c>
      <c r="H13" s="139">
        <v>0.94</v>
      </c>
      <c r="I13" s="139">
        <v>0.95499999999999996</v>
      </c>
      <c r="J13" s="217">
        <v>0</v>
      </c>
      <c r="K13" s="139">
        <v>0.97199999999999998</v>
      </c>
      <c r="L13" s="139">
        <v>0.96199999999999997</v>
      </c>
      <c r="M13" s="140">
        <v>0.97799999999999998</v>
      </c>
      <c r="N13" s="63">
        <v>0</v>
      </c>
      <c r="O13" s="140">
        <v>0.97</v>
      </c>
      <c r="P13" s="140">
        <v>0.98</v>
      </c>
      <c r="Q13" s="140">
        <v>0.97920116165692928</v>
      </c>
      <c r="R13" s="139">
        <v>0.98</v>
      </c>
      <c r="S13" s="139">
        <v>0.99</v>
      </c>
      <c r="T13" s="139">
        <v>0.97739044999999991</v>
      </c>
      <c r="U13" s="139">
        <v>0.98139613000000003</v>
      </c>
      <c r="V13" s="139">
        <v>0.97808267000000004</v>
      </c>
      <c r="W13" s="139">
        <v>0.98266388000000005</v>
      </c>
      <c r="X13" s="139">
        <v>0.98129823999999999</v>
      </c>
      <c r="Y13" s="139">
        <v>0.98482062999999997</v>
      </c>
      <c r="Z13" s="139">
        <v>1</v>
      </c>
      <c r="AA13" s="139">
        <v>0.98353937999999996</v>
      </c>
      <c r="AB13" s="139">
        <v>0.98640142000000008</v>
      </c>
      <c r="AC13" s="139">
        <v>0.99210216000000007</v>
      </c>
      <c r="AD13" s="139">
        <v>1</v>
      </c>
      <c r="AE13" s="139">
        <v>0.99</v>
      </c>
      <c r="AF13" s="139">
        <v>0.99</v>
      </c>
      <c r="AG13" s="139">
        <v>1</v>
      </c>
      <c r="AH13" s="139">
        <v>0</v>
      </c>
      <c r="AI13" s="139">
        <v>1</v>
      </c>
      <c r="AJ13" s="139">
        <v>1</v>
      </c>
    </row>
    <row r="14" spans="1:39">
      <c r="A14" s="24"/>
      <c r="B14" s="217"/>
      <c r="C14" s="223"/>
      <c r="D14" s="223"/>
      <c r="E14" s="223"/>
      <c r="F14" s="217"/>
      <c r="G14" s="223"/>
      <c r="H14" s="294"/>
      <c r="I14" s="294"/>
      <c r="J14" s="217"/>
      <c r="K14" s="223"/>
      <c r="L14" s="223"/>
      <c r="M14" s="223"/>
      <c r="N14" s="69"/>
      <c r="O14" s="69"/>
      <c r="P14" s="69"/>
      <c r="R14" s="69"/>
      <c r="U14" s="5"/>
      <c r="V14" s="5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</row>
    <row r="15" spans="1:39">
      <c r="A15" s="141" t="s">
        <v>251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69"/>
      <c r="O15" s="69"/>
      <c r="P15" s="69"/>
      <c r="R15" s="69"/>
      <c r="U15" s="5"/>
      <c r="V15" s="5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</row>
    <row r="16" spans="1:39" s="25" customFormat="1">
      <c r="A16" s="24" t="s">
        <v>252</v>
      </c>
      <c r="B16" s="217">
        <v>0</v>
      </c>
      <c r="C16" s="262">
        <v>643</v>
      </c>
      <c r="D16" s="262">
        <v>2152</v>
      </c>
      <c r="E16" s="217">
        <v>1361</v>
      </c>
      <c r="F16" s="217">
        <v>0</v>
      </c>
      <c r="G16" s="217">
        <v>1190</v>
      </c>
      <c r="H16" s="292">
        <v>2128</v>
      </c>
      <c r="I16" s="292">
        <v>1175</v>
      </c>
      <c r="J16" s="217">
        <v>0</v>
      </c>
      <c r="K16" s="217">
        <v>1353</v>
      </c>
      <c r="L16" s="217">
        <v>1881.18</v>
      </c>
      <c r="M16" s="217">
        <v>847.04</v>
      </c>
      <c r="N16" s="63">
        <v>0</v>
      </c>
      <c r="O16" s="63">
        <v>1240.7</v>
      </c>
      <c r="P16" s="63">
        <v>1807.25</v>
      </c>
      <c r="Q16" s="63">
        <v>1016.09</v>
      </c>
      <c r="R16" s="63">
        <v>136.38</v>
      </c>
      <c r="S16" s="63">
        <v>1420.24</v>
      </c>
      <c r="T16" s="64">
        <v>1984.2200000000003</v>
      </c>
      <c r="U16" s="64">
        <v>822.29</v>
      </c>
      <c r="V16" s="64">
        <v>0</v>
      </c>
      <c r="W16" s="64">
        <v>1242.4000000000001</v>
      </c>
      <c r="X16" s="64">
        <v>2212.37</v>
      </c>
      <c r="Y16" s="217">
        <v>827.63</v>
      </c>
      <c r="Z16" s="217">
        <v>11.13</v>
      </c>
      <c r="AA16" s="217">
        <v>1314.1969999999999</v>
      </c>
      <c r="AB16" s="217">
        <v>1645.4570000000001</v>
      </c>
      <c r="AC16" s="217">
        <v>705.33</v>
      </c>
      <c r="AD16" s="217">
        <v>5.8599999999999994</v>
      </c>
      <c r="AE16" s="217">
        <v>1176.72</v>
      </c>
      <c r="AF16" s="217">
        <v>1823.7800000000002</v>
      </c>
      <c r="AG16" s="217">
        <v>790.8599999999999</v>
      </c>
      <c r="AH16" s="217">
        <v>0</v>
      </c>
      <c r="AI16" s="217">
        <v>1453</v>
      </c>
      <c r="AJ16" s="217">
        <v>2090.67</v>
      </c>
    </row>
    <row r="17" spans="1:92" ht="15.75" customHeight="1">
      <c r="A17" s="38" t="s">
        <v>683</v>
      </c>
      <c r="B17" s="223">
        <v>0</v>
      </c>
      <c r="C17" s="223">
        <v>396</v>
      </c>
      <c r="D17" s="223">
        <v>1275</v>
      </c>
      <c r="E17" s="223">
        <v>904</v>
      </c>
      <c r="F17" s="223">
        <v>0</v>
      </c>
      <c r="G17" s="223">
        <v>866</v>
      </c>
      <c r="H17" s="293">
        <v>1337</v>
      </c>
      <c r="I17" s="293">
        <v>788</v>
      </c>
      <c r="J17" s="223">
        <v>0</v>
      </c>
      <c r="K17" s="223">
        <v>929</v>
      </c>
      <c r="L17" s="223">
        <v>1206.3699999999999</v>
      </c>
      <c r="M17" s="223">
        <v>525.54</v>
      </c>
      <c r="N17" s="69">
        <v>0</v>
      </c>
      <c r="O17" s="69">
        <v>868.27</v>
      </c>
      <c r="P17" s="69">
        <v>1241.19</v>
      </c>
      <c r="Q17" s="69">
        <v>749.58</v>
      </c>
      <c r="R17" s="69">
        <v>98.26</v>
      </c>
      <c r="S17" s="69">
        <v>1034.24</v>
      </c>
      <c r="T17" s="115">
        <v>1348.38</v>
      </c>
      <c r="U17" s="115">
        <v>619.27</v>
      </c>
      <c r="V17" s="115">
        <v>0</v>
      </c>
      <c r="W17" s="115">
        <v>921.64</v>
      </c>
      <c r="X17" s="115">
        <v>1433.44</v>
      </c>
      <c r="Y17" s="223">
        <v>565.24</v>
      </c>
      <c r="Z17" s="223">
        <v>11.13</v>
      </c>
      <c r="AA17" s="223">
        <v>871.83900000000006</v>
      </c>
      <c r="AB17" s="112">
        <v>1011.896</v>
      </c>
      <c r="AC17" s="112">
        <v>434.7</v>
      </c>
      <c r="AD17" s="112">
        <v>3.59</v>
      </c>
      <c r="AE17" s="112">
        <v>722.49</v>
      </c>
      <c r="AF17" s="112">
        <v>1100.67</v>
      </c>
      <c r="AG17" s="112">
        <v>502.46</v>
      </c>
      <c r="AH17" s="217">
        <v>0</v>
      </c>
      <c r="AI17" s="112">
        <v>1011</v>
      </c>
      <c r="AJ17" s="112">
        <v>1379.09</v>
      </c>
    </row>
    <row r="18" spans="1:92">
      <c r="A18" s="38" t="s">
        <v>684</v>
      </c>
      <c r="B18" s="223">
        <v>0</v>
      </c>
      <c r="C18" s="223">
        <v>247</v>
      </c>
      <c r="D18" s="223">
        <v>877</v>
      </c>
      <c r="E18" s="223">
        <v>457</v>
      </c>
      <c r="F18" s="223">
        <v>0</v>
      </c>
      <c r="G18" s="223">
        <v>323</v>
      </c>
      <c r="H18" s="294">
        <v>791</v>
      </c>
      <c r="I18" s="294">
        <v>387</v>
      </c>
      <c r="J18" s="223">
        <v>0</v>
      </c>
      <c r="K18" s="223">
        <v>424</v>
      </c>
      <c r="L18" s="223">
        <v>674.81</v>
      </c>
      <c r="M18" s="223">
        <v>321.5</v>
      </c>
      <c r="N18" s="69">
        <v>0</v>
      </c>
      <c r="O18" s="69">
        <v>372.43</v>
      </c>
      <c r="P18" s="69">
        <v>566.05999999999995</v>
      </c>
      <c r="Q18" s="69">
        <v>266.51</v>
      </c>
      <c r="R18" s="69">
        <v>38.119999999999997</v>
      </c>
      <c r="S18" s="69">
        <v>386</v>
      </c>
      <c r="T18" s="115">
        <v>635.84</v>
      </c>
      <c r="U18" s="115">
        <v>203.02</v>
      </c>
      <c r="V18" s="115">
        <v>0</v>
      </c>
      <c r="W18" s="115">
        <v>320.76</v>
      </c>
      <c r="X18" s="115">
        <v>778.93</v>
      </c>
      <c r="Y18" s="223">
        <v>262.39</v>
      </c>
      <c r="Z18" s="223">
        <v>0</v>
      </c>
      <c r="AA18" s="223">
        <v>442.358</v>
      </c>
      <c r="AB18" s="112">
        <v>633.55999999999995</v>
      </c>
      <c r="AC18" s="112">
        <v>270.63</v>
      </c>
      <c r="AD18" s="112">
        <v>2.27</v>
      </c>
      <c r="AE18" s="112">
        <v>454.23</v>
      </c>
      <c r="AF18" s="112">
        <v>723.11</v>
      </c>
      <c r="AG18" s="112">
        <v>288.39999999999998</v>
      </c>
      <c r="AH18" s="217">
        <v>0</v>
      </c>
      <c r="AI18" s="112">
        <v>442</v>
      </c>
      <c r="AJ18" s="112">
        <v>711.58</v>
      </c>
    </row>
    <row r="19" spans="1:92" s="25" customFormat="1">
      <c r="A19" s="24" t="s">
        <v>224</v>
      </c>
      <c r="B19" s="217">
        <v>0</v>
      </c>
      <c r="C19" s="217">
        <v>350</v>
      </c>
      <c r="D19" s="217">
        <v>924</v>
      </c>
      <c r="E19" s="217">
        <v>628</v>
      </c>
      <c r="F19" s="217">
        <v>0</v>
      </c>
      <c r="G19" s="217">
        <v>595</v>
      </c>
      <c r="H19" s="295">
        <v>884</v>
      </c>
      <c r="I19" s="295">
        <v>558</v>
      </c>
      <c r="J19" s="217">
        <v>0</v>
      </c>
      <c r="K19" s="217">
        <v>705</v>
      </c>
      <c r="L19" s="217">
        <v>903.01</v>
      </c>
      <c r="M19" s="217">
        <v>454.45000000000005</v>
      </c>
      <c r="N19" s="63">
        <v>0</v>
      </c>
      <c r="O19" s="63">
        <v>614.03</v>
      </c>
      <c r="P19" s="63">
        <v>867.85</v>
      </c>
      <c r="Q19" s="63">
        <v>586.54999999999995</v>
      </c>
      <c r="R19" s="63">
        <v>80.5</v>
      </c>
      <c r="S19" s="63">
        <v>738.03</v>
      </c>
      <c r="T19" s="64">
        <v>844.79</v>
      </c>
      <c r="U19" s="64">
        <v>407.41</v>
      </c>
      <c r="V19" s="64">
        <v>0</v>
      </c>
      <c r="W19" s="64">
        <v>589.29</v>
      </c>
      <c r="X19" s="64">
        <v>1023.84</v>
      </c>
      <c r="Y19" s="217">
        <v>561.26</v>
      </c>
      <c r="Z19" s="217">
        <v>31.97</v>
      </c>
      <c r="AA19" s="217">
        <v>873.38900000000001</v>
      </c>
      <c r="AB19" s="217">
        <v>1084.1690000000001</v>
      </c>
      <c r="AC19" s="217">
        <v>546.10699999999997</v>
      </c>
      <c r="AD19" s="217">
        <v>10.96</v>
      </c>
      <c r="AE19" s="217">
        <v>773.5</v>
      </c>
      <c r="AF19" s="217">
        <v>1128.56</v>
      </c>
      <c r="AG19" s="217">
        <v>589.26</v>
      </c>
      <c r="AH19" s="217">
        <v>7</v>
      </c>
      <c r="AI19" s="217">
        <v>784</v>
      </c>
      <c r="AJ19" s="217">
        <v>1097.58</v>
      </c>
      <c r="AK19" s="407"/>
    </row>
    <row r="20" spans="1:92">
      <c r="A20" s="38" t="s">
        <v>685</v>
      </c>
      <c r="B20" s="223">
        <v>0</v>
      </c>
      <c r="C20" s="223">
        <v>131</v>
      </c>
      <c r="D20" s="223">
        <v>408</v>
      </c>
      <c r="E20" s="223">
        <v>294</v>
      </c>
      <c r="F20" s="223">
        <v>0</v>
      </c>
      <c r="G20" s="223">
        <v>260</v>
      </c>
      <c r="H20" s="294">
        <v>456</v>
      </c>
      <c r="I20" s="294">
        <v>271</v>
      </c>
      <c r="J20" s="223">
        <v>0</v>
      </c>
      <c r="K20" s="223">
        <v>313</v>
      </c>
      <c r="L20" s="223">
        <v>406.82</v>
      </c>
      <c r="M20" s="223">
        <v>186.28</v>
      </c>
      <c r="N20" s="69">
        <v>0</v>
      </c>
      <c r="O20" s="69">
        <v>234.58</v>
      </c>
      <c r="P20" s="69">
        <v>369.36</v>
      </c>
      <c r="Q20" s="69">
        <v>244.14</v>
      </c>
      <c r="R20" s="69">
        <v>11.22</v>
      </c>
      <c r="S20" s="69">
        <v>279.49</v>
      </c>
      <c r="T20" s="115">
        <v>328.66</v>
      </c>
      <c r="U20" s="115">
        <v>135.41999999999999</v>
      </c>
      <c r="V20" s="115">
        <v>0</v>
      </c>
      <c r="W20" s="115">
        <v>200.94</v>
      </c>
      <c r="X20" s="115">
        <v>465.87</v>
      </c>
      <c r="Y20" s="223">
        <v>229.95</v>
      </c>
      <c r="Z20" s="223">
        <v>5.07</v>
      </c>
      <c r="AA20" s="223">
        <v>328.52199999999999</v>
      </c>
      <c r="AB20" s="112">
        <v>392.33100000000002</v>
      </c>
      <c r="AC20" s="112">
        <v>200.56700000000001</v>
      </c>
      <c r="AD20" s="112">
        <v>7.5439999999999996</v>
      </c>
      <c r="AE20" s="112">
        <v>297.10000000000002</v>
      </c>
      <c r="AF20" s="112">
        <v>454.21</v>
      </c>
      <c r="AG20" s="112">
        <v>253.92</v>
      </c>
      <c r="AH20" s="112">
        <v>2</v>
      </c>
      <c r="AI20" s="112">
        <v>312</v>
      </c>
      <c r="AJ20" s="112">
        <v>441.86</v>
      </c>
    </row>
    <row r="21" spans="1:92">
      <c r="A21" s="38" t="s">
        <v>686</v>
      </c>
      <c r="B21" s="223">
        <v>0</v>
      </c>
      <c r="C21" s="223">
        <v>219</v>
      </c>
      <c r="D21" s="223">
        <v>516</v>
      </c>
      <c r="E21" s="223">
        <v>334</v>
      </c>
      <c r="F21" s="223">
        <v>0</v>
      </c>
      <c r="G21" s="223">
        <v>335</v>
      </c>
      <c r="H21" s="294">
        <v>428</v>
      </c>
      <c r="I21" s="294">
        <v>287</v>
      </c>
      <c r="J21" s="223">
        <v>0</v>
      </c>
      <c r="K21" s="223">
        <v>392</v>
      </c>
      <c r="L21" s="223">
        <v>496.19</v>
      </c>
      <c r="M21" s="223">
        <v>268.17</v>
      </c>
      <c r="N21" s="69">
        <v>0</v>
      </c>
      <c r="O21" s="69">
        <v>379.45</v>
      </c>
      <c r="P21" s="69">
        <v>498.49</v>
      </c>
      <c r="Q21" s="69">
        <v>342.41</v>
      </c>
      <c r="R21" s="69">
        <v>69.28</v>
      </c>
      <c r="S21" s="69">
        <v>458.54</v>
      </c>
      <c r="T21" s="115">
        <v>516.13</v>
      </c>
      <c r="U21" s="115">
        <v>271.99</v>
      </c>
      <c r="V21" s="115">
        <v>0</v>
      </c>
      <c r="W21" s="115">
        <v>388.35</v>
      </c>
      <c r="X21" s="115">
        <v>557.97</v>
      </c>
      <c r="Y21" s="223">
        <v>331.31</v>
      </c>
      <c r="Z21" s="223">
        <v>26.9</v>
      </c>
      <c r="AA21" s="223">
        <v>544.86599999999999</v>
      </c>
      <c r="AB21" s="112">
        <v>691.83799999999997</v>
      </c>
      <c r="AC21" s="112">
        <v>345.54199999999997</v>
      </c>
      <c r="AD21" s="112">
        <v>3.4159999999999999</v>
      </c>
      <c r="AE21" s="112">
        <v>476.4</v>
      </c>
      <c r="AF21" s="112">
        <v>674.35</v>
      </c>
      <c r="AG21" s="112">
        <v>335.34</v>
      </c>
      <c r="AH21" s="112">
        <v>5</v>
      </c>
      <c r="AI21" s="112">
        <v>472</v>
      </c>
      <c r="AJ21" s="112">
        <v>655.72</v>
      </c>
    </row>
    <row r="22" spans="1:92" s="25" customFormat="1">
      <c r="A22" s="24" t="s">
        <v>687</v>
      </c>
      <c r="B22" s="217">
        <v>0</v>
      </c>
      <c r="C22" s="217">
        <v>1203</v>
      </c>
      <c r="D22" s="217">
        <v>3630.4</v>
      </c>
      <c r="E22" s="217">
        <v>2365.8000000000002</v>
      </c>
      <c r="F22" s="217">
        <v>0</v>
      </c>
      <c r="G22" s="217">
        <v>2142</v>
      </c>
      <c r="H22" s="295">
        <v>3542.4</v>
      </c>
      <c r="I22" s="295">
        <v>2067.8000000000002</v>
      </c>
      <c r="J22" s="217">
        <v>0</v>
      </c>
      <c r="K22" s="217">
        <v>2481</v>
      </c>
      <c r="L22" s="217">
        <v>3325.9960000000001</v>
      </c>
      <c r="M22" s="217">
        <v>1574.16</v>
      </c>
      <c r="N22" s="64">
        <v>0</v>
      </c>
      <c r="O22" s="64">
        <v>2223.1480000000001</v>
      </c>
      <c r="P22" s="64">
        <v>3195.8100000000004</v>
      </c>
      <c r="Q22" s="64">
        <v>1954.5700000000002</v>
      </c>
      <c r="R22" s="64">
        <v>265.18</v>
      </c>
      <c r="S22" s="64">
        <v>2601.0879999999997</v>
      </c>
      <c r="T22" s="64">
        <v>3335.884</v>
      </c>
      <c r="U22" s="64">
        <v>1474.1460000000002</v>
      </c>
      <c r="V22" s="64">
        <v>0</v>
      </c>
      <c r="W22" s="64">
        <v>2185.2640000000001</v>
      </c>
      <c r="X22" s="64">
        <v>3850.5140000000001</v>
      </c>
      <c r="Y22" s="217">
        <v>1725.6460000000002</v>
      </c>
      <c r="Z22" s="217">
        <v>62.282000000000004</v>
      </c>
      <c r="AA22" s="217">
        <v>2711.6194</v>
      </c>
      <c r="AB22" s="217">
        <v>3380.1274000000003</v>
      </c>
      <c r="AC22" s="217">
        <v>1579.1012000000001</v>
      </c>
      <c r="AD22" s="217">
        <v>23.396000000000001</v>
      </c>
      <c r="AE22" s="217">
        <v>2414.3200000000002</v>
      </c>
      <c r="AF22" s="217">
        <v>3629.4760000000001</v>
      </c>
      <c r="AG22" s="217">
        <v>1733.6759999999999</v>
      </c>
      <c r="AH22" s="217">
        <v>11</v>
      </c>
      <c r="AI22" s="217">
        <v>2707</v>
      </c>
      <c r="AJ22" s="217">
        <v>3846.7979999999998</v>
      </c>
    </row>
    <row r="23" spans="1:92">
      <c r="A23" s="38"/>
      <c r="B23" s="294"/>
      <c r="C23" s="294"/>
      <c r="D23" s="294"/>
      <c r="E23" s="294"/>
      <c r="F23" s="294"/>
      <c r="G23" s="294"/>
      <c r="H23" s="294"/>
      <c r="I23" s="294"/>
      <c r="J23" s="217"/>
      <c r="K23" s="223"/>
      <c r="L23" s="223"/>
      <c r="M23" s="223"/>
      <c r="N23" s="69"/>
      <c r="O23" s="69"/>
      <c r="P23" s="69"/>
      <c r="Q23" s="69"/>
      <c r="U23" s="5"/>
      <c r="V23" s="5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</row>
    <row r="24" spans="1:92" s="25" customFormat="1">
      <c r="A24" s="141" t="s">
        <v>253</v>
      </c>
      <c r="B24" s="217"/>
      <c r="C24" s="217"/>
      <c r="D24" s="217"/>
      <c r="E24" s="217"/>
      <c r="F24" s="217"/>
      <c r="G24" s="217"/>
      <c r="H24" s="295"/>
      <c r="I24" s="295"/>
      <c r="J24" s="217"/>
      <c r="K24" s="217"/>
      <c r="L24" s="217"/>
      <c r="M24" s="217"/>
      <c r="N24" s="63"/>
      <c r="O24" s="63"/>
      <c r="P24" s="63"/>
      <c r="Q24" s="63"/>
      <c r="Y24" s="217"/>
      <c r="Z24" s="217"/>
      <c r="AA24" s="217"/>
      <c r="AB24" s="139"/>
      <c r="AC24" s="217"/>
      <c r="AD24" s="217"/>
      <c r="AE24" s="139"/>
      <c r="AF24" s="139"/>
      <c r="AG24" s="139"/>
      <c r="AH24" s="139"/>
      <c r="AI24" s="139"/>
      <c r="AJ24" s="139"/>
    </row>
    <row r="25" spans="1:92" s="25" customFormat="1">
      <c r="A25" s="26" t="s">
        <v>690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2237.1629388152696</v>
      </c>
      <c r="K25" s="217">
        <v>1251.6903643812361</v>
      </c>
      <c r="L25" s="217">
        <v>1741.1471790836913</v>
      </c>
      <c r="M25" s="217">
        <v>1974.637318464698</v>
      </c>
      <c r="N25" s="217">
        <v>2399.3720393909789</v>
      </c>
      <c r="O25" s="217">
        <v>902.86597807045598</v>
      </c>
      <c r="P25" s="217">
        <v>1882.413239666419</v>
      </c>
      <c r="Q25" s="217">
        <v>2180.2825640000001</v>
      </c>
      <c r="R25" s="217">
        <v>2530.3261101999997</v>
      </c>
      <c r="S25" s="217">
        <v>1863.816</v>
      </c>
      <c r="T25" s="217">
        <v>1804.6590000000001</v>
      </c>
      <c r="U25" s="217">
        <v>1916.3045068479998</v>
      </c>
      <c r="V25" s="217">
        <v>1620.461619274</v>
      </c>
      <c r="W25" s="217">
        <v>1606.4840679079998</v>
      </c>
      <c r="X25" s="217">
        <v>2348.8181347620002</v>
      </c>
      <c r="Y25" s="217">
        <v>1887.428809254</v>
      </c>
      <c r="Z25" s="217">
        <v>2131.1128326039998</v>
      </c>
      <c r="AA25" s="217">
        <v>1278.3630720400001</v>
      </c>
      <c r="AB25" s="217">
        <v>2076.4341072000007</v>
      </c>
      <c r="AC25" s="217">
        <v>1717.9495580000003</v>
      </c>
      <c r="AD25" s="217">
        <v>2479.9146742600001</v>
      </c>
      <c r="AE25" s="217">
        <v>1242.5221415400001</v>
      </c>
      <c r="AF25" s="217">
        <v>1834.7029215999999</v>
      </c>
      <c r="AG25" s="217">
        <v>1721.3879999999999</v>
      </c>
      <c r="AH25" s="217">
        <v>2761</v>
      </c>
      <c r="AI25" s="217">
        <v>1102</v>
      </c>
      <c r="AJ25" s="217">
        <v>2117.9179217903857</v>
      </c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409"/>
      <c r="BL25" s="409"/>
      <c r="BM25" s="409"/>
      <c r="BN25" s="409"/>
      <c r="BO25" s="409"/>
      <c r="BP25" s="409"/>
      <c r="BQ25" s="409"/>
      <c r="BR25" s="409"/>
      <c r="BS25" s="409"/>
      <c r="BT25" s="409"/>
      <c r="BU25" s="409"/>
      <c r="BV25" s="409"/>
      <c r="BW25" s="409"/>
      <c r="BX25" s="409"/>
      <c r="BY25" s="409"/>
      <c r="BZ25" s="409"/>
      <c r="CA25" s="409"/>
      <c r="CB25" s="409"/>
      <c r="CC25" s="409"/>
      <c r="CD25" s="409"/>
      <c r="CE25" s="409"/>
      <c r="CF25" s="409"/>
      <c r="CG25" s="409"/>
      <c r="CH25" s="409"/>
      <c r="CI25" s="409"/>
      <c r="CJ25" s="409"/>
      <c r="CK25" s="409"/>
      <c r="CL25" s="409"/>
      <c r="CM25" s="409"/>
      <c r="CN25" s="409"/>
    </row>
    <row r="26" spans="1:92" s="27" customFormat="1">
      <c r="A26" s="26" t="s">
        <v>688</v>
      </c>
      <c r="B26" s="262">
        <v>702.6</v>
      </c>
      <c r="C26" s="262">
        <v>600</v>
      </c>
      <c r="D26" s="262">
        <v>1219.2</v>
      </c>
      <c r="E26" s="217">
        <v>1217.8</v>
      </c>
      <c r="F26" s="217">
        <v>1192.7</v>
      </c>
      <c r="G26" s="217">
        <v>830.3</v>
      </c>
      <c r="H26" s="292">
        <v>1510</v>
      </c>
      <c r="I26" s="292">
        <v>937.1</v>
      </c>
      <c r="J26" s="217">
        <v>1322.3</v>
      </c>
      <c r="K26" s="217">
        <v>642.20000000000005</v>
      </c>
      <c r="L26" s="217">
        <v>1163.69</v>
      </c>
      <c r="M26" s="217">
        <v>1304.55</v>
      </c>
      <c r="N26" s="63">
        <v>1440.21</v>
      </c>
      <c r="O26" s="63">
        <v>544.71</v>
      </c>
      <c r="P26" s="63">
        <v>1368.52</v>
      </c>
      <c r="Q26" s="63">
        <v>1270.2</v>
      </c>
      <c r="R26" s="63">
        <v>1499.19</v>
      </c>
      <c r="S26" s="63">
        <v>970.59</v>
      </c>
      <c r="T26" s="64">
        <v>1175.3300000000002</v>
      </c>
      <c r="U26" s="64">
        <v>1049.08</v>
      </c>
      <c r="V26" s="64">
        <v>1076.1198796899998</v>
      </c>
      <c r="W26" s="64">
        <v>1042.6876956999999</v>
      </c>
      <c r="X26" s="64">
        <v>1370.5264154899999</v>
      </c>
      <c r="Y26" s="64">
        <v>1070.5527363900001</v>
      </c>
      <c r="Z26" s="217">
        <v>1198.9493706200001</v>
      </c>
      <c r="AA26" s="217">
        <v>726.96307203999993</v>
      </c>
      <c r="AB26" s="217">
        <v>989.03410720000034</v>
      </c>
      <c r="AC26" s="217">
        <v>578.54955799999993</v>
      </c>
      <c r="AD26" s="217">
        <v>1397.5902006599999</v>
      </c>
      <c r="AE26" s="217">
        <v>650.9999999800001</v>
      </c>
      <c r="AF26" s="217">
        <v>513.99999999999977</v>
      </c>
      <c r="AG26" s="217">
        <v>854.9</v>
      </c>
      <c r="AH26" s="217">
        <v>1881</v>
      </c>
      <c r="AI26" s="217">
        <v>738</v>
      </c>
      <c r="AJ26" s="217">
        <v>1737.81</v>
      </c>
      <c r="AK26" s="217"/>
      <c r="AL26" s="217"/>
      <c r="AM26" s="292"/>
      <c r="AN26" s="292"/>
      <c r="AO26" s="217"/>
      <c r="AP26" s="217"/>
      <c r="AQ26" s="217"/>
      <c r="AR26" s="217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217"/>
      <c r="BF26" s="217"/>
      <c r="BG26" s="217"/>
      <c r="BH26" s="217"/>
      <c r="BI26" s="217"/>
      <c r="BJ26" s="217"/>
      <c r="BK26" s="409"/>
      <c r="BL26" s="409"/>
      <c r="BM26" s="409"/>
      <c r="BN26" s="409"/>
      <c r="BO26" s="409"/>
      <c r="BP26" s="409"/>
      <c r="BQ26" s="409"/>
      <c r="BR26" s="409"/>
      <c r="BS26" s="409"/>
      <c r="BT26" s="409"/>
      <c r="BU26" s="409"/>
      <c r="BV26" s="409"/>
      <c r="BW26" s="409"/>
      <c r="BX26" s="409"/>
      <c r="BY26" s="409"/>
      <c r="BZ26" s="409"/>
      <c r="CA26" s="409"/>
      <c r="CB26" s="409"/>
      <c r="CC26" s="409"/>
      <c r="CD26" s="409"/>
      <c r="CE26" s="409"/>
      <c r="CF26" s="409"/>
      <c r="CG26" s="409"/>
      <c r="CH26" s="409"/>
      <c r="CI26" s="409"/>
      <c r="CJ26" s="409"/>
      <c r="CK26" s="409"/>
      <c r="CL26" s="409"/>
      <c r="CM26" s="409"/>
      <c r="CN26" s="409"/>
    </row>
    <row r="27" spans="1:92" s="6" customFormat="1">
      <c r="A27" s="91" t="s">
        <v>254</v>
      </c>
      <c r="B27" s="265">
        <v>254.3</v>
      </c>
      <c r="C27" s="265">
        <v>206.9</v>
      </c>
      <c r="D27" s="265">
        <v>270.8</v>
      </c>
      <c r="E27" s="223">
        <v>251.8</v>
      </c>
      <c r="F27" s="223">
        <v>224.4</v>
      </c>
      <c r="G27" s="223">
        <v>225</v>
      </c>
      <c r="H27" s="293">
        <v>248.6</v>
      </c>
      <c r="I27" s="293">
        <v>305.3</v>
      </c>
      <c r="J27" s="223">
        <v>299.7</v>
      </c>
      <c r="K27" s="223">
        <v>248.3</v>
      </c>
      <c r="L27" s="223">
        <v>290.81</v>
      </c>
      <c r="M27" s="223">
        <v>292.03999999999996</v>
      </c>
      <c r="N27" s="69">
        <v>308.06</v>
      </c>
      <c r="O27" s="69">
        <v>174.05</v>
      </c>
      <c r="P27" s="69">
        <v>271.64</v>
      </c>
      <c r="Q27" s="69">
        <v>287.55</v>
      </c>
      <c r="R27" s="69">
        <v>276.47000000000003</v>
      </c>
      <c r="S27" s="69">
        <v>208.59</v>
      </c>
      <c r="T27" s="115">
        <v>268.15688163999999</v>
      </c>
      <c r="U27" s="115">
        <v>267.14906271000001</v>
      </c>
      <c r="V27" s="115">
        <v>239.31758616999997</v>
      </c>
      <c r="W27" s="115">
        <v>237.52669330000001</v>
      </c>
      <c r="X27" s="115">
        <v>274.41919027</v>
      </c>
      <c r="Y27" s="115">
        <v>316.92714362999999</v>
      </c>
      <c r="Z27" s="223">
        <v>283.25053550000001</v>
      </c>
      <c r="AA27" s="223">
        <v>229.24724053999998</v>
      </c>
      <c r="AB27" s="112">
        <v>357.72679518000007</v>
      </c>
      <c r="AC27" s="112">
        <v>329.95511333999991</v>
      </c>
      <c r="AD27" s="112">
        <v>342.69020065999996</v>
      </c>
      <c r="AE27" s="112">
        <v>250.99999998000007</v>
      </c>
      <c r="AF27" s="112">
        <v>353.99999999999983</v>
      </c>
      <c r="AG27" s="112">
        <v>376.5</v>
      </c>
      <c r="AH27" s="112">
        <v>319</v>
      </c>
      <c r="AI27" s="112">
        <v>265</v>
      </c>
      <c r="AJ27" s="112">
        <v>360.71000000000004</v>
      </c>
      <c r="AK27" s="223"/>
      <c r="AL27" s="223"/>
      <c r="AM27" s="293"/>
      <c r="AN27" s="293"/>
      <c r="AO27" s="223"/>
      <c r="AP27" s="223"/>
      <c r="AQ27" s="223"/>
      <c r="AR27" s="223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223"/>
      <c r="BF27" s="223"/>
      <c r="BG27" s="112"/>
      <c r="BH27" s="112"/>
      <c r="BI27" s="112"/>
      <c r="BJ27" s="112"/>
      <c r="BK27" s="409"/>
      <c r="BL27" s="409"/>
      <c r="BM27" s="409"/>
      <c r="BN27" s="409"/>
      <c r="BO27" s="409"/>
      <c r="BP27" s="409"/>
      <c r="BQ27" s="409"/>
      <c r="BR27" s="409"/>
      <c r="BS27" s="409"/>
      <c r="BT27" s="409"/>
      <c r="BU27" s="409"/>
      <c r="BV27" s="409"/>
      <c r="BW27" s="409"/>
      <c r="BX27" s="409"/>
      <c r="BY27" s="409"/>
      <c r="BZ27" s="409"/>
      <c r="CA27" s="409"/>
      <c r="CB27" s="409"/>
      <c r="CC27" s="409"/>
      <c r="CD27" s="409"/>
      <c r="CE27" s="409"/>
      <c r="CF27" s="409"/>
      <c r="CG27" s="409"/>
      <c r="CH27" s="409"/>
      <c r="CI27" s="409"/>
      <c r="CJ27" s="409"/>
      <c r="CK27" s="409"/>
      <c r="CL27" s="409"/>
      <c r="CM27" s="409"/>
      <c r="CN27" s="409"/>
    </row>
    <row r="28" spans="1:92" s="6" customFormat="1">
      <c r="A28" s="91" t="s">
        <v>673</v>
      </c>
      <c r="B28" s="265">
        <v>448.4</v>
      </c>
      <c r="C28" s="265">
        <v>393.1</v>
      </c>
      <c r="D28" s="265">
        <v>948.4</v>
      </c>
      <c r="E28" s="223">
        <v>966</v>
      </c>
      <c r="F28" s="223">
        <v>968.2</v>
      </c>
      <c r="G28" s="223">
        <v>605.29999999999995</v>
      </c>
      <c r="H28" s="293">
        <v>1261.3</v>
      </c>
      <c r="I28" s="293">
        <v>631.79999999999995</v>
      </c>
      <c r="J28" s="223">
        <v>1022.6</v>
      </c>
      <c r="K28" s="223">
        <v>393.9</v>
      </c>
      <c r="L28" s="223">
        <v>872.88</v>
      </c>
      <c r="M28" s="223">
        <v>1012.51</v>
      </c>
      <c r="N28" s="69">
        <v>1132.1500000000001</v>
      </c>
      <c r="O28" s="69">
        <v>370.66</v>
      </c>
      <c r="P28" s="69">
        <v>1096.8800000000001</v>
      </c>
      <c r="Q28" s="69">
        <v>982.65</v>
      </c>
      <c r="R28" s="69">
        <v>1222.72</v>
      </c>
      <c r="S28" s="69">
        <v>762</v>
      </c>
      <c r="T28" s="115">
        <v>907.1731183600001</v>
      </c>
      <c r="U28" s="115">
        <v>781.93093728999997</v>
      </c>
      <c r="V28" s="115">
        <v>836.80229351999992</v>
      </c>
      <c r="W28" s="115">
        <v>805.16100239999992</v>
      </c>
      <c r="X28" s="115">
        <v>1096.1072252199999</v>
      </c>
      <c r="Y28" s="115">
        <v>753.62559276000002</v>
      </c>
      <c r="Z28" s="223">
        <v>915.69883512000001</v>
      </c>
      <c r="AA28" s="223">
        <v>497.71583149999998</v>
      </c>
      <c r="AB28" s="112">
        <v>631.30731202000027</v>
      </c>
      <c r="AC28" s="112">
        <v>248.59444466000008</v>
      </c>
      <c r="AD28" s="112">
        <v>1054.9000000000001</v>
      </c>
      <c r="AE28" s="112">
        <v>400</v>
      </c>
      <c r="AF28" s="112">
        <v>160</v>
      </c>
      <c r="AG28" s="112">
        <v>478.4</v>
      </c>
      <c r="AH28" s="112">
        <v>1562</v>
      </c>
      <c r="AI28" s="112">
        <v>473</v>
      </c>
      <c r="AJ28" s="112">
        <v>1377.1</v>
      </c>
      <c r="AK28" s="223"/>
      <c r="AL28" s="223"/>
      <c r="AM28" s="293"/>
      <c r="AN28" s="293"/>
      <c r="AO28" s="223"/>
      <c r="AP28" s="223"/>
      <c r="AQ28" s="223"/>
      <c r="AR28" s="223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223"/>
      <c r="BF28" s="223"/>
      <c r="BG28" s="112"/>
      <c r="BH28" s="112"/>
      <c r="BI28" s="112"/>
      <c r="BJ28" s="112"/>
      <c r="BK28" s="409"/>
      <c r="BL28" s="409"/>
      <c r="BM28" s="409"/>
      <c r="BN28" s="409"/>
      <c r="BO28" s="409"/>
      <c r="BP28" s="409"/>
      <c r="BQ28" s="409"/>
      <c r="BR28" s="409"/>
      <c r="BS28" s="409"/>
      <c r="BT28" s="409"/>
      <c r="BU28" s="409"/>
      <c r="BV28" s="409"/>
      <c r="BW28" s="409"/>
      <c r="BX28" s="409"/>
      <c r="BY28" s="409"/>
      <c r="BZ28" s="409"/>
      <c r="CA28" s="409"/>
      <c r="CB28" s="409"/>
      <c r="CC28" s="409"/>
      <c r="CD28" s="409"/>
      <c r="CE28" s="409"/>
      <c r="CF28" s="409"/>
      <c r="CG28" s="409"/>
      <c r="CH28" s="409"/>
      <c r="CI28" s="409"/>
      <c r="CJ28" s="409"/>
      <c r="CK28" s="409"/>
      <c r="CL28" s="409"/>
      <c r="CM28" s="409"/>
      <c r="CN28" s="409"/>
    </row>
    <row r="29" spans="1:92" s="6" customFormat="1">
      <c r="A29" s="26" t="s">
        <v>688</v>
      </c>
      <c r="B29" s="265"/>
      <c r="C29" s="265"/>
      <c r="D29" s="265"/>
      <c r="E29" s="223"/>
      <c r="F29" s="223"/>
      <c r="G29" s="223"/>
      <c r="H29" s="293"/>
      <c r="I29" s="293"/>
      <c r="J29" s="217">
        <v>1322.3</v>
      </c>
      <c r="K29" s="217">
        <v>642.20000000000005</v>
      </c>
      <c r="L29" s="217">
        <v>1163.69</v>
      </c>
      <c r="M29" s="217">
        <v>1304.55</v>
      </c>
      <c r="N29" s="63">
        <v>1440.21</v>
      </c>
      <c r="O29" s="63">
        <v>544.71</v>
      </c>
      <c r="P29" s="63">
        <v>1368.52</v>
      </c>
      <c r="Q29" s="63">
        <v>1270.2</v>
      </c>
      <c r="R29" s="63">
        <v>1499.19</v>
      </c>
      <c r="S29" s="63">
        <v>971</v>
      </c>
      <c r="T29" s="64">
        <v>1175.3300000000002</v>
      </c>
      <c r="U29" s="64">
        <v>1049.08</v>
      </c>
      <c r="V29" s="64">
        <v>1076.1198796900001</v>
      </c>
      <c r="W29" s="64">
        <v>1042.6876956999999</v>
      </c>
      <c r="X29" s="64">
        <v>1370.5264154899999</v>
      </c>
      <c r="Y29" s="64">
        <v>1070.5527363899998</v>
      </c>
      <c r="Z29" s="217">
        <v>1198.9493706200001</v>
      </c>
      <c r="AA29" s="217">
        <v>726.96307203999993</v>
      </c>
      <c r="AB29" s="217">
        <v>989.03410720000034</v>
      </c>
      <c r="AC29" s="217">
        <v>578.54955800000005</v>
      </c>
      <c r="AD29" s="217">
        <v>1397.5902006599999</v>
      </c>
      <c r="AE29" s="217">
        <v>650.9999999800001</v>
      </c>
      <c r="AF29" s="217">
        <v>513.99999999999977</v>
      </c>
      <c r="AG29" s="217">
        <v>854.90000000000009</v>
      </c>
      <c r="AH29" s="217">
        <v>1881</v>
      </c>
      <c r="AI29" s="217">
        <v>738</v>
      </c>
      <c r="AJ29" s="217">
        <v>1737.81</v>
      </c>
      <c r="AK29" s="223"/>
      <c r="AL29" s="223"/>
      <c r="AM29" s="293"/>
      <c r="AN29" s="293"/>
      <c r="AO29" s="217"/>
      <c r="AP29" s="217"/>
      <c r="AQ29" s="217"/>
      <c r="AR29" s="217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217"/>
      <c r="BF29" s="217"/>
      <c r="BG29" s="217"/>
      <c r="BH29" s="217"/>
      <c r="BI29" s="217"/>
      <c r="BJ29" s="217"/>
      <c r="BK29" s="409"/>
      <c r="BL29" s="409"/>
      <c r="BM29" s="409"/>
      <c r="BN29" s="409"/>
      <c r="BO29" s="409"/>
      <c r="BP29" s="409"/>
      <c r="BQ29" s="409"/>
      <c r="BR29" s="409"/>
      <c r="BS29" s="409"/>
      <c r="BT29" s="409"/>
      <c r="BU29" s="409"/>
      <c r="BV29" s="409"/>
      <c r="BW29" s="409"/>
      <c r="BX29" s="409"/>
      <c r="BY29" s="409"/>
      <c r="BZ29" s="409"/>
      <c r="CA29" s="409"/>
      <c r="CB29" s="409"/>
      <c r="CC29" s="409"/>
      <c r="CD29" s="409"/>
      <c r="CE29" s="409"/>
      <c r="CF29" s="409"/>
      <c r="CG29" s="409"/>
      <c r="CH29" s="409"/>
      <c r="CI29" s="409"/>
      <c r="CJ29" s="409"/>
      <c r="CK29" s="409"/>
      <c r="CL29" s="409"/>
      <c r="CM29" s="409"/>
      <c r="CN29" s="409"/>
    </row>
    <row r="30" spans="1:92" s="6" customFormat="1">
      <c r="A30" s="91" t="s">
        <v>255</v>
      </c>
      <c r="B30" s="265"/>
      <c r="C30" s="265"/>
      <c r="D30" s="265"/>
      <c r="E30" s="223"/>
      <c r="F30" s="223"/>
      <c r="G30" s="223"/>
      <c r="H30" s="293"/>
      <c r="I30" s="293"/>
      <c r="J30" s="223">
        <v>1322.2829388152695</v>
      </c>
      <c r="K30" s="223">
        <v>619.69036438123601</v>
      </c>
      <c r="L30" s="223">
        <v>1092.1871790836913</v>
      </c>
      <c r="M30" s="223">
        <v>1076.557318464698</v>
      </c>
      <c r="N30" s="69">
        <v>1277.7720393909785</v>
      </c>
      <c r="O30" s="69">
        <v>438.7059780704559</v>
      </c>
      <c r="P30" s="69">
        <v>1264.9121500664189</v>
      </c>
      <c r="Q30" s="69">
        <v>1051.0044760000001</v>
      </c>
      <c r="R30" s="69">
        <v>1423.047411</v>
      </c>
      <c r="S30" s="69">
        <v>969</v>
      </c>
      <c r="T30" s="115">
        <v>1100.6590000000001</v>
      </c>
      <c r="U30" s="115">
        <v>939.72599999999989</v>
      </c>
      <c r="V30" s="115">
        <v>1016.59302969</v>
      </c>
      <c r="W30" s="115">
        <v>930.80226169999992</v>
      </c>
      <c r="X30" s="115">
        <v>1336.60828249</v>
      </c>
      <c r="Y30" s="115">
        <v>974.94653638999989</v>
      </c>
      <c r="Z30" s="223">
        <v>1155.24937062</v>
      </c>
      <c r="AA30" s="223">
        <v>673.56307203999995</v>
      </c>
      <c r="AB30" s="112">
        <v>942.03410720000034</v>
      </c>
      <c r="AC30" s="112">
        <v>575.54955800000005</v>
      </c>
      <c r="AD30" s="112">
        <v>1397.5902006599999</v>
      </c>
      <c r="AE30" s="112">
        <v>600.9221415400001</v>
      </c>
      <c r="AF30" s="112">
        <v>513.99999999999977</v>
      </c>
      <c r="AG30" s="112">
        <v>804.46</v>
      </c>
      <c r="AH30" s="112">
        <v>1803</v>
      </c>
      <c r="AI30" s="112">
        <v>463</v>
      </c>
      <c r="AJ30" s="112">
        <v>975.91478609438582</v>
      </c>
      <c r="AK30" s="397"/>
      <c r="AL30" s="223"/>
      <c r="AM30" s="293"/>
      <c r="AN30" s="293"/>
      <c r="AO30" s="223"/>
      <c r="AP30" s="223"/>
      <c r="AQ30" s="223"/>
      <c r="AR30" s="223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223"/>
      <c r="BF30" s="223"/>
      <c r="BG30" s="112"/>
      <c r="BH30" s="112"/>
      <c r="BI30" s="112"/>
      <c r="BJ30" s="112"/>
      <c r="BK30" s="409"/>
      <c r="BL30" s="409"/>
      <c r="BM30" s="409"/>
      <c r="BN30" s="409"/>
      <c r="BO30" s="409"/>
      <c r="BP30" s="409"/>
      <c r="BQ30" s="409"/>
      <c r="BR30" s="409"/>
      <c r="BS30" s="409"/>
      <c r="BT30" s="409"/>
      <c r="BU30" s="409"/>
      <c r="BV30" s="409"/>
      <c r="BW30" s="409"/>
      <c r="BX30" s="409"/>
      <c r="BY30" s="409"/>
      <c r="BZ30" s="409"/>
      <c r="CA30" s="409"/>
      <c r="CB30" s="409"/>
      <c r="CC30" s="409"/>
      <c r="CD30" s="409"/>
      <c r="CE30" s="409"/>
      <c r="CF30" s="409"/>
      <c r="CG30" s="409"/>
      <c r="CH30" s="409"/>
      <c r="CI30" s="409"/>
      <c r="CJ30" s="409"/>
      <c r="CK30" s="409"/>
      <c r="CL30" s="409"/>
      <c r="CM30" s="409"/>
      <c r="CN30" s="409"/>
    </row>
    <row r="31" spans="1:92" s="6" customFormat="1">
      <c r="A31" s="91" t="s">
        <v>256</v>
      </c>
      <c r="B31" s="265"/>
      <c r="C31" s="265"/>
      <c r="D31" s="265"/>
      <c r="E31" s="223"/>
      <c r="F31" s="223"/>
      <c r="G31" s="223"/>
      <c r="H31" s="293"/>
      <c r="I31" s="293"/>
      <c r="J31" s="223">
        <v>1.7061184730437162E-2</v>
      </c>
      <c r="K31" s="223">
        <v>22.509635618764037</v>
      </c>
      <c r="L31" s="223">
        <v>71.502820916308792</v>
      </c>
      <c r="M31" s="223">
        <v>227.99268153530193</v>
      </c>
      <c r="N31" s="69">
        <v>162.4379606090215</v>
      </c>
      <c r="O31" s="69">
        <v>106.00402192954414</v>
      </c>
      <c r="P31" s="69">
        <v>103.60784993358106</v>
      </c>
      <c r="Q31" s="69">
        <v>219.19552399999998</v>
      </c>
      <c r="R31" s="69">
        <v>76.142589000000044</v>
      </c>
      <c r="S31" s="69">
        <v>2</v>
      </c>
      <c r="T31" s="115">
        <v>74.671000000000006</v>
      </c>
      <c r="U31" s="115">
        <v>109.354</v>
      </c>
      <c r="V31" s="115">
        <v>59.526850000000003</v>
      </c>
      <c r="W31" s="115">
        <v>111.885434</v>
      </c>
      <c r="X31" s="115">
        <v>33.918132999999997</v>
      </c>
      <c r="Y31" s="115">
        <v>95.606200000000001</v>
      </c>
      <c r="Z31" s="223">
        <v>43.7</v>
      </c>
      <c r="AA31" s="223">
        <v>53.4</v>
      </c>
      <c r="AB31" s="112">
        <v>47</v>
      </c>
      <c r="AC31" s="112">
        <v>3</v>
      </c>
      <c r="AD31" s="112">
        <v>0</v>
      </c>
      <c r="AE31" s="112">
        <v>50.07785844</v>
      </c>
      <c r="AF31" s="112">
        <v>0</v>
      </c>
      <c r="AG31" s="112">
        <v>50.44</v>
      </c>
      <c r="AH31" s="112">
        <v>78</v>
      </c>
      <c r="AI31" s="112">
        <v>275</v>
      </c>
      <c r="AJ31" s="112">
        <v>761.89521390561413</v>
      </c>
      <c r="AK31" s="223"/>
      <c r="AL31" s="223"/>
      <c r="AM31" s="293"/>
      <c r="AN31" s="293"/>
      <c r="AO31" s="223"/>
      <c r="AP31" s="223"/>
      <c r="AQ31" s="223"/>
      <c r="AR31" s="223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223"/>
      <c r="BF31" s="223"/>
      <c r="BG31" s="112"/>
      <c r="BH31" s="112"/>
      <c r="BI31" s="112"/>
      <c r="BJ31" s="112"/>
      <c r="BK31" s="409"/>
      <c r="BL31" s="409"/>
      <c r="BM31" s="409"/>
      <c r="BN31" s="409"/>
      <c r="BO31" s="409"/>
      <c r="BP31" s="409"/>
      <c r="BQ31" s="409"/>
      <c r="BR31" s="409"/>
      <c r="BS31" s="409"/>
      <c r="BT31" s="409"/>
      <c r="BU31" s="409"/>
      <c r="BV31" s="409"/>
      <c r="BW31" s="409"/>
      <c r="BX31" s="409"/>
      <c r="BY31" s="409"/>
      <c r="BZ31" s="409"/>
      <c r="CA31" s="409"/>
      <c r="CB31" s="409"/>
      <c r="CC31" s="409"/>
      <c r="CD31" s="409"/>
      <c r="CE31" s="409"/>
      <c r="CF31" s="409"/>
      <c r="CG31" s="409"/>
      <c r="CH31" s="409"/>
      <c r="CI31" s="409"/>
      <c r="CJ31" s="409"/>
      <c r="CK31" s="409"/>
      <c r="CL31" s="409"/>
      <c r="CM31" s="409"/>
      <c r="CN31" s="409"/>
    </row>
    <row r="32" spans="1:92" s="27" customFormat="1">
      <c r="A32" s="26" t="s">
        <v>689</v>
      </c>
      <c r="B32" s="262">
        <v>404.7</v>
      </c>
      <c r="C32" s="262">
        <v>380.3</v>
      </c>
      <c r="D32" s="262">
        <v>519.70000000000005</v>
      </c>
      <c r="E32" s="217">
        <v>670.4</v>
      </c>
      <c r="F32" s="217">
        <v>788.9</v>
      </c>
      <c r="G32" s="217">
        <v>420.3</v>
      </c>
      <c r="H32" s="292">
        <v>1123.7</v>
      </c>
      <c r="I32" s="292">
        <v>724.9</v>
      </c>
      <c r="J32" s="217">
        <v>843.5</v>
      </c>
      <c r="K32" s="217">
        <v>568.4</v>
      </c>
      <c r="L32" s="217">
        <v>685.19</v>
      </c>
      <c r="M32" s="217">
        <v>828.15039000000002</v>
      </c>
      <c r="N32" s="63">
        <v>1223.46</v>
      </c>
      <c r="O32" s="63">
        <v>626.3900000000001</v>
      </c>
      <c r="P32" s="63">
        <v>757.24000000000012</v>
      </c>
      <c r="Q32" s="63">
        <v>1039.1599999999999</v>
      </c>
      <c r="R32" s="63">
        <v>1021.0400000000001</v>
      </c>
      <c r="S32" s="63">
        <v>766.26</v>
      </c>
      <c r="T32" s="217">
        <v>847.11</v>
      </c>
      <c r="U32" s="217">
        <v>979.93563877999998</v>
      </c>
      <c r="V32" s="217">
        <v>825.33451149000007</v>
      </c>
      <c r="W32" s="217">
        <v>962.25248488</v>
      </c>
      <c r="X32" s="217">
        <v>1077.7035156699999</v>
      </c>
      <c r="Y32" s="217">
        <v>978.11540754000009</v>
      </c>
      <c r="Z32" s="217">
        <v>1316.73584074</v>
      </c>
      <c r="AA32" s="217">
        <v>924</v>
      </c>
      <c r="AB32" s="217">
        <v>1168</v>
      </c>
      <c r="AC32" s="217">
        <v>1285</v>
      </c>
      <c r="AD32" s="217">
        <v>1475.99</v>
      </c>
      <c r="AE32" s="217">
        <v>998</v>
      </c>
      <c r="AF32" s="217">
        <v>1388</v>
      </c>
      <c r="AG32" s="217">
        <v>1367.4</v>
      </c>
      <c r="AH32" s="217">
        <v>1572</v>
      </c>
      <c r="AI32" s="217">
        <v>948</v>
      </c>
      <c r="AJ32" s="217">
        <v>1115.4000000000001</v>
      </c>
      <c r="AK32" s="217"/>
      <c r="AL32" s="217"/>
      <c r="AM32" s="292"/>
      <c r="AN32" s="292"/>
      <c r="AO32" s="217"/>
      <c r="AP32" s="217"/>
      <c r="AQ32" s="217"/>
      <c r="AR32" s="217"/>
      <c r="AS32" s="64"/>
      <c r="AT32" s="64"/>
      <c r="AU32" s="64"/>
      <c r="AV32" s="64"/>
      <c r="AW32" s="64"/>
      <c r="AX32" s="64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409"/>
      <c r="BL32" s="409"/>
      <c r="BM32" s="409"/>
      <c r="BN32" s="409"/>
      <c r="BO32" s="409"/>
      <c r="BP32" s="409"/>
      <c r="BQ32" s="409"/>
      <c r="BR32" s="409"/>
      <c r="BS32" s="409"/>
      <c r="BT32" s="409"/>
      <c r="BU32" s="409"/>
      <c r="BV32" s="409"/>
      <c r="BW32" s="409"/>
      <c r="BX32" s="409"/>
      <c r="BY32" s="409"/>
      <c r="BZ32" s="409"/>
      <c r="CA32" s="409"/>
      <c r="CB32" s="409"/>
      <c r="CC32" s="409"/>
      <c r="CD32" s="409"/>
      <c r="CE32" s="409"/>
      <c r="CF32" s="409"/>
      <c r="CG32" s="409"/>
      <c r="CH32" s="409"/>
      <c r="CI32" s="409"/>
      <c r="CJ32" s="409"/>
      <c r="CK32" s="409"/>
      <c r="CL32" s="409"/>
      <c r="CM32" s="409"/>
      <c r="CN32" s="409"/>
    </row>
    <row r="33" spans="1:92" s="6" customFormat="1">
      <c r="A33" s="91" t="s">
        <v>254</v>
      </c>
      <c r="B33" s="265">
        <v>303.60000000000002</v>
      </c>
      <c r="C33" s="265">
        <v>151.4</v>
      </c>
      <c r="D33" s="265">
        <v>260.39999999999998</v>
      </c>
      <c r="E33" s="223">
        <v>293.39999999999998</v>
      </c>
      <c r="F33" s="223">
        <v>405.6</v>
      </c>
      <c r="G33" s="223">
        <v>248.8</v>
      </c>
      <c r="H33" s="293">
        <v>725</v>
      </c>
      <c r="I33" s="293">
        <v>404.3</v>
      </c>
      <c r="J33" s="223">
        <v>470.8</v>
      </c>
      <c r="K33" s="223">
        <v>258.60000000000002</v>
      </c>
      <c r="L33" s="223">
        <v>405.51</v>
      </c>
      <c r="M33" s="223">
        <v>543.89</v>
      </c>
      <c r="N33" s="69">
        <v>627.11</v>
      </c>
      <c r="O33" s="69">
        <v>289.23</v>
      </c>
      <c r="P33" s="69">
        <v>413.08000000000004</v>
      </c>
      <c r="Q33" s="69">
        <v>482.99</v>
      </c>
      <c r="R33" s="69">
        <v>655.25</v>
      </c>
      <c r="S33" s="69">
        <v>308.52999999999997</v>
      </c>
      <c r="T33" s="223">
        <v>375.92</v>
      </c>
      <c r="U33" s="223">
        <v>805.53813177999996</v>
      </c>
      <c r="V33" s="223">
        <v>645.26923249000004</v>
      </c>
      <c r="W33" s="223">
        <v>705.05128988000001</v>
      </c>
      <c r="X33" s="223">
        <v>655.81351567000002</v>
      </c>
      <c r="Y33" s="223">
        <v>687.24540754000009</v>
      </c>
      <c r="Z33" s="223">
        <v>1132.5058407399999</v>
      </c>
      <c r="AA33" s="223">
        <v>513</v>
      </c>
      <c r="AB33" s="112">
        <v>645</v>
      </c>
      <c r="AC33" s="112">
        <v>787</v>
      </c>
      <c r="AD33" s="112">
        <v>904.026341</v>
      </c>
      <c r="AE33" s="112">
        <v>729</v>
      </c>
      <c r="AF33" s="112">
        <v>844</v>
      </c>
      <c r="AG33" s="112">
        <v>822.9</v>
      </c>
      <c r="AH33" s="112">
        <v>999</v>
      </c>
      <c r="AI33" s="112">
        <v>592</v>
      </c>
      <c r="AJ33" s="112">
        <v>557.19999999999993</v>
      </c>
      <c r="AK33" s="223"/>
      <c r="AL33" s="223"/>
      <c r="AM33" s="293"/>
      <c r="AN33" s="293"/>
      <c r="AO33" s="223"/>
      <c r="AP33" s="223"/>
      <c r="AQ33" s="223"/>
      <c r="AR33" s="223"/>
      <c r="AS33" s="115"/>
      <c r="AT33" s="115"/>
      <c r="AU33" s="115"/>
      <c r="AV33" s="115"/>
      <c r="AW33" s="115"/>
      <c r="AX33" s="115"/>
      <c r="AY33" s="223"/>
      <c r="AZ33" s="223"/>
      <c r="BA33" s="223"/>
      <c r="BB33" s="223"/>
      <c r="BC33" s="223"/>
      <c r="BD33" s="223"/>
      <c r="BE33" s="223"/>
      <c r="BF33" s="223"/>
      <c r="BG33" s="112"/>
      <c r="BH33" s="112"/>
      <c r="BI33" s="112"/>
      <c r="BJ33" s="112"/>
      <c r="BK33" s="409"/>
      <c r="BL33" s="409"/>
      <c r="BM33" s="409"/>
      <c r="BN33" s="409"/>
      <c r="BO33" s="409"/>
      <c r="BP33" s="409"/>
      <c r="BQ33" s="409"/>
      <c r="BR33" s="409"/>
      <c r="BS33" s="409"/>
      <c r="BT33" s="409"/>
      <c r="BU33" s="409"/>
      <c r="BV33" s="409"/>
      <c r="BW33" s="409"/>
      <c r="BX33" s="409"/>
      <c r="BY33" s="409"/>
      <c r="BZ33" s="409"/>
      <c r="CA33" s="409"/>
      <c r="CB33" s="409"/>
      <c r="CC33" s="409"/>
      <c r="CD33" s="409"/>
      <c r="CE33" s="409"/>
      <c r="CF33" s="409"/>
      <c r="CG33" s="409"/>
      <c r="CH33" s="409"/>
      <c r="CI33" s="409"/>
      <c r="CJ33" s="409"/>
      <c r="CK33" s="409"/>
      <c r="CL33" s="409"/>
      <c r="CM33" s="409"/>
      <c r="CN33" s="409"/>
    </row>
    <row r="34" spans="1:92" s="6" customFormat="1">
      <c r="A34" s="91" t="s">
        <v>673</v>
      </c>
      <c r="B34" s="223">
        <v>101.09999999999997</v>
      </c>
      <c r="C34" s="223">
        <v>228.9</v>
      </c>
      <c r="D34" s="223">
        <v>259.30000000000007</v>
      </c>
      <c r="E34" s="223">
        <v>377</v>
      </c>
      <c r="F34" s="223">
        <v>383.29999999999995</v>
      </c>
      <c r="G34" s="223">
        <v>171.5</v>
      </c>
      <c r="H34" s="223">
        <v>398.70000000000005</v>
      </c>
      <c r="I34" s="223">
        <v>320.59999999999997</v>
      </c>
      <c r="J34" s="223">
        <v>372.7</v>
      </c>
      <c r="K34" s="223">
        <v>309.79999999999995</v>
      </c>
      <c r="L34" s="223">
        <v>279.68000000000006</v>
      </c>
      <c r="M34" s="223">
        <v>284.26039000000003</v>
      </c>
      <c r="N34" s="69">
        <v>596.35</v>
      </c>
      <c r="O34" s="69">
        <v>337.16000000000008</v>
      </c>
      <c r="P34" s="69">
        <v>344.16</v>
      </c>
      <c r="Q34" s="69">
        <v>556.16999999999996</v>
      </c>
      <c r="R34" s="69">
        <v>366</v>
      </c>
      <c r="S34" s="69">
        <v>457</v>
      </c>
      <c r="T34" s="223">
        <v>471.19</v>
      </c>
      <c r="U34" s="223">
        <v>174.39750700000002</v>
      </c>
      <c r="V34" s="223">
        <v>180.065279</v>
      </c>
      <c r="W34" s="223">
        <v>257.20119499999998</v>
      </c>
      <c r="X34" s="223">
        <v>421.89</v>
      </c>
      <c r="Y34" s="223">
        <v>290.87</v>
      </c>
      <c r="Z34" s="223">
        <v>184.23</v>
      </c>
      <c r="AA34" s="223">
        <v>411</v>
      </c>
      <c r="AB34" s="112">
        <v>523</v>
      </c>
      <c r="AC34" s="112">
        <v>498</v>
      </c>
      <c r="AD34" s="112">
        <v>571.96365900000001</v>
      </c>
      <c r="AE34" s="112">
        <v>269</v>
      </c>
      <c r="AF34" s="112">
        <v>544</v>
      </c>
      <c r="AG34" s="112">
        <v>544.5</v>
      </c>
      <c r="AH34" s="112">
        <v>573</v>
      </c>
      <c r="AI34" s="112">
        <v>357</v>
      </c>
      <c r="AJ34" s="112">
        <v>558.20000000000005</v>
      </c>
      <c r="AK34" s="223"/>
      <c r="AL34" s="223"/>
      <c r="AM34" s="223"/>
      <c r="AN34" s="223"/>
      <c r="AO34" s="223"/>
      <c r="AP34" s="223"/>
      <c r="AQ34" s="223"/>
      <c r="AR34" s="223"/>
      <c r="AS34" s="115"/>
      <c r="AT34" s="115"/>
      <c r="AU34" s="115"/>
      <c r="AV34" s="115"/>
      <c r="AW34" s="115"/>
      <c r="AX34" s="115"/>
      <c r="AY34" s="223"/>
      <c r="AZ34" s="223"/>
      <c r="BA34" s="223"/>
      <c r="BB34" s="223"/>
      <c r="BC34" s="223"/>
      <c r="BD34" s="223"/>
      <c r="BE34" s="223"/>
      <c r="BF34" s="223"/>
      <c r="BG34" s="112"/>
      <c r="BH34" s="112"/>
      <c r="BI34" s="112"/>
      <c r="BJ34" s="112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</row>
    <row r="35" spans="1:92" s="27" customFormat="1">
      <c r="A35" s="26" t="s">
        <v>689</v>
      </c>
      <c r="B35" s="262"/>
      <c r="C35" s="262"/>
      <c r="D35" s="262"/>
      <c r="E35" s="217"/>
      <c r="F35" s="217"/>
      <c r="G35" s="217"/>
      <c r="H35" s="292"/>
      <c r="I35" s="292"/>
      <c r="J35" s="217">
        <v>843.5</v>
      </c>
      <c r="K35" s="217">
        <v>568.4</v>
      </c>
      <c r="L35" s="217">
        <v>685.19</v>
      </c>
      <c r="M35" s="217">
        <v>828.15039000000002</v>
      </c>
      <c r="N35" s="63">
        <v>1223.46</v>
      </c>
      <c r="O35" s="63">
        <v>626.3900000000001</v>
      </c>
      <c r="P35" s="63">
        <v>757.24000000000012</v>
      </c>
      <c r="Q35" s="63">
        <v>1039.1599999999999</v>
      </c>
      <c r="R35" s="63">
        <v>1021.0400000000001</v>
      </c>
      <c r="S35" s="63">
        <v>766.26</v>
      </c>
      <c r="T35" s="217">
        <v>847.11</v>
      </c>
      <c r="U35" s="217">
        <v>979.93563877999998</v>
      </c>
      <c r="V35" s="217">
        <v>825.33451149000007</v>
      </c>
      <c r="W35" s="217">
        <v>962.25248488</v>
      </c>
      <c r="X35" s="217">
        <v>1077.7035156699999</v>
      </c>
      <c r="Y35" s="217">
        <v>978.11540753999998</v>
      </c>
      <c r="Z35" s="217">
        <v>1316.7358407399997</v>
      </c>
      <c r="AA35" s="217">
        <v>924</v>
      </c>
      <c r="AB35" s="217">
        <v>1168</v>
      </c>
      <c r="AC35" s="217">
        <v>1285</v>
      </c>
      <c r="AD35" s="217">
        <v>1475.99</v>
      </c>
      <c r="AE35" s="217">
        <v>998</v>
      </c>
      <c r="AF35" s="217">
        <v>1388</v>
      </c>
      <c r="AG35" s="217">
        <v>1367.4</v>
      </c>
      <c r="AH35" s="217">
        <v>1572</v>
      </c>
      <c r="AI35" s="217">
        <v>948</v>
      </c>
      <c r="AJ35" s="217">
        <v>1115.4000000000001</v>
      </c>
      <c r="AK35" s="217"/>
      <c r="AL35" s="217"/>
      <c r="AM35" s="292"/>
      <c r="AN35" s="292"/>
      <c r="AO35" s="217"/>
      <c r="AP35" s="217"/>
      <c r="AQ35" s="217"/>
      <c r="AR35" s="217"/>
      <c r="AS35" s="64"/>
      <c r="AT35" s="64"/>
      <c r="AU35" s="64"/>
      <c r="AV35" s="64"/>
      <c r="AW35" s="64"/>
      <c r="AX35" s="64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409"/>
      <c r="BL35" s="409"/>
      <c r="BM35" s="409"/>
      <c r="BN35" s="409"/>
      <c r="BO35" s="409"/>
      <c r="BP35" s="409"/>
      <c r="BQ35" s="409"/>
      <c r="BR35" s="409"/>
      <c r="BS35" s="409"/>
      <c r="BT35" s="409"/>
      <c r="BU35" s="409"/>
      <c r="BV35" s="409"/>
      <c r="BW35" s="409"/>
      <c r="BX35" s="409"/>
      <c r="BY35" s="409"/>
      <c r="BZ35" s="409"/>
      <c r="CA35" s="409"/>
      <c r="CB35" s="409"/>
      <c r="CC35" s="409"/>
      <c r="CD35" s="409"/>
      <c r="CE35" s="409"/>
      <c r="CF35" s="409"/>
      <c r="CG35" s="409"/>
      <c r="CH35" s="409"/>
      <c r="CI35" s="409"/>
      <c r="CJ35" s="409"/>
      <c r="CK35" s="409"/>
      <c r="CL35" s="409"/>
      <c r="CM35" s="409"/>
      <c r="CN35" s="409"/>
    </row>
    <row r="36" spans="1:92" s="6" customFormat="1">
      <c r="A36" s="91" t="s">
        <v>255</v>
      </c>
      <c r="B36" s="265"/>
      <c r="C36" s="265"/>
      <c r="D36" s="265"/>
      <c r="E36" s="223"/>
      <c r="F36" s="223"/>
      <c r="G36" s="223"/>
      <c r="H36" s="293"/>
      <c r="I36" s="293"/>
      <c r="J36" s="223">
        <v>571.79999999999995</v>
      </c>
      <c r="K36" s="223">
        <v>395</v>
      </c>
      <c r="L36" s="223">
        <v>405.6</v>
      </c>
      <c r="M36" s="223">
        <v>561.29999999999995</v>
      </c>
      <c r="N36" s="69">
        <v>701</v>
      </c>
      <c r="O36" s="69">
        <v>290.10000000000002</v>
      </c>
      <c r="P36" s="69">
        <v>385.9381810000001</v>
      </c>
      <c r="Q36" s="69">
        <v>705.7988049999999</v>
      </c>
      <c r="R36" s="69">
        <v>692.04918699999996</v>
      </c>
      <c r="S36" s="69">
        <v>559.26</v>
      </c>
      <c r="T36" s="223">
        <v>440</v>
      </c>
      <c r="U36" s="223">
        <v>610.36156677999998</v>
      </c>
      <c r="V36" s="223">
        <v>377.41786849000005</v>
      </c>
      <c r="W36" s="223">
        <v>422.30112887999996</v>
      </c>
      <c r="X36" s="223">
        <v>632.63115766999999</v>
      </c>
      <c r="Y36" s="223">
        <v>570.30142053999998</v>
      </c>
      <c r="Z36" s="223">
        <v>609.91466373999992</v>
      </c>
      <c r="AA36" s="223">
        <v>378</v>
      </c>
      <c r="AB36" s="112">
        <v>709</v>
      </c>
      <c r="AC36" s="112">
        <v>714</v>
      </c>
      <c r="AD36" s="112">
        <v>676.45279600000003</v>
      </c>
      <c r="AE36" s="112">
        <v>401</v>
      </c>
      <c r="AF36" s="112">
        <v>825.43932599999994</v>
      </c>
      <c r="AG36" s="112">
        <v>573.07999999999993</v>
      </c>
      <c r="AH36" s="112">
        <v>598</v>
      </c>
      <c r="AI36" s="112">
        <v>399</v>
      </c>
      <c r="AJ36" s="112">
        <v>713.75195981000002</v>
      </c>
      <c r="AK36" s="223"/>
      <c r="AL36" s="223"/>
      <c r="AM36" s="293"/>
      <c r="AN36" s="293"/>
      <c r="AO36" s="223"/>
      <c r="AP36" s="223"/>
      <c r="AQ36" s="223"/>
      <c r="AR36" s="223"/>
      <c r="AS36" s="115"/>
      <c r="AT36" s="115"/>
      <c r="AU36" s="115"/>
      <c r="AV36" s="115"/>
      <c r="AW36" s="115"/>
      <c r="AX36" s="115"/>
      <c r="AY36" s="223"/>
      <c r="AZ36" s="223"/>
      <c r="BA36" s="223"/>
      <c r="BB36" s="223"/>
      <c r="BC36" s="223"/>
      <c r="BD36" s="223"/>
      <c r="BE36" s="223"/>
      <c r="BF36" s="223"/>
      <c r="BG36" s="112"/>
      <c r="BH36" s="112"/>
      <c r="BI36" s="112"/>
      <c r="BJ36" s="112"/>
      <c r="BK36" s="409"/>
      <c r="BL36" s="409"/>
      <c r="BM36" s="409"/>
      <c r="BN36" s="409"/>
      <c r="BO36" s="409"/>
      <c r="BP36" s="409"/>
      <c r="BQ36" s="409"/>
      <c r="BR36" s="409"/>
      <c r="BS36" s="409"/>
      <c r="BT36" s="409"/>
      <c r="BU36" s="409"/>
      <c r="BV36" s="409"/>
      <c r="BW36" s="409"/>
      <c r="BX36" s="409"/>
      <c r="BY36" s="409"/>
      <c r="BZ36" s="409"/>
      <c r="CA36" s="409"/>
      <c r="CB36" s="409"/>
      <c r="CC36" s="409"/>
      <c r="CD36" s="409"/>
      <c r="CE36" s="409"/>
      <c r="CF36" s="409"/>
      <c r="CG36" s="409"/>
      <c r="CH36" s="409"/>
      <c r="CI36" s="409"/>
      <c r="CJ36" s="409"/>
      <c r="CK36" s="409"/>
      <c r="CL36" s="409"/>
      <c r="CM36" s="409"/>
      <c r="CN36" s="409"/>
    </row>
    <row r="37" spans="1:92" s="6" customFormat="1">
      <c r="A37" s="91" t="s">
        <v>257</v>
      </c>
      <c r="B37" s="265"/>
      <c r="C37" s="265"/>
      <c r="D37" s="265"/>
      <c r="E37" s="223"/>
      <c r="F37" s="223"/>
      <c r="G37" s="223"/>
      <c r="H37" s="293"/>
      <c r="I37" s="293"/>
      <c r="J37" s="223">
        <v>271.70000000000005</v>
      </c>
      <c r="K37" s="223">
        <v>173.39999999999998</v>
      </c>
      <c r="L37" s="223">
        <v>279.59000000000003</v>
      </c>
      <c r="M37" s="223">
        <v>266.85039000000006</v>
      </c>
      <c r="N37" s="69">
        <v>522.46</v>
      </c>
      <c r="O37" s="69">
        <v>336.29000000000008</v>
      </c>
      <c r="P37" s="69">
        <v>371.30181900000002</v>
      </c>
      <c r="Q37" s="69">
        <v>333.05119500000001</v>
      </c>
      <c r="R37" s="69">
        <v>328.99081300000012</v>
      </c>
      <c r="S37" s="69">
        <v>207</v>
      </c>
      <c r="T37" s="223">
        <v>407.11</v>
      </c>
      <c r="U37" s="223">
        <v>369.574072</v>
      </c>
      <c r="V37" s="223">
        <v>447.91664300000002</v>
      </c>
      <c r="W37" s="223">
        <v>539.95135600000003</v>
      </c>
      <c r="X37" s="223">
        <v>445.07235800000001</v>
      </c>
      <c r="Y37" s="223">
        <v>407.813987</v>
      </c>
      <c r="Z37" s="223">
        <v>706.82117699999992</v>
      </c>
      <c r="AA37" s="223">
        <v>546</v>
      </c>
      <c r="AB37" s="112">
        <v>459</v>
      </c>
      <c r="AC37" s="112">
        <v>571</v>
      </c>
      <c r="AD37" s="112">
        <v>799.53720399999997</v>
      </c>
      <c r="AE37" s="112">
        <v>597</v>
      </c>
      <c r="AF37" s="112">
        <v>562.56067399999995</v>
      </c>
      <c r="AG37" s="112">
        <v>794.32</v>
      </c>
      <c r="AH37" s="112">
        <v>974</v>
      </c>
      <c r="AI37" s="112">
        <v>549</v>
      </c>
      <c r="AJ37" s="112">
        <v>401.64804018999996</v>
      </c>
      <c r="AK37" s="223"/>
      <c r="AL37" s="223"/>
      <c r="AM37" s="293"/>
      <c r="AN37" s="293"/>
      <c r="AO37" s="223"/>
      <c r="AP37" s="223"/>
      <c r="AQ37" s="223"/>
      <c r="AR37" s="223"/>
      <c r="AS37" s="115"/>
      <c r="AT37" s="115"/>
      <c r="AU37" s="115"/>
      <c r="AV37" s="115"/>
      <c r="AW37" s="115"/>
      <c r="AX37" s="115"/>
      <c r="AY37" s="223"/>
      <c r="AZ37" s="223"/>
      <c r="BA37" s="223"/>
      <c r="BB37" s="223"/>
      <c r="BC37" s="223"/>
      <c r="BD37" s="223"/>
      <c r="BE37" s="223"/>
      <c r="BF37" s="223"/>
      <c r="BG37" s="112"/>
      <c r="BH37" s="112"/>
      <c r="BI37" s="112"/>
      <c r="BJ37" s="112"/>
      <c r="BK37" s="409"/>
      <c r="BL37" s="409"/>
      <c r="BM37" s="409"/>
      <c r="BN37" s="409"/>
      <c r="BO37" s="409"/>
      <c r="BP37" s="409"/>
      <c r="BQ37" s="409"/>
      <c r="BR37" s="409"/>
      <c r="BS37" s="409"/>
      <c r="BT37" s="409"/>
      <c r="BU37" s="409"/>
      <c r="BV37" s="409"/>
      <c r="BW37" s="409"/>
      <c r="BX37" s="409"/>
      <c r="BY37" s="409"/>
      <c r="BZ37" s="409"/>
      <c r="CA37" s="409"/>
      <c r="CB37" s="409"/>
      <c r="CC37" s="409"/>
      <c r="CD37" s="409"/>
      <c r="CE37" s="409"/>
      <c r="CF37" s="409"/>
      <c r="CG37" s="409"/>
      <c r="CH37" s="409"/>
      <c r="CI37" s="409"/>
      <c r="CJ37" s="409"/>
      <c r="CK37" s="409"/>
      <c r="CL37" s="409"/>
      <c r="CM37" s="409"/>
      <c r="CN37" s="409"/>
    </row>
    <row r="38" spans="1:92" s="25" customFormat="1">
      <c r="A38" s="26" t="s">
        <v>258</v>
      </c>
      <c r="B38" s="262">
        <v>7.8</v>
      </c>
      <c r="C38" s="262">
        <v>424.4</v>
      </c>
      <c r="D38" s="262">
        <v>1034.3</v>
      </c>
      <c r="E38" s="217">
        <v>1522.4</v>
      </c>
      <c r="F38" s="217">
        <v>53.7</v>
      </c>
      <c r="G38" s="217">
        <v>572.5</v>
      </c>
      <c r="H38" s="292">
        <v>895.5</v>
      </c>
      <c r="I38" s="292">
        <v>642.6</v>
      </c>
      <c r="J38" s="217">
        <v>71.099999999999994</v>
      </c>
      <c r="K38" s="217">
        <v>683.5</v>
      </c>
      <c r="L38" s="217">
        <v>892.2</v>
      </c>
      <c r="M38" s="217">
        <v>592.95000000000005</v>
      </c>
      <c r="N38" s="63">
        <v>32.86</v>
      </c>
      <c r="O38" s="63">
        <v>705.21</v>
      </c>
      <c r="P38" s="63">
        <v>1030.5999999999999</v>
      </c>
      <c r="Q38" s="63">
        <v>842.51</v>
      </c>
      <c r="R38" s="63">
        <v>292.07</v>
      </c>
      <c r="S38" s="63">
        <v>817.07</v>
      </c>
      <c r="T38" s="217">
        <v>1089.33</v>
      </c>
      <c r="U38" s="217">
        <v>673.44</v>
      </c>
      <c r="V38" s="217">
        <v>222.47</v>
      </c>
      <c r="W38" s="217">
        <v>901.51</v>
      </c>
      <c r="X38" s="217">
        <v>1396.63</v>
      </c>
      <c r="Y38" s="217">
        <v>1000.11</v>
      </c>
      <c r="Z38" s="217">
        <v>629.30999999999995</v>
      </c>
      <c r="AA38" s="217">
        <v>1280.79</v>
      </c>
      <c r="AB38" s="217">
        <v>3552.18</v>
      </c>
      <c r="AC38" s="217">
        <v>5724.18</v>
      </c>
      <c r="AD38" s="217">
        <v>6134.97</v>
      </c>
      <c r="AE38" s="217">
        <v>7380.8499800000009</v>
      </c>
      <c r="AF38" s="217">
        <v>7743.21</v>
      </c>
      <c r="AG38" s="217">
        <v>7282.59</v>
      </c>
      <c r="AH38" s="217">
        <v>4472</v>
      </c>
      <c r="AI38" s="217">
        <v>3704</v>
      </c>
      <c r="AJ38" s="217">
        <v>4013.35</v>
      </c>
      <c r="AK38" s="217"/>
      <c r="AL38" s="217"/>
      <c r="AM38" s="292"/>
      <c r="AN38" s="292"/>
      <c r="AO38" s="217"/>
      <c r="AP38" s="217"/>
      <c r="AQ38" s="217"/>
      <c r="AR38" s="217"/>
      <c r="AS38" s="64"/>
      <c r="AT38" s="64"/>
      <c r="AU38" s="64"/>
      <c r="AV38" s="64"/>
      <c r="AW38" s="64"/>
      <c r="AX38" s="64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409"/>
      <c r="BL38" s="409"/>
      <c r="BM38" s="409"/>
      <c r="BN38" s="409"/>
      <c r="BO38" s="409"/>
      <c r="BP38" s="409"/>
      <c r="BQ38" s="409"/>
      <c r="BR38" s="409"/>
      <c r="BS38" s="409"/>
      <c r="BT38" s="409"/>
      <c r="BU38" s="409"/>
      <c r="BV38" s="409"/>
      <c r="BW38" s="409"/>
      <c r="BX38" s="409"/>
      <c r="BY38" s="409"/>
      <c r="BZ38" s="409"/>
      <c r="CA38" s="409"/>
      <c r="CB38" s="409"/>
      <c r="CC38" s="409"/>
      <c r="CD38" s="409"/>
      <c r="CE38" s="409"/>
      <c r="CF38" s="409"/>
      <c r="CG38" s="409"/>
      <c r="CH38" s="409"/>
      <c r="CI38" s="409"/>
      <c r="CJ38" s="409"/>
      <c r="CK38" s="409"/>
      <c r="CL38" s="409"/>
      <c r="CM38" s="409"/>
      <c r="CN38" s="409"/>
    </row>
    <row r="39" spans="1:92" s="25" customFormat="1">
      <c r="A39" s="91" t="s">
        <v>255</v>
      </c>
      <c r="B39" s="262"/>
      <c r="C39" s="262"/>
      <c r="D39" s="262"/>
      <c r="E39" s="217"/>
      <c r="F39" s="217"/>
      <c r="G39" s="217"/>
      <c r="H39" s="292"/>
      <c r="I39" s="292"/>
      <c r="J39" s="217"/>
      <c r="K39" s="217"/>
      <c r="L39" s="217"/>
      <c r="M39" s="217"/>
      <c r="N39" s="64"/>
      <c r="O39" s="64"/>
      <c r="P39" s="64"/>
      <c r="Q39" s="64"/>
      <c r="R39" s="64"/>
      <c r="S39" s="64"/>
      <c r="T39" s="217"/>
      <c r="U39" s="217"/>
      <c r="V39" s="217"/>
      <c r="W39" s="223">
        <v>650.79999999999995</v>
      </c>
      <c r="X39" s="223">
        <v>975.1</v>
      </c>
      <c r="Y39" s="223">
        <v>668.1</v>
      </c>
      <c r="Z39" s="223">
        <v>95.5</v>
      </c>
      <c r="AA39" s="223">
        <v>740.9</v>
      </c>
      <c r="AB39" s="223">
        <v>891.2</v>
      </c>
      <c r="AC39" s="223">
        <v>558.1</v>
      </c>
      <c r="AD39" s="223">
        <v>173.8</v>
      </c>
      <c r="AE39" s="223">
        <v>658.9</v>
      </c>
      <c r="AF39" s="223">
        <v>841.1</v>
      </c>
      <c r="AG39" s="223">
        <v>599.6846512159542</v>
      </c>
      <c r="AH39" s="223">
        <v>46</v>
      </c>
      <c r="AI39" s="223">
        <v>663</v>
      </c>
      <c r="AJ39" s="223">
        <v>844.90162260389332</v>
      </c>
      <c r="AK39" s="415"/>
      <c r="AL39" s="217"/>
      <c r="AM39" s="292"/>
      <c r="AN39" s="292"/>
      <c r="AO39" s="217"/>
      <c r="AP39" s="217"/>
      <c r="AQ39" s="217"/>
      <c r="AR39" s="217"/>
      <c r="AS39" s="64"/>
      <c r="AT39" s="64"/>
      <c r="AU39" s="64"/>
      <c r="AV39" s="64"/>
      <c r="AW39" s="64"/>
      <c r="AX39" s="64"/>
      <c r="AY39" s="217"/>
      <c r="AZ39" s="217"/>
      <c r="BA39" s="217"/>
      <c r="BB39" s="223"/>
      <c r="BC39" s="223"/>
      <c r="BD39" s="223"/>
      <c r="BE39" s="223"/>
      <c r="BF39" s="223"/>
      <c r="BG39" s="223"/>
      <c r="BH39" s="223"/>
      <c r="BI39" s="223"/>
      <c r="BJ39" s="223"/>
      <c r="BK39" s="409"/>
      <c r="BL39" s="409"/>
      <c r="BM39" s="409"/>
      <c r="BN39" s="409"/>
      <c r="BO39" s="409"/>
      <c r="BP39" s="409"/>
      <c r="BQ39" s="409"/>
      <c r="BR39" s="409"/>
      <c r="BS39" s="409"/>
      <c r="BT39" s="409"/>
      <c r="BU39" s="409"/>
      <c r="BV39" s="409"/>
      <c r="BW39" s="409"/>
      <c r="BX39" s="409"/>
      <c r="BY39" s="409"/>
      <c r="BZ39" s="409"/>
      <c r="CA39" s="409"/>
      <c r="CB39" s="409"/>
      <c r="CC39" s="409"/>
      <c r="CD39" s="409"/>
      <c r="CE39" s="409"/>
      <c r="CF39" s="409"/>
      <c r="CG39" s="409"/>
      <c r="CH39" s="409"/>
      <c r="CI39" s="409"/>
      <c r="CJ39" s="409"/>
      <c r="CK39" s="409"/>
      <c r="CL39" s="409"/>
      <c r="CM39" s="409"/>
      <c r="CN39" s="409"/>
    </row>
    <row r="40" spans="1:92" s="25" customFormat="1">
      <c r="A40" s="91" t="s">
        <v>257</v>
      </c>
      <c r="B40" s="262"/>
      <c r="C40" s="262"/>
      <c r="D40" s="262"/>
      <c r="E40" s="217"/>
      <c r="F40" s="217"/>
      <c r="G40" s="217"/>
      <c r="H40" s="292"/>
      <c r="I40" s="292"/>
      <c r="J40" s="217"/>
      <c r="K40" s="217"/>
      <c r="L40" s="217"/>
      <c r="M40" s="217"/>
      <c r="N40" s="64"/>
      <c r="O40" s="64"/>
      <c r="P40" s="64"/>
      <c r="Q40" s="64"/>
      <c r="R40" s="64"/>
      <c r="S40" s="64"/>
      <c r="T40" s="217"/>
      <c r="U40" s="217"/>
      <c r="V40" s="217"/>
      <c r="W40" s="223">
        <v>250.7</v>
      </c>
      <c r="X40" s="223">
        <v>421.4</v>
      </c>
      <c r="Y40" s="223">
        <v>332.1</v>
      </c>
      <c r="Z40" s="223">
        <v>533.79999999999995</v>
      </c>
      <c r="AA40" s="223">
        <v>539.9</v>
      </c>
      <c r="AB40" s="223">
        <v>2660.9</v>
      </c>
      <c r="AC40" s="223">
        <v>5166.2</v>
      </c>
      <c r="AD40" s="223">
        <v>5961.6</v>
      </c>
      <c r="AE40" s="223">
        <v>6722</v>
      </c>
      <c r="AF40" s="223">
        <v>6902</v>
      </c>
      <c r="AG40" s="223">
        <v>6682.9153487840458</v>
      </c>
      <c r="AH40" s="223">
        <v>4426</v>
      </c>
      <c r="AI40" s="223">
        <v>3041</v>
      </c>
      <c r="AJ40" s="223">
        <v>3168.4983773961067</v>
      </c>
      <c r="AK40" s="217"/>
      <c r="AL40" s="217"/>
      <c r="AM40" s="292"/>
      <c r="AN40" s="292"/>
      <c r="AO40" s="217"/>
      <c r="AP40" s="217"/>
      <c r="AQ40" s="217"/>
      <c r="AR40" s="217"/>
      <c r="AS40" s="64"/>
      <c r="AT40" s="64"/>
      <c r="AU40" s="64"/>
      <c r="AV40" s="64"/>
      <c r="AW40" s="64"/>
      <c r="AX40" s="64"/>
      <c r="AY40" s="217"/>
      <c r="AZ40" s="217"/>
      <c r="BA40" s="217"/>
      <c r="BB40" s="223"/>
      <c r="BC40" s="223"/>
      <c r="BD40" s="223"/>
      <c r="BE40" s="223"/>
      <c r="BF40" s="223"/>
      <c r="BG40" s="223"/>
      <c r="BH40" s="223"/>
      <c r="BI40" s="223"/>
      <c r="BJ40" s="223"/>
      <c r="BK40" s="409"/>
      <c r="BL40" s="409"/>
      <c r="BM40" s="409"/>
      <c r="BN40" s="409"/>
      <c r="BO40" s="409"/>
      <c r="BP40" s="409"/>
      <c r="BQ40" s="409"/>
      <c r="BR40" s="409"/>
      <c r="BS40" s="409"/>
      <c r="BT40" s="409"/>
      <c r="BU40" s="409"/>
      <c r="BV40" s="409"/>
      <c r="BW40" s="409"/>
      <c r="BX40" s="409"/>
      <c r="BY40" s="409"/>
      <c r="BZ40" s="409"/>
      <c r="CA40" s="409"/>
      <c r="CB40" s="409"/>
      <c r="CC40" s="409"/>
      <c r="CD40" s="409"/>
      <c r="CE40" s="409"/>
      <c r="CF40" s="409"/>
      <c r="CG40" s="409"/>
      <c r="CH40" s="409"/>
      <c r="CI40" s="409"/>
      <c r="CJ40" s="409"/>
      <c r="CK40" s="409"/>
      <c r="CL40" s="409"/>
      <c r="CM40" s="409"/>
      <c r="CN40" s="409"/>
    </row>
    <row r="41" spans="1:92" s="25" customFormat="1">
      <c r="A41" s="26"/>
      <c r="B41" s="262"/>
      <c r="C41" s="262"/>
      <c r="D41" s="262"/>
      <c r="E41" s="217"/>
      <c r="F41" s="217"/>
      <c r="G41" s="217"/>
      <c r="H41" s="292"/>
      <c r="I41" s="292"/>
      <c r="J41" s="217"/>
      <c r="K41" s="217"/>
      <c r="L41" s="217"/>
      <c r="M41" s="217"/>
      <c r="N41" s="64"/>
      <c r="O41" s="64"/>
      <c r="P41" s="64"/>
      <c r="Q41" s="64"/>
      <c r="R41" s="64"/>
      <c r="S41" s="64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92"/>
      <c r="AN41" s="292"/>
      <c r="AO41" s="217"/>
      <c r="AP41" s="217"/>
      <c r="AQ41" s="217"/>
      <c r="AR41" s="217"/>
      <c r="AS41" s="64"/>
      <c r="AT41" s="64"/>
      <c r="AU41" s="64"/>
      <c r="AV41" s="64"/>
      <c r="AW41" s="64"/>
      <c r="AX41" s="64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409"/>
      <c r="BL41" s="409"/>
      <c r="BM41" s="409"/>
      <c r="BN41" s="409"/>
      <c r="BO41" s="409"/>
      <c r="BP41" s="409"/>
      <c r="BQ41" s="409"/>
      <c r="BR41" s="409"/>
      <c r="BS41" s="409"/>
      <c r="BT41" s="409"/>
      <c r="BU41" s="409"/>
      <c r="BV41" s="409"/>
      <c r="BW41" s="409"/>
      <c r="BX41" s="409"/>
      <c r="BY41" s="409"/>
      <c r="BZ41" s="409"/>
      <c r="CA41" s="409"/>
      <c r="CB41" s="409"/>
      <c r="CC41" s="409"/>
      <c r="CD41" s="409"/>
      <c r="CE41" s="409"/>
      <c r="CF41" s="409"/>
      <c r="CG41" s="409"/>
      <c r="CH41" s="409"/>
      <c r="CI41" s="409"/>
      <c r="CJ41" s="409"/>
      <c r="CK41" s="409"/>
      <c r="CL41" s="409"/>
      <c r="CM41" s="409"/>
      <c r="CN41" s="409"/>
    </row>
    <row r="42" spans="1:92" s="25" customFormat="1">
      <c r="A42" s="26" t="s">
        <v>713</v>
      </c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>
        <v>226.53997812200367</v>
      </c>
      <c r="X42" s="217">
        <v>244.4034916411035</v>
      </c>
      <c r="Y42" s="217">
        <v>254.51719080305341</v>
      </c>
      <c r="Z42" s="217">
        <v>215.32895255665255</v>
      </c>
      <c r="AA42" s="217">
        <v>232.13861519773249</v>
      </c>
      <c r="AB42" s="217">
        <v>244.13352782764809</v>
      </c>
      <c r="AC42" s="217">
        <v>209.73158932091022</v>
      </c>
      <c r="AD42" s="217">
        <v>298.22899884925198</v>
      </c>
      <c r="AE42" s="217">
        <v>235.33769297945949</v>
      </c>
      <c r="AF42" s="217">
        <v>231.77651207426609</v>
      </c>
      <c r="AG42" s="217">
        <v>233.08779918803796</v>
      </c>
      <c r="AH42" s="217">
        <v>314</v>
      </c>
      <c r="AI42" s="217">
        <v>242</v>
      </c>
      <c r="AJ42" s="217">
        <v>246.77769033049722</v>
      </c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409"/>
      <c r="BL42" s="409"/>
      <c r="BM42" s="409"/>
      <c r="BN42" s="409"/>
      <c r="BO42" s="409"/>
      <c r="BP42" s="409"/>
      <c r="BQ42" s="409"/>
      <c r="BR42" s="409"/>
      <c r="BS42" s="409"/>
      <c r="BT42" s="409"/>
      <c r="BU42" s="409"/>
      <c r="BV42" s="409"/>
      <c r="BW42" s="409"/>
      <c r="BX42" s="409"/>
      <c r="BY42" s="409"/>
      <c r="BZ42" s="409"/>
      <c r="CA42" s="409"/>
      <c r="CB42" s="409"/>
      <c r="CC42" s="409"/>
      <c r="CD42" s="409"/>
      <c r="CE42" s="409"/>
      <c r="CF42" s="409"/>
      <c r="CG42" s="409"/>
      <c r="CH42" s="409"/>
      <c r="CI42" s="409"/>
      <c r="CJ42" s="409"/>
      <c r="CK42" s="409"/>
      <c r="CL42" s="409"/>
      <c r="CM42" s="409"/>
      <c r="CN42" s="409"/>
    </row>
    <row r="43" spans="1:92">
      <c r="A43" s="110" t="s">
        <v>132</v>
      </c>
      <c r="B43" s="368" t="s">
        <v>384</v>
      </c>
      <c r="C43" s="368" t="s">
        <v>385</v>
      </c>
      <c r="D43" s="368" t="s">
        <v>386</v>
      </c>
      <c r="E43" s="368" t="s">
        <v>387</v>
      </c>
      <c r="F43" s="368" t="s">
        <v>388</v>
      </c>
      <c r="G43" s="368" t="s">
        <v>389</v>
      </c>
      <c r="H43" s="368" t="s">
        <v>390</v>
      </c>
      <c r="I43" s="368" t="s">
        <v>391</v>
      </c>
      <c r="J43" s="368" t="s">
        <v>2</v>
      </c>
      <c r="K43" s="368" t="s">
        <v>3</v>
      </c>
      <c r="L43" s="368" t="s">
        <v>4</v>
      </c>
      <c r="M43" s="368" t="s">
        <v>5</v>
      </c>
      <c r="N43" s="368" t="s">
        <v>6</v>
      </c>
      <c r="O43" s="368" t="s">
        <v>7</v>
      </c>
      <c r="P43" s="368" t="s">
        <v>8</v>
      </c>
      <c r="Q43" s="368" t="s">
        <v>9</v>
      </c>
      <c r="R43" s="368" t="s">
        <v>354</v>
      </c>
      <c r="S43" s="368" t="s">
        <v>359</v>
      </c>
      <c r="T43" s="368" t="s">
        <v>366</v>
      </c>
      <c r="U43" s="368" t="s">
        <v>403</v>
      </c>
      <c r="V43" s="368" t="s">
        <v>406</v>
      </c>
      <c r="W43" s="368" t="s">
        <v>418</v>
      </c>
      <c r="X43" s="368" t="s">
        <v>423</v>
      </c>
      <c r="Y43" s="368" t="s">
        <v>429</v>
      </c>
      <c r="Z43" s="368" t="s">
        <v>432</v>
      </c>
      <c r="AA43" s="368" t="s">
        <v>435</v>
      </c>
      <c r="AB43" s="368" t="s">
        <v>517</v>
      </c>
      <c r="AC43" s="368" t="s">
        <v>633</v>
      </c>
      <c r="AD43" s="368" t="s">
        <v>637</v>
      </c>
      <c r="AE43" s="368" t="s">
        <v>648</v>
      </c>
      <c r="AF43" s="368" t="s">
        <v>700</v>
      </c>
      <c r="AG43" s="368" t="s">
        <v>714</v>
      </c>
      <c r="AH43" s="368" t="s">
        <v>717</v>
      </c>
      <c r="AI43" s="368" t="s">
        <v>727</v>
      </c>
      <c r="AJ43" s="368" t="s">
        <v>728</v>
      </c>
    </row>
    <row r="44" spans="1:92" ht="15" customHeight="1">
      <c r="A44" s="110" t="s">
        <v>10</v>
      </c>
      <c r="B44" s="367" t="s">
        <v>11</v>
      </c>
      <c r="C44" s="367" t="s">
        <v>12</v>
      </c>
      <c r="D44" s="367" t="s">
        <v>13</v>
      </c>
      <c r="E44" s="367" t="s">
        <v>14</v>
      </c>
      <c r="F44" s="367" t="s">
        <v>11</v>
      </c>
      <c r="G44" s="367" t="s">
        <v>12</v>
      </c>
      <c r="H44" s="367" t="s">
        <v>13</v>
      </c>
      <c r="I44" s="367" t="s">
        <v>14</v>
      </c>
      <c r="J44" s="367" t="s">
        <v>11</v>
      </c>
      <c r="K44" s="367" t="s">
        <v>12</v>
      </c>
      <c r="L44" s="367" t="s">
        <v>13</v>
      </c>
      <c r="M44" s="367" t="s">
        <v>14</v>
      </c>
      <c r="N44" s="367" t="s">
        <v>11</v>
      </c>
      <c r="O44" s="367" t="s">
        <v>12</v>
      </c>
      <c r="P44" s="367" t="s">
        <v>13</v>
      </c>
      <c r="Q44" s="367" t="s">
        <v>14</v>
      </c>
      <c r="R44" s="367" t="s">
        <v>11</v>
      </c>
      <c r="S44" s="367" t="s">
        <v>12</v>
      </c>
      <c r="T44" s="367" t="s">
        <v>13</v>
      </c>
      <c r="U44" s="367" t="s">
        <v>14</v>
      </c>
      <c r="V44" s="367" t="s">
        <v>11</v>
      </c>
      <c r="W44" s="367" t="s">
        <v>12</v>
      </c>
      <c r="X44" s="367" t="s">
        <v>13</v>
      </c>
      <c r="Y44" s="367" t="s">
        <v>14</v>
      </c>
      <c r="Z44" s="367" t="s">
        <v>11</v>
      </c>
      <c r="AA44" s="367" t="s">
        <v>12</v>
      </c>
      <c r="AB44" s="367" t="s">
        <v>13</v>
      </c>
      <c r="AC44" s="367" t="s">
        <v>14</v>
      </c>
      <c r="AD44" s="367" t="s">
        <v>11</v>
      </c>
      <c r="AE44" s="367" t="s">
        <v>12</v>
      </c>
      <c r="AF44" s="367" t="s">
        <v>13</v>
      </c>
      <c r="AG44" s="367" t="s">
        <v>14</v>
      </c>
      <c r="AH44" s="367" t="s">
        <v>11</v>
      </c>
      <c r="AI44" s="367" t="s">
        <v>12</v>
      </c>
      <c r="AJ44" s="367" t="s">
        <v>13</v>
      </c>
    </row>
    <row r="45" spans="1:92">
      <c r="A45" s="24" t="s">
        <v>133</v>
      </c>
      <c r="B45" s="226">
        <v>1193.2</v>
      </c>
      <c r="C45" s="226">
        <v>1264.0999999999999</v>
      </c>
      <c r="D45" s="226">
        <v>2248.4</v>
      </c>
      <c r="E45" s="226">
        <v>2605.4</v>
      </c>
      <c r="F45" s="226">
        <v>2350.4</v>
      </c>
      <c r="G45" s="226">
        <v>1478.3</v>
      </c>
      <c r="H45" s="298">
        <v>3246.7</v>
      </c>
      <c r="I45" s="298">
        <v>2125.4</v>
      </c>
      <c r="J45" s="226">
        <v>2604.8000000000002</v>
      </c>
      <c r="K45" s="226">
        <v>1686.3</v>
      </c>
      <c r="L45" s="226">
        <v>2331.3380000000002</v>
      </c>
      <c r="M45" s="226">
        <v>2641.4650000000001</v>
      </c>
      <c r="N45" s="66">
        <v>3080.04</v>
      </c>
      <c r="O45" s="66">
        <v>1646.883</v>
      </c>
      <c r="P45" s="122">
        <v>2637.4760000000001</v>
      </c>
      <c r="Q45" s="122">
        <v>3716.45</v>
      </c>
      <c r="R45" s="66">
        <v>3866.279</v>
      </c>
      <c r="S45" s="66">
        <v>2642.8980000000001</v>
      </c>
      <c r="T45" s="122">
        <v>3148.4110000000001</v>
      </c>
      <c r="U45" s="122">
        <v>3476.1489999999999</v>
      </c>
      <c r="V45" s="122">
        <v>2913.2339999999999</v>
      </c>
      <c r="W45" s="122">
        <v>3105.9140000000002</v>
      </c>
      <c r="X45" s="122">
        <v>3839.9279999999999</v>
      </c>
      <c r="Y45" s="226">
        <v>3293.6019999999999</v>
      </c>
      <c r="Z45" s="122">
        <v>4512.9369999999999</v>
      </c>
      <c r="AA45" s="122">
        <v>4091.556</v>
      </c>
      <c r="AB45" s="122">
        <v>5452.0550000000003</v>
      </c>
      <c r="AC45" s="122">
        <v>5741.9979999999996</v>
      </c>
      <c r="AD45" s="122">
        <v>7120.0280000000002</v>
      </c>
      <c r="AE45" s="122">
        <v>6084.1009999999997</v>
      </c>
      <c r="AF45" s="122">
        <v>7698.6850000000004</v>
      </c>
      <c r="AG45" s="122">
        <v>7932.4949999999999</v>
      </c>
      <c r="AH45" s="122">
        <v>8995.3330000000005</v>
      </c>
      <c r="AI45" s="122">
        <v>4993.4459999999999</v>
      </c>
      <c r="AJ45" s="122">
        <v>7320.2889999999998</v>
      </c>
    </row>
    <row r="46" spans="1:92">
      <c r="A46" s="142" t="s">
        <v>259</v>
      </c>
      <c r="B46" s="226">
        <v>665.6</v>
      </c>
      <c r="C46" s="226">
        <v>624.70000000000005</v>
      </c>
      <c r="D46" s="226">
        <v>1302.2</v>
      </c>
      <c r="E46" s="226">
        <v>1250.4000000000001</v>
      </c>
      <c r="F46" s="226">
        <v>1176.7</v>
      </c>
      <c r="G46" s="226">
        <v>759.1</v>
      </c>
      <c r="H46" s="298">
        <v>1492.3</v>
      </c>
      <c r="I46" s="298">
        <v>876.2</v>
      </c>
      <c r="J46" s="226">
        <v>1225.5</v>
      </c>
      <c r="K46" s="226">
        <v>582.79999999999995</v>
      </c>
      <c r="L46" s="226">
        <v>1075.1300000000001</v>
      </c>
      <c r="M46" s="226">
        <v>1176.1750000000002</v>
      </c>
      <c r="N46" s="66">
        <v>1408.3290000000002</v>
      </c>
      <c r="O46" s="66">
        <v>464.96800000000002</v>
      </c>
      <c r="P46" s="122">
        <v>1200.6399999999999</v>
      </c>
      <c r="Q46" s="122">
        <v>1597.069</v>
      </c>
      <c r="R46" s="66">
        <v>1846.288</v>
      </c>
      <c r="S46" s="66">
        <v>1115.3209999999999</v>
      </c>
      <c r="T46" s="122">
        <v>1443.03</v>
      </c>
      <c r="U46" s="122">
        <v>1390.1320000000001</v>
      </c>
      <c r="V46" s="122">
        <v>1291.7260000000001</v>
      </c>
      <c r="W46" s="122">
        <v>1221.5160000000001</v>
      </c>
      <c r="X46" s="122">
        <v>1643.0650000000001</v>
      </c>
      <c r="Y46" s="226">
        <v>1221.0440000000001</v>
      </c>
      <c r="Z46" s="122">
        <v>1350.25</v>
      </c>
      <c r="AA46" s="122">
        <v>729.44399999999996</v>
      </c>
      <c r="AB46" s="122">
        <v>1022.944</v>
      </c>
      <c r="AC46" s="122">
        <v>568.11099999999999</v>
      </c>
      <c r="AD46" s="122">
        <v>1581.597</v>
      </c>
      <c r="AE46" s="122">
        <v>751.31700000000001</v>
      </c>
      <c r="AF46" s="122">
        <v>593.65899999999999</v>
      </c>
      <c r="AG46" s="122">
        <v>998.92600000000004</v>
      </c>
      <c r="AH46" s="122">
        <v>2302.8809999999999</v>
      </c>
      <c r="AI46" s="122">
        <v>1085.08</v>
      </c>
      <c r="AJ46" s="122">
        <v>2442.9650000000001</v>
      </c>
    </row>
    <row r="47" spans="1:92">
      <c r="A47" s="91" t="s">
        <v>254</v>
      </c>
      <c r="B47" s="225">
        <v>258.8</v>
      </c>
      <c r="C47" s="225">
        <v>206.8</v>
      </c>
      <c r="D47" s="225">
        <v>261.10000000000002</v>
      </c>
      <c r="E47" s="225">
        <v>233</v>
      </c>
      <c r="F47" s="225">
        <v>198.3</v>
      </c>
      <c r="G47" s="225">
        <v>185.3</v>
      </c>
      <c r="H47" s="299">
        <v>211.7</v>
      </c>
      <c r="I47" s="299">
        <v>272.5</v>
      </c>
      <c r="J47" s="225">
        <v>270.89999999999998</v>
      </c>
      <c r="K47" s="225">
        <v>220.9</v>
      </c>
      <c r="L47" s="225">
        <v>254.79699999999997</v>
      </c>
      <c r="M47" s="225">
        <v>262.50400000000002</v>
      </c>
      <c r="N47" s="93">
        <v>281.178</v>
      </c>
      <c r="O47" s="93">
        <v>169.11</v>
      </c>
      <c r="P47" s="93">
        <v>241.39</v>
      </c>
      <c r="Q47" s="93">
        <v>319.18899999999996</v>
      </c>
      <c r="R47" s="93">
        <v>361.73699999999997</v>
      </c>
      <c r="S47" s="93">
        <v>267.44200000000001</v>
      </c>
      <c r="T47" s="93">
        <v>381.30999999999995</v>
      </c>
      <c r="U47" s="93">
        <v>426.88099999999997</v>
      </c>
      <c r="V47" s="93">
        <v>358.24599999999998</v>
      </c>
      <c r="W47" s="93">
        <v>315.40099999999995</v>
      </c>
      <c r="X47" s="93">
        <v>295.90699999999998</v>
      </c>
      <c r="Y47" s="93">
        <v>325.97000000000003</v>
      </c>
      <c r="Z47" s="93">
        <v>295.68899999999996</v>
      </c>
      <c r="AA47" s="93">
        <v>230.654</v>
      </c>
      <c r="AB47" s="93">
        <v>352.43700000000001</v>
      </c>
      <c r="AC47" s="93">
        <v>339.60899999999998</v>
      </c>
      <c r="AD47" s="93">
        <v>377.07499999999999</v>
      </c>
      <c r="AE47" s="93">
        <v>288.49599999999998</v>
      </c>
      <c r="AF47" s="93">
        <v>391.21</v>
      </c>
      <c r="AG47" s="93">
        <v>440.64800000000002</v>
      </c>
      <c r="AH47" s="93">
        <v>421.94499999999999</v>
      </c>
      <c r="AI47" s="93">
        <v>402.85599999999999</v>
      </c>
      <c r="AJ47" s="93">
        <v>525.26400000000001</v>
      </c>
    </row>
    <row r="48" spans="1:92">
      <c r="A48" s="91" t="s">
        <v>673</v>
      </c>
      <c r="B48" s="225">
        <v>406.9</v>
      </c>
      <c r="C48" s="225">
        <v>417.9</v>
      </c>
      <c r="D48" s="225">
        <v>1041.0999999999999</v>
      </c>
      <c r="E48" s="225">
        <v>1017.5</v>
      </c>
      <c r="F48" s="225">
        <v>978.4</v>
      </c>
      <c r="G48" s="225">
        <v>573.9</v>
      </c>
      <c r="H48" s="299">
        <v>1280.5999999999999</v>
      </c>
      <c r="I48" s="299">
        <v>603.70000000000005</v>
      </c>
      <c r="J48" s="225">
        <v>954.5</v>
      </c>
      <c r="K48" s="225">
        <v>361.9</v>
      </c>
      <c r="L48" s="225">
        <v>820.33300000000008</v>
      </c>
      <c r="M48" s="225">
        <v>913.67100000000005</v>
      </c>
      <c r="N48" s="93">
        <v>1127.1510000000001</v>
      </c>
      <c r="O48" s="93">
        <v>295.858</v>
      </c>
      <c r="P48" s="93">
        <v>959.25</v>
      </c>
      <c r="Q48" s="93">
        <v>1277.8800000000001</v>
      </c>
      <c r="R48" s="93">
        <v>1484.5509999999999</v>
      </c>
      <c r="S48" s="93">
        <v>847.87899999999991</v>
      </c>
      <c r="T48" s="93">
        <v>1061.72</v>
      </c>
      <c r="U48" s="93">
        <v>963.25099999999998</v>
      </c>
      <c r="V48" s="93">
        <v>933.48</v>
      </c>
      <c r="W48" s="93">
        <v>906.11500000000001</v>
      </c>
      <c r="X48" s="93">
        <v>1347.1580000000001</v>
      </c>
      <c r="Y48" s="93">
        <v>895.07400000000007</v>
      </c>
      <c r="Z48" s="93">
        <v>1054.5610000000001</v>
      </c>
      <c r="AA48" s="93">
        <v>498.79</v>
      </c>
      <c r="AB48" s="93">
        <v>670.50699999999995</v>
      </c>
      <c r="AC48" s="93">
        <v>228.50200000000001</v>
      </c>
      <c r="AD48" s="93">
        <v>1204.5219999999999</v>
      </c>
      <c r="AE48" s="93">
        <v>462.82100000000003</v>
      </c>
      <c r="AF48" s="93">
        <v>202.44900000000001</v>
      </c>
      <c r="AG48" s="93">
        <v>558.27800000000002</v>
      </c>
      <c r="AH48" s="93">
        <v>1880.9359999999999</v>
      </c>
      <c r="AI48" s="93">
        <v>682.22400000000005</v>
      </c>
      <c r="AJ48" s="93">
        <v>1917.701</v>
      </c>
    </row>
    <row r="49" spans="1:91">
      <c r="A49" s="142" t="s">
        <v>260</v>
      </c>
      <c r="B49" s="226">
        <v>501.5</v>
      </c>
      <c r="C49" s="226">
        <v>535.5</v>
      </c>
      <c r="D49" s="226">
        <v>717</v>
      </c>
      <c r="E49" s="226">
        <v>937.6</v>
      </c>
      <c r="F49" s="226">
        <v>1123.3</v>
      </c>
      <c r="G49" s="226">
        <v>580.70000000000005</v>
      </c>
      <c r="H49" s="298">
        <v>1519.8</v>
      </c>
      <c r="I49" s="298">
        <v>1042.8</v>
      </c>
      <c r="J49" s="226">
        <v>1321.3</v>
      </c>
      <c r="K49" s="226">
        <v>879.3</v>
      </c>
      <c r="L49" s="226">
        <v>951.99</v>
      </c>
      <c r="M49" s="226">
        <v>1224.24</v>
      </c>
      <c r="N49" s="66">
        <v>1626.4839999999999</v>
      </c>
      <c r="O49" s="66">
        <v>940.50299999999993</v>
      </c>
      <c r="P49" s="122">
        <v>1128.511</v>
      </c>
      <c r="Q49" s="122">
        <v>1861.7999999999997</v>
      </c>
      <c r="R49" s="66">
        <v>1936.912</v>
      </c>
      <c r="S49" s="66">
        <v>1262.3400000000001</v>
      </c>
      <c r="T49" s="122">
        <v>1400.7719999999999</v>
      </c>
      <c r="U49" s="122">
        <v>1880.3850000000002</v>
      </c>
      <c r="V49" s="122">
        <v>1530.5619999999999</v>
      </c>
      <c r="W49" s="122">
        <v>1614.6970000000001</v>
      </c>
      <c r="X49" s="122">
        <v>1729.1089999999999</v>
      </c>
      <c r="Y49" s="226">
        <v>1676.2839999999999</v>
      </c>
      <c r="Z49" s="122">
        <v>2423.694</v>
      </c>
      <c r="AA49" s="122">
        <v>1624.3239999999998</v>
      </c>
      <c r="AB49" s="122">
        <v>2055.7069999999999</v>
      </c>
      <c r="AC49" s="122">
        <v>2465.7110000000002</v>
      </c>
      <c r="AD49" s="122">
        <v>2950.5450000000001</v>
      </c>
      <c r="AE49" s="122">
        <v>1912.1010000000001</v>
      </c>
      <c r="AF49" s="122">
        <v>3031.393</v>
      </c>
      <c r="AG49" s="122">
        <v>2917.8829999999998</v>
      </c>
      <c r="AH49" s="122">
        <v>3618.9459999999999</v>
      </c>
      <c r="AI49" s="122">
        <v>1980.8415412185409</v>
      </c>
      <c r="AJ49" s="122">
        <v>2566.6469999999999</v>
      </c>
      <c r="AK49" s="428"/>
    </row>
    <row r="50" spans="1:91">
      <c r="A50" s="91" t="s">
        <v>254</v>
      </c>
      <c r="B50" s="225">
        <v>364</v>
      </c>
      <c r="C50" s="225">
        <v>185.1</v>
      </c>
      <c r="D50" s="225">
        <v>281.5</v>
      </c>
      <c r="E50" s="225">
        <v>332.9</v>
      </c>
      <c r="F50" s="225">
        <v>528.9</v>
      </c>
      <c r="G50" s="225">
        <v>323.2</v>
      </c>
      <c r="H50" s="299">
        <v>870.4</v>
      </c>
      <c r="I50" s="299">
        <v>521.9</v>
      </c>
      <c r="J50" s="225">
        <v>663.9</v>
      </c>
      <c r="K50" s="225">
        <v>359</v>
      </c>
      <c r="L50" s="225">
        <v>528.28499999999997</v>
      </c>
      <c r="M50" s="225">
        <v>676.61699999999996</v>
      </c>
      <c r="N50" s="93">
        <v>839.95399999999995</v>
      </c>
      <c r="O50" s="93">
        <v>379.51599999999996</v>
      </c>
      <c r="P50" s="93">
        <v>548.80999999999995</v>
      </c>
      <c r="Q50" s="93">
        <v>806.45600000000002</v>
      </c>
      <c r="R50" s="93">
        <v>1234.289</v>
      </c>
      <c r="S50" s="93">
        <v>468.81600000000003</v>
      </c>
      <c r="T50" s="93">
        <v>588.74800000000005</v>
      </c>
      <c r="U50" s="93">
        <v>1518.5500000000002</v>
      </c>
      <c r="V50" s="93">
        <v>1167.8040000000001</v>
      </c>
      <c r="W50" s="93">
        <v>1140.915</v>
      </c>
      <c r="X50" s="93">
        <v>1016.322</v>
      </c>
      <c r="Y50" s="93">
        <v>1149.8209999999999</v>
      </c>
      <c r="Z50" s="93">
        <v>2006.34</v>
      </c>
      <c r="AA50" s="93">
        <v>1217.9570000000001</v>
      </c>
      <c r="AB50" s="93">
        <v>1228.0999999999999</v>
      </c>
      <c r="AC50" s="93">
        <v>1802.53</v>
      </c>
      <c r="AD50" s="93">
        <v>2105.6619999999998</v>
      </c>
      <c r="AE50" s="93">
        <v>1334.8040000000001</v>
      </c>
      <c r="AF50" s="93">
        <v>1546.8050000000001</v>
      </c>
      <c r="AG50" s="93">
        <v>1610.4829999999999</v>
      </c>
      <c r="AH50" s="93">
        <v>2181.2460000000001</v>
      </c>
      <c r="AI50" s="93">
        <v>1032.124</v>
      </c>
      <c r="AJ50" s="93">
        <v>1032.097</v>
      </c>
    </row>
    <row r="51" spans="1:91">
      <c r="A51" s="91" t="s">
        <v>673</v>
      </c>
      <c r="B51" s="225">
        <v>137.5</v>
      </c>
      <c r="C51" s="225">
        <v>350.5</v>
      </c>
      <c r="D51" s="225">
        <v>435.5</v>
      </c>
      <c r="E51" s="225">
        <v>604.70000000000005</v>
      </c>
      <c r="F51" s="225">
        <v>594.4</v>
      </c>
      <c r="G51" s="225">
        <v>257.5</v>
      </c>
      <c r="H51" s="225">
        <v>649.4</v>
      </c>
      <c r="I51" s="225">
        <v>520.79999999999995</v>
      </c>
      <c r="J51" s="225">
        <v>657.3</v>
      </c>
      <c r="K51" s="225">
        <v>520.4</v>
      </c>
      <c r="L51" s="225">
        <v>423.70499999999998</v>
      </c>
      <c r="M51" s="225">
        <v>547.62300000000005</v>
      </c>
      <c r="N51" s="93">
        <v>786.53</v>
      </c>
      <c r="O51" s="93">
        <v>560.98699999999997</v>
      </c>
      <c r="P51" s="93">
        <v>579.70100000000002</v>
      </c>
      <c r="Q51" s="93">
        <v>1055.3440000000001</v>
      </c>
      <c r="R51" s="93">
        <v>702.62300000000005</v>
      </c>
      <c r="S51" s="93">
        <v>794</v>
      </c>
      <c r="T51" s="93">
        <v>812.024</v>
      </c>
      <c r="U51" s="93">
        <v>361.83500000000004</v>
      </c>
      <c r="V51" s="93">
        <v>362.75799999999998</v>
      </c>
      <c r="W51" s="93">
        <v>473.78199999999998</v>
      </c>
      <c r="X51" s="93">
        <v>712.78700000000003</v>
      </c>
      <c r="Y51" s="93">
        <v>526.46299999999997</v>
      </c>
      <c r="Z51" s="93">
        <v>417.35400000000004</v>
      </c>
      <c r="AA51" s="93">
        <v>406.36900000000003</v>
      </c>
      <c r="AB51" s="93">
        <v>827.6</v>
      </c>
      <c r="AC51" s="93">
        <v>663.18100000000004</v>
      </c>
      <c r="AD51" s="93">
        <v>844.88300000000004</v>
      </c>
      <c r="AE51" s="93">
        <v>577.29700000000003</v>
      </c>
      <c r="AF51" s="93">
        <v>1484.588</v>
      </c>
      <c r="AG51" s="93">
        <v>1307.4000000000001</v>
      </c>
      <c r="AH51" s="93">
        <v>1437.7</v>
      </c>
      <c r="AI51" s="93">
        <v>948.71754121854099</v>
      </c>
      <c r="AJ51" s="93">
        <v>1534.55</v>
      </c>
      <c r="AK51" s="423"/>
    </row>
    <row r="52" spans="1:91">
      <c r="A52" s="142" t="s">
        <v>706</v>
      </c>
      <c r="B52" s="226">
        <v>1.3</v>
      </c>
      <c r="C52" s="226">
        <v>71</v>
      </c>
      <c r="D52" s="226">
        <v>163.9</v>
      </c>
      <c r="E52" s="226">
        <v>321.7</v>
      </c>
      <c r="F52" s="226">
        <v>13.1</v>
      </c>
      <c r="G52" s="226">
        <v>97.2</v>
      </c>
      <c r="H52" s="298">
        <v>153.30000000000001</v>
      </c>
      <c r="I52" s="298">
        <v>126.1</v>
      </c>
      <c r="J52" s="226">
        <v>27.3</v>
      </c>
      <c r="K52" s="226">
        <v>175</v>
      </c>
      <c r="L52" s="226">
        <v>230.58199999999999</v>
      </c>
      <c r="M52" s="226">
        <v>185.749</v>
      </c>
      <c r="N52" s="66">
        <v>12.686</v>
      </c>
      <c r="O52" s="66">
        <v>172.05199999999999</v>
      </c>
      <c r="P52" s="122">
        <v>203.00200000000001</v>
      </c>
      <c r="Q52" s="122">
        <v>167.136</v>
      </c>
      <c r="R52" s="66">
        <v>43.881</v>
      </c>
      <c r="S52" s="66">
        <v>151.43799999999999</v>
      </c>
      <c r="T52" s="122">
        <v>206.55699999999999</v>
      </c>
      <c r="U52" s="122">
        <v>118.592</v>
      </c>
      <c r="V52" s="122">
        <v>41.097999999999999</v>
      </c>
      <c r="W52" s="122">
        <v>198.67699999999999</v>
      </c>
      <c r="X52" s="122">
        <v>364.84800000000001</v>
      </c>
      <c r="Y52" s="226">
        <v>279.67700000000002</v>
      </c>
      <c r="Z52" s="122">
        <v>108.995</v>
      </c>
      <c r="AA52" s="122">
        <v>303.93900000000002</v>
      </c>
      <c r="AB52" s="122">
        <v>1181.989</v>
      </c>
      <c r="AC52" s="122">
        <v>1241.7349999999999</v>
      </c>
      <c r="AD52" s="122">
        <v>735.88</v>
      </c>
      <c r="AE52" s="122">
        <v>911.26800000000003</v>
      </c>
      <c r="AF52" s="122">
        <v>1151.721</v>
      </c>
      <c r="AG52" s="122">
        <v>1135.77</v>
      </c>
      <c r="AH52" s="122">
        <v>667.28099999999995</v>
      </c>
      <c r="AI52" s="122">
        <v>437.98899999999998</v>
      </c>
      <c r="AJ52" s="122">
        <v>586.94000000000005</v>
      </c>
      <c r="AK52" s="428"/>
      <c r="AL52" s="428"/>
    </row>
    <row r="53" spans="1:91">
      <c r="A53" s="91" t="s">
        <v>707</v>
      </c>
      <c r="B53" s="226"/>
      <c r="C53" s="226"/>
      <c r="D53" s="226"/>
      <c r="E53" s="226"/>
      <c r="F53" s="226"/>
      <c r="G53" s="226"/>
      <c r="H53" s="298"/>
      <c r="I53" s="298"/>
      <c r="J53" s="226"/>
      <c r="K53" s="226"/>
      <c r="L53" s="226"/>
      <c r="M53" s="226"/>
      <c r="N53" s="122"/>
      <c r="O53" s="122"/>
      <c r="P53" s="122"/>
      <c r="Q53" s="122"/>
      <c r="R53" s="122"/>
      <c r="S53" s="122"/>
      <c r="T53" s="122"/>
      <c r="U53" s="122"/>
      <c r="V53" s="122"/>
      <c r="W53" s="93">
        <v>147.43221776179999</v>
      </c>
      <c r="X53" s="93">
        <v>238.31784469924003</v>
      </c>
      <c r="Y53" s="93">
        <v>170.04293517551997</v>
      </c>
      <c r="Z53" s="93">
        <v>20.563914969160319</v>
      </c>
      <c r="AA53" s="93">
        <v>171.9915</v>
      </c>
      <c r="AB53" s="93">
        <v>217.5718</v>
      </c>
      <c r="AC53" s="93">
        <v>117.05119999999999</v>
      </c>
      <c r="AD53" s="93">
        <v>51.8322</v>
      </c>
      <c r="AE53" s="93">
        <v>155.06400590416587</v>
      </c>
      <c r="AF53" s="93">
        <v>194.9472243056652</v>
      </c>
      <c r="AG53" s="93">
        <v>139.77917555877292</v>
      </c>
      <c r="AH53" s="93">
        <v>14.53</v>
      </c>
      <c r="AI53" s="93">
        <v>160.08382864536335</v>
      </c>
      <c r="AJ53" s="93">
        <v>208.50287098267822</v>
      </c>
    </row>
    <row r="54" spans="1:91">
      <c r="A54" s="91" t="s">
        <v>708</v>
      </c>
      <c r="B54" s="226"/>
      <c r="C54" s="226"/>
      <c r="D54" s="226"/>
      <c r="E54" s="226"/>
      <c r="F54" s="226"/>
      <c r="G54" s="226"/>
      <c r="H54" s="298"/>
      <c r="I54" s="298"/>
      <c r="J54" s="226"/>
      <c r="K54" s="226"/>
      <c r="L54" s="226"/>
      <c r="M54" s="226"/>
      <c r="N54" s="122"/>
      <c r="O54" s="122"/>
      <c r="P54" s="122"/>
      <c r="Q54" s="122"/>
      <c r="R54" s="122"/>
      <c r="S54" s="122"/>
      <c r="T54" s="122"/>
      <c r="U54" s="122"/>
      <c r="V54" s="122"/>
      <c r="W54" s="93">
        <v>51.241695774804043</v>
      </c>
      <c r="X54" s="93">
        <v>126.523538343005</v>
      </c>
      <c r="Y54" s="93">
        <v>109.66545346113107</v>
      </c>
      <c r="Z54" s="93">
        <v>88.822132201513583</v>
      </c>
      <c r="AA54" s="93">
        <v>131.94749999999999</v>
      </c>
      <c r="AB54" s="93">
        <v>964.41719999999998</v>
      </c>
      <c r="AC54" s="93">
        <v>1124.6837999999998</v>
      </c>
      <c r="AD54" s="93">
        <v>684.04780000000005</v>
      </c>
      <c r="AE54" s="93">
        <v>756.2039940958341</v>
      </c>
      <c r="AF54" s="93">
        <v>956.77377569433497</v>
      </c>
      <c r="AG54" s="93">
        <v>995.99082444122701</v>
      </c>
      <c r="AH54" s="93">
        <v>652.75099999999998</v>
      </c>
      <c r="AI54" s="93">
        <v>277.90517135463665</v>
      </c>
      <c r="AJ54" s="93">
        <v>378.43712901732175</v>
      </c>
    </row>
    <row r="55" spans="1:91">
      <c r="A55" s="142" t="s">
        <v>741</v>
      </c>
      <c r="B55" s="226">
        <v>24.8</v>
      </c>
      <c r="C55" s="226">
        <v>32.9</v>
      </c>
      <c r="D55" s="226">
        <v>65.3</v>
      </c>
      <c r="E55" s="226">
        <v>95.8</v>
      </c>
      <c r="F55" s="226">
        <v>37.200000000000003</v>
      </c>
      <c r="G55" s="226">
        <v>41.1</v>
      </c>
      <c r="H55" s="298">
        <v>81.400000000000006</v>
      </c>
      <c r="I55" s="298">
        <v>80.400000000000006</v>
      </c>
      <c r="J55" s="226">
        <v>30.8</v>
      </c>
      <c r="K55" s="226">
        <v>49.2</v>
      </c>
      <c r="L55" s="226">
        <v>73.638000000000005</v>
      </c>
      <c r="M55" s="226">
        <v>55.3</v>
      </c>
      <c r="N55" s="66">
        <v>32.540999999999997</v>
      </c>
      <c r="O55" s="66">
        <v>69.358999999999995</v>
      </c>
      <c r="P55" s="122">
        <v>105.32299999999999</v>
      </c>
      <c r="Q55" s="122">
        <v>90.447000000000003</v>
      </c>
      <c r="R55" s="66">
        <v>39.198</v>
      </c>
      <c r="S55" s="66">
        <v>113.798</v>
      </c>
      <c r="T55" s="122">
        <v>98.051000000000002</v>
      </c>
      <c r="U55" s="122">
        <v>87.04</v>
      </c>
      <c r="V55" s="122">
        <v>49.850999999999999</v>
      </c>
      <c r="W55" s="122">
        <v>71.022999999999996</v>
      </c>
      <c r="X55" s="122">
        <v>102.905</v>
      </c>
      <c r="Y55" s="226">
        <v>116.59699999999999</v>
      </c>
      <c r="Z55" s="122">
        <v>630</v>
      </c>
      <c r="AA55" s="122">
        <v>1433.8</v>
      </c>
      <c r="AB55" s="122">
        <v>1191.5</v>
      </c>
      <c r="AC55" s="122">
        <v>1466.4</v>
      </c>
      <c r="AD55" s="122">
        <v>1851.9979999999998</v>
      </c>
      <c r="AE55" s="122">
        <v>2509.4119999999998</v>
      </c>
      <c r="AF55" s="122">
        <v>2921.92</v>
      </c>
      <c r="AG55" s="122">
        <v>2879.9169999999999</v>
      </c>
      <c r="AH55" s="122">
        <v>2406.2759999999998</v>
      </c>
      <c r="AI55" s="122">
        <v>1489.5354587814591</v>
      </c>
      <c r="AJ55" s="122">
        <v>1723.7369999999992</v>
      </c>
      <c r="AK55" s="386"/>
      <c r="AL55" s="386"/>
      <c r="AM55" s="386"/>
      <c r="AN55" s="386"/>
      <c r="AO55" s="386"/>
    </row>
    <row r="56" spans="1:91">
      <c r="A56" s="24" t="s">
        <v>231</v>
      </c>
      <c r="B56" s="226">
        <v>-757.1</v>
      </c>
      <c r="C56" s="226">
        <v>-1094.2</v>
      </c>
      <c r="D56" s="226">
        <v>-1667.9</v>
      </c>
      <c r="E56" s="226">
        <v>-2028.8</v>
      </c>
      <c r="F56" s="226">
        <v>-2091</v>
      </c>
      <c r="G56" s="226">
        <v>-1252.4000000000001</v>
      </c>
      <c r="H56" s="226">
        <v>-2520.6999999999998</v>
      </c>
      <c r="I56" s="226">
        <v>-1817</v>
      </c>
      <c r="J56" s="226">
        <v>-2112.1196810764882</v>
      </c>
      <c r="K56" s="226">
        <v>-1385.6729822884499</v>
      </c>
      <c r="L56" s="122">
        <v>-1991.3837222071752</v>
      </c>
      <c r="M56" s="122">
        <v>-2282.4499739762477</v>
      </c>
      <c r="N56" s="122">
        <v>-2584.1563215281276</v>
      </c>
      <c r="O56" s="122">
        <v>-1577.9261525903057</v>
      </c>
      <c r="P56" s="122">
        <v>-2207.304847409695</v>
      </c>
      <c r="Q56" s="122">
        <v>-2778.7130889</v>
      </c>
      <c r="R56" s="122">
        <v>-2667.0861741600002</v>
      </c>
      <c r="S56" s="122">
        <v>-2216.69257831</v>
      </c>
      <c r="T56" s="122">
        <v>-2480.3287369399995</v>
      </c>
      <c r="U56" s="122">
        <v>-2603.4230501599995</v>
      </c>
      <c r="V56" s="122">
        <v>-2232.1439240999998</v>
      </c>
      <c r="W56" s="122">
        <v>-3095.8844922099993</v>
      </c>
      <c r="X56" s="122">
        <v>-2933.8193450099998</v>
      </c>
      <c r="Y56" s="226">
        <v>-2645.8029377900002</v>
      </c>
      <c r="Z56" s="122">
        <v>-3945.0539377</v>
      </c>
      <c r="AA56" s="122">
        <v>-3790.3305895600001</v>
      </c>
      <c r="AB56" s="122">
        <v>-5099.5237678399963</v>
      </c>
      <c r="AC56" s="122">
        <v>-5301.5397304999997</v>
      </c>
      <c r="AD56" s="122">
        <v>-6651.2749851600001</v>
      </c>
      <c r="AE56" s="122">
        <v>-5690.1886032000002</v>
      </c>
      <c r="AF56" s="122">
        <v>-7162.6814027600049</v>
      </c>
      <c r="AG56" s="122">
        <v>-7447.8238883999938</v>
      </c>
      <c r="AH56" s="122">
        <v>-8179.782413859999</v>
      </c>
      <c r="AI56" s="122">
        <v>-4505.6793928599991</v>
      </c>
      <c r="AJ56" s="122">
        <v>-6482.7678699800035</v>
      </c>
    </row>
    <row r="57" spans="1:91">
      <c r="A57" s="91" t="s">
        <v>744</v>
      </c>
      <c r="B57" s="225">
        <v>-430.9</v>
      </c>
      <c r="C57" s="225">
        <v>-494.1</v>
      </c>
      <c r="D57" s="225">
        <v>-858.8</v>
      </c>
      <c r="E57" s="225">
        <v>-819</v>
      </c>
      <c r="F57" s="225">
        <v>-825.6</v>
      </c>
      <c r="G57" s="225">
        <v>-612.6</v>
      </c>
      <c r="H57" s="225">
        <v>-1048.2</v>
      </c>
      <c r="I57" s="225">
        <v>-656.8</v>
      </c>
      <c r="J57" s="225">
        <v>-958.4</v>
      </c>
      <c r="K57" s="93">
        <v>-468.54138909958635</v>
      </c>
      <c r="L57" s="93">
        <v>-811.54336732231059</v>
      </c>
      <c r="M57" s="93">
        <v>-788.16549198980135</v>
      </c>
      <c r="N57" s="92">
        <v>-995.44024133509697</v>
      </c>
      <c r="O57" s="92">
        <v>-360.87019500070005</v>
      </c>
      <c r="P57" s="93">
        <v>-947.01519543038569</v>
      </c>
      <c r="Q57" s="93">
        <v>-884.12268558999995</v>
      </c>
      <c r="R57" s="92">
        <v>-1303.2</v>
      </c>
      <c r="S57" s="92">
        <v>-834.8</v>
      </c>
      <c r="T57" s="93">
        <v>-940.85611859999983</v>
      </c>
      <c r="U57" s="93">
        <v>-927.15039947999992</v>
      </c>
      <c r="V57" s="93">
        <v>-965.33791578</v>
      </c>
      <c r="W57" s="93">
        <v>-931.04095458999984</v>
      </c>
      <c r="X57" s="93">
        <v>-1048.62071999</v>
      </c>
      <c r="Y57" s="225">
        <v>-882.60756042999992</v>
      </c>
      <c r="Z57" s="93">
        <v>-1112.3576761600002</v>
      </c>
      <c r="AA57" s="93">
        <v>-596.14834733999999</v>
      </c>
      <c r="AB57" s="93">
        <v>-837.51055259999998</v>
      </c>
      <c r="AC57" s="93">
        <v>-553.70141964000015</v>
      </c>
      <c r="AD57" s="93">
        <v>-1390.6</v>
      </c>
      <c r="AE57" s="93">
        <v>-648.202</v>
      </c>
      <c r="AF57" s="93">
        <v>-523.23027232000004</v>
      </c>
      <c r="AG57" s="93">
        <v>-847.57934160000002</v>
      </c>
      <c r="AH57" s="93">
        <v>-1878.2591174699999</v>
      </c>
      <c r="AI57" s="93">
        <v>-530.4310496600001</v>
      </c>
      <c r="AJ57" s="93">
        <v>-1020.5891493199999</v>
      </c>
      <c r="AK57" s="225"/>
      <c r="AL57" s="225"/>
      <c r="AM57" s="225"/>
      <c r="AN57" s="225"/>
      <c r="AO57" s="225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225"/>
      <c r="BE57" s="93"/>
      <c r="BF57" s="93"/>
      <c r="BG57" s="93"/>
      <c r="BH57" s="93"/>
      <c r="BI57" s="93"/>
      <c r="BJ57" s="93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</row>
    <row r="58" spans="1:91">
      <c r="A58" s="91" t="s">
        <v>745</v>
      </c>
      <c r="B58" s="225">
        <v>-405.4</v>
      </c>
      <c r="C58" s="225">
        <v>-513.5</v>
      </c>
      <c r="D58" s="225">
        <v>-635.80000000000018</v>
      </c>
      <c r="E58" s="225">
        <v>-870.3</v>
      </c>
      <c r="F58" s="225">
        <v>-1003.8</v>
      </c>
      <c r="G58" s="225">
        <v>-537.80000000000007</v>
      </c>
      <c r="H58" s="225">
        <v>-1334.8999999999996</v>
      </c>
      <c r="I58" s="225">
        <v>-935.60000000000014</v>
      </c>
      <c r="J58" s="225">
        <v>-677.3719902991827</v>
      </c>
      <c r="K58" s="93">
        <v>-492.24076419256346</v>
      </c>
      <c r="L58" s="93">
        <v>-474.95438349000005</v>
      </c>
      <c r="M58" s="93">
        <v>-686.81715783000027</v>
      </c>
      <c r="N58" s="92">
        <v>-863.72758666432583</v>
      </c>
      <c r="O58" s="92">
        <v>-383.11397606000003</v>
      </c>
      <c r="P58" s="93">
        <v>-483.84899931427697</v>
      </c>
      <c r="Q58" s="93">
        <v>-927.13237699000001</v>
      </c>
      <c r="R58" s="92">
        <v>-992</v>
      </c>
      <c r="S58" s="92">
        <v>-745.2</v>
      </c>
      <c r="T58" s="93">
        <v>-608.85094531000004</v>
      </c>
      <c r="U58" s="93">
        <v>-918.95026824999991</v>
      </c>
      <c r="V58" s="93">
        <v>-599.89101428000015</v>
      </c>
      <c r="W58" s="93">
        <v>-624.80505533929988</v>
      </c>
      <c r="X58" s="93">
        <v>-827.19474344999992</v>
      </c>
      <c r="Y58" s="223">
        <v>-771.89858013999992</v>
      </c>
      <c r="Z58" s="115">
        <v>-946.98410450000006</v>
      </c>
      <c r="AA58" s="93">
        <v>-526.73161861999995</v>
      </c>
      <c r="AB58" s="115">
        <v>-995.40850265999984</v>
      </c>
      <c r="AC58" s="115">
        <v>-1020.0035132800002</v>
      </c>
      <c r="AD58" s="93">
        <v>-1157</v>
      </c>
      <c r="AE58" s="115">
        <v>-672.35699999999997</v>
      </c>
      <c r="AF58" s="115">
        <v>-1284.63286242</v>
      </c>
      <c r="AG58" s="93">
        <v>-888.20177420999994</v>
      </c>
      <c r="AH58" s="93">
        <v>-1094.44316964</v>
      </c>
      <c r="AI58" s="93">
        <v>-662.16428721999989</v>
      </c>
      <c r="AJ58" s="93">
        <v>-1118.33999152</v>
      </c>
      <c r="AK58" s="225"/>
      <c r="AL58" s="225"/>
      <c r="AM58" s="225"/>
      <c r="AN58" s="225"/>
      <c r="AO58" s="225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223"/>
      <c r="BE58" s="115"/>
      <c r="BF58" s="93"/>
      <c r="BG58" s="115"/>
      <c r="BH58" s="115"/>
      <c r="BI58" s="93"/>
      <c r="BJ58" s="115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</row>
    <row r="59" spans="1:91">
      <c r="A59" s="91" t="s">
        <v>747</v>
      </c>
      <c r="B59" s="225">
        <v>-0.1</v>
      </c>
      <c r="C59" s="225">
        <v>-43.2</v>
      </c>
      <c r="D59" s="225">
        <v>-91.5</v>
      </c>
      <c r="E59" s="225">
        <v>-253.4</v>
      </c>
      <c r="F59" s="225">
        <v>-10.9</v>
      </c>
      <c r="G59" s="225">
        <v>-49.3</v>
      </c>
      <c r="H59" s="225">
        <v>-59.2</v>
      </c>
      <c r="I59" s="225">
        <v>-40.1</v>
      </c>
      <c r="J59" s="225">
        <v>-14.9</v>
      </c>
      <c r="K59" s="225">
        <v>-50.7</v>
      </c>
      <c r="L59" s="93">
        <v>-68.599999999999994</v>
      </c>
      <c r="M59" s="93">
        <v>-27.376000000000001</v>
      </c>
      <c r="N59" s="93">
        <v>-5.242</v>
      </c>
      <c r="O59" s="93">
        <v>-55.040999999999997</v>
      </c>
      <c r="P59" s="93">
        <v>-96.972000000000008</v>
      </c>
      <c r="Q59" s="93">
        <v>-98.111999999999995</v>
      </c>
      <c r="R59" s="93">
        <v>-21.145</v>
      </c>
      <c r="S59" s="93">
        <v>-67.015699999999995</v>
      </c>
      <c r="T59" s="93">
        <v>-73.126999999999995</v>
      </c>
      <c r="U59" s="93">
        <v>-51.932000000000002</v>
      </c>
      <c r="V59" s="93">
        <v>-21.335000000000001</v>
      </c>
      <c r="W59" s="93">
        <v>-112.06399999999999</v>
      </c>
      <c r="X59" s="93">
        <v>-176.381</v>
      </c>
      <c r="Y59" s="223">
        <v>-143.28800000000001</v>
      </c>
      <c r="Z59" s="115">
        <v>-101.694</v>
      </c>
      <c r="AA59" s="93">
        <v>-69.599999999999994</v>
      </c>
      <c r="AB59" s="93">
        <v>-85.9</v>
      </c>
      <c r="AC59" s="93">
        <v>-70.3</v>
      </c>
      <c r="AD59" s="93">
        <v>-24</v>
      </c>
      <c r="AE59" s="93">
        <v>-94.8</v>
      </c>
      <c r="AF59" s="93">
        <v>-73.5</v>
      </c>
      <c r="AG59" s="93">
        <v>-63.34</v>
      </c>
      <c r="AH59" s="93">
        <v>-2.96</v>
      </c>
      <c r="AI59" s="93">
        <v>-66.959999999999994</v>
      </c>
      <c r="AJ59" s="93">
        <v>-103.62</v>
      </c>
      <c r="AK59" s="225"/>
      <c r="AL59" s="225"/>
      <c r="AM59" s="225"/>
      <c r="AN59" s="225"/>
      <c r="AO59" s="225"/>
      <c r="AP59" s="225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223"/>
      <c r="BE59" s="115"/>
      <c r="BF59" s="93"/>
      <c r="BG59" s="93"/>
      <c r="BH59" s="93"/>
      <c r="BI59" s="93"/>
      <c r="BJ59" s="93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</row>
    <row r="60" spans="1:91">
      <c r="A60" s="91" t="s">
        <v>746</v>
      </c>
      <c r="B60" s="225"/>
      <c r="C60" s="225"/>
      <c r="D60" s="225"/>
      <c r="E60" s="225"/>
      <c r="F60" s="225"/>
      <c r="G60" s="225"/>
      <c r="H60" s="225"/>
      <c r="I60" s="225"/>
      <c r="J60" s="225">
        <v>-472.22800970081727</v>
      </c>
      <c r="K60" s="93">
        <v>-316.71784670785013</v>
      </c>
      <c r="L60" s="93">
        <v>-470.00224918768936</v>
      </c>
      <c r="M60" s="93">
        <v>-681.41835018019844</v>
      </c>
      <c r="N60" s="92">
        <v>-778.98417200057725</v>
      </c>
      <c r="O60" s="92">
        <v>-639.08582893929997</v>
      </c>
      <c r="P60" s="93">
        <v>-618.19480525533754</v>
      </c>
      <c r="Q60" s="93">
        <v>-821.00323321999997</v>
      </c>
      <c r="R60" s="92">
        <v>-662.8</v>
      </c>
      <c r="S60" s="92">
        <v>-364.3</v>
      </c>
      <c r="T60" s="93">
        <v>-752.77823618999992</v>
      </c>
      <c r="U60" s="93">
        <v>-805.55457551999996</v>
      </c>
      <c r="V60" s="93">
        <v>-790.68976570999996</v>
      </c>
      <c r="W60" s="93">
        <v>-987.94121960069981</v>
      </c>
      <c r="X60" s="93">
        <v>-726.70560248000004</v>
      </c>
      <c r="Y60" s="223">
        <v>-751.73602032999997</v>
      </c>
      <c r="Z60" s="115">
        <v>-1717.0813186600001</v>
      </c>
      <c r="AA60" s="93">
        <v>-2444.1999999999998</v>
      </c>
      <c r="AB60" s="93">
        <v>-2903</v>
      </c>
      <c r="AC60" s="93">
        <v>-3519.3</v>
      </c>
      <c r="AD60" s="93">
        <v>-4003.7749851600001</v>
      </c>
      <c r="AE60" s="93">
        <v>-4270.299</v>
      </c>
      <c r="AF60" s="93">
        <v>-5147.1000000000004</v>
      </c>
      <c r="AG60" s="93">
        <v>-5565.24</v>
      </c>
      <c r="AH60" s="93">
        <v>-5169.3900000000003</v>
      </c>
      <c r="AI60" s="93">
        <v>-3249.4639999999999</v>
      </c>
      <c r="AJ60" s="93">
        <v>-4183.12</v>
      </c>
      <c r="AK60" s="225"/>
      <c r="AL60" s="225"/>
      <c r="AM60" s="225"/>
      <c r="AN60" s="225"/>
      <c r="AO60" s="225"/>
      <c r="AP60" s="225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223"/>
      <c r="BE60" s="115"/>
      <c r="BF60" s="93"/>
      <c r="BG60" s="93"/>
      <c r="BH60" s="93"/>
      <c r="BI60" s="93"/>
      <c r="BJ60" s="93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</row>
    <row r="61" spans="1:91" s="130" customFormat="1">
      <c r="A61" s="143" t="s">
        <v>261</v>
      </c>
      <c r="B61" s="300">
        <v>79.3</v>
      </c>
      <c r="C61" s="300">
        <v>-43.4</v>
      </c>
      <c r="D61" s="300">
        <v>-81.8</v>
      </c>
      <c r="E61" s="300">
        <v>-86.1</v>
      </c>
      <c r="F61" s="300">
        <v>-250.7</v>
      </c>
      <c r="G61" s="300">
        <v>-52.7</v>
      </c>
      <c r="H61" s="300">
        <v>-78.400000000000006</v>
      </c>
      <c r="I61" s="300">
        <v>-184.5</v>
      </c>
      <c r="J61" s="300">
        <v>10.880318923511803</v>
      </c>
      <c r="K61" s="300">
        <v>-57.472982288450034</v>
      </c>
      <c r="L61" s="145">
        <v>-166.38372220717517</v>
      </c>
      <c r="M61" s="145">
        <v>-98.672973976247491</v>
      </c>
      <c r="N61" s="145">
        <v>59.237678471872826</v>
      </c>
      <c r="O61" s="145">
        <v>-139.81515259030553</v>
      </c>
      <c r="P61" s="145">
        <v>-61.273847409694334</v>
      </c>
      <c r="Q61" s="145">
        <v>-48.342793099999994</v>
      </c>
      <c r="R61" s="145">
        <v>312.03682584000001</v>
      </c>
      <c r="S61" s="145">
        <v>-205.42612144</v>
      </c>
      <c r="T61" s="145">
        <v>-104.71643684</v>
      </c>
      <c r="U61" s="145">
        <v>100.16419309000003</v>
      </c>
      <c r="V61" s="145">
        <v>145.10977166999999</v>
      </c>
      <c r="W61" s="145">
        <v>-440.03326268000006</v>
      </c>
      <c r="X61" s="145">
        <v>-154.91727908999997</v>
      </c>
      <c r="Y61" s="223">
        <v>-96.272776889999989</v>
      </c>
      <c r="Z61" s="115">
        <v>-67</v>
      </c>
      <c r="AA61" s="93">
        <v>-153.65062360000047</v>
      </c>
      <c r="AB61" s="93">
        <v>-277.70471257999634</v>
      </c>
      <c r="AC61" s="93">
        <v>-138.23479757999894</v>
      </c>
      <c r="AD61" s="93">
        <v>-75.900000000000091</v>
      </c>
      <c r="AE61" s="93">
        <v>-4.5349999999998545</v>
      </c>
      <c r="AF61" s="93">
        <v>-134.2012679999998</v>
      </c>
      <c r="AG61" s="93">
        <v>-83.462772589994074</v>
      </c>
      <c r="AH61" s="93">
        <v>-34.730126749998817</v>
      </c>
      <c r="AI61" s="93">
        <v>3.3399440200009849</v>
      </c>
      <c r="AJ61" s="93">
        <v>-57.098729140003343</v>
      </c>
      <c r="AK61" s="225"/>
      <c r="AL61" s="300"/>
      <c r="AM61" s="300"/>
      <c r="AN61" s="300"/>
      <c r="AO61" s="300"/>
      <c r="AP61" s="300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5"/>
      <c r="BC61" s="145"/>
      <c r="BD61" s="223"/>
      <c r="BE61" s="115"/>
      <c r="BF61" s="93"/>
      <c r="BG61" s="93"/>
      <c r="BH61" s="93"/>
      <c r="BI61" s="93"/>
      <c r="BJ61" s="93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</row>
    <row r="62" spans="1:91" s="130" customFormat="1">
      <c r="A62" s="379" t="s">
        <v>636</v>
      </c>
      <c r="B62" s="229"/>
      <c r="C62" s="229"/>
      <c r="D62" s="229"/>
      <c r="E62" s="229"/>
      <c r="F62" s="229"/>
      <c r="G62" s="229"/>
      <c r="H62" s="229"/>
      <c r="I62" s="229"/>
      <c r="J62" s="226">
        <v>-519.64840807304313</v>
      </c>
      <c r="K62" s="226">
        <v>-501.47714416570284</v>
      </c>
      <c r="L62" s="122">
        <v>-480.63449342252352</v>
      </c>
      <c r="M62" s="122">
        <v>-490.45394795845408</v>
      </c>
      <c r="N62" s="122">
        <v>-520.72608310083058</v>
      </c>
      <c r="O62" s="122">
        <v>-526.41044379825189</v>
      </c>
      <c r="P62" s="122">
        <v>-522.76841981787561</v>
      </c>
      <c r="Q62" s="122">
        <v>-598.53194642405401</v>
      </c>
      <c r="R62" s="122">
        <v>-660.74785681276092</v>
      </c>
      <c r="S62" s="122">
        <v>-597.1</v>
      </c>
      <c r="T62" s="122">
        <v>-634.20000000000005</v>
      </c>
      <c r="U62" s="122">
        <v>-717.75699999999995</v>
      </c>
      <c r="V62" s="122">
        <v>-718.8</v>
      </c>
      <c r="W62" s="122">
        <v>-689.13605628500693</v>
      </c>
      <c r="X62" s="122">
        <v>-582</v>
      </c>
      <c r="Y62" s="122">
        <v>-600.79999999999995</v>
      </c>
      <c r="Z62" s="122">
        <v>-693.7</v>
      </c>
      <c r="AA62" s="122">
        <v>-615.1</v>
      </c>
      <c r="AB62" s="122">
        <v>-627.05008252744096</v>
      </c>
      <c r="AC62" s="122">
        <v>-679.5</v>
      </c>
      <c r="AD62" s="122">
        <v>-747.89400000000001</v>
      </c>
      <c r="AE62" s="122">
        <v>-749.9</v>
      </c>
      <c r="AF62" s="122">
        <v>-723.00425733228474</v>
      </c>
      <c r="AG62" s="122">
        <v>-738.18</v>
      </c>
      <c r="AH62" s="122">
        <v>-783.82</v>
      </c>
      <c r="AI62" s="122">
        <v>-792.23</v>
      </c>
      <c r="AJ62" s="122">
        <v>-734.83</v>
      </c>
      <c r="AK62" s="229"/>
      <c r="AL62" s="229"/>
      <c r="AM62" s="229"/>
      <c r="AN62" s="229"/>
      <c r="AO62" s="226"/>
      <c r="AP62" s="226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</row>
    <row r="63" spans="1:91" s="130" customFormat="1">
      <c r="A63" s="146" t="s">
        <v>262</v>
      </c>
      <c r="B63" s="301">
        <v>-458.9</v>
      </c>
      <c r="C63" s="301">
        <v>-548.70000000000005</v>
      </c>
      <c r="D63" s="301">
        <v>-483.2</v>
      </c>
      <c r="E63" s="301">
        <v>-464.8</v>
      </c>
      <c r="F63" s="301">
        <v>-504.7795643045668</v>
      </c>
      <c r="G63" s="301">
        <v>-499.43695081683836</v>
      </c>
      <c r="H63" s="301">
        <v>-500.13911256471977</v>
      </c>
      <c r="I63" s="301">
        <v>-515.01310391232437</v>
      </c>
      <c r="J63" s="301">
        <v>-529.93196798548013</v>
      </c>
      <c r="K63" s="301">
        <v>-504.81886935897433</v>
      </c>
      <c r="L63" s="147">
        <v>-489.52173909499976</v>
      </c>
      <c r="M63" s="147">
        <v>-475.69644756132374</v>
      </c>
      <c r="N63" s="147">
        <v>-518.90964968299375</v>
      </c>
      <c r="O63" s="147">
        <v>-534.75267429117082</v>
      </c>
      <c r="P63" s="147">
        <v>-511.03564417216097</v>
      </c>
      <c r="Q63" s="147">
        <v>-615.80981934404929</v>
      </c>
      <c r="R63" s="147">
        <v>-663.59356129141622</v>
      </c>
      <c r="S63" s="147">
        <v>-606.6</v>
      </c>
      <c r="T63" s="147">
        <v>-635.76724663133609</v>
      </c>
      <c r="U63" s="147">
        <v>-740.55519624869373</v>
      </c>
      <c r="V63" s="147">
        <v>-698.56474751411099</v>
      </c>
      <c r="W63" s="147">
        <v>-688.25493500624566</v>
      </c>
      <c r="X63" s="147">
        <v>-554.70000000000005</v>
      </c>
      <c r="Y63" s="147">
        <v>-643.5</v>
      </c>
      <c r="Z63" s="147">
        <v>-718.1</v>
      </c>
      <c r="AA63" s="147">
        <v>-616.20000000000005</v>
      </c>
      <c r="AB63" s="147">
        <v>-643.79</v>
      </c>
      <c r="AC63" s="147">
        <v>-721.4</v>
      </c>
      <c r="AD63" s="147">
        <v>-726.34900000000005</v>
      </c>
      <c r="AE63" s="147">
        <v>-810.6</v>
      </c>
      <c r="AF63" s="147">
        <v>-771.2</v>
      </c>
      <c r="AG63" s="147">
        <v>-782.79</v>
      </c>
      <c r="AH63" s="147">
        <v>-760.46</v>
      </c>
      <c r="AI63" s="147">
        <v>-875.61</v>
      </c>
      <c r="AJ63" s="147">
        <v>-773.85</v>
      </c>
      <c r="AK63" s="301"/>
      <c r="AL63" s="301"/>
      <c r="AM63" s="301"/>
      <c r="AN63" s="301"/>
      <c r="AO63" s="301"/>
      <c r="AP63" s="301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</row>
    <row r="64" spans="1:91" s="130" customFormat="1">
      <c r="A64" s="146" t="s">
        <v>263</v>
      </c>
      <c r="B64" s="301">
        <v>-714.7</v>
      </c>
      <c r="C64" s="301">
        <v>-882.4</v>
      </c>
      <c r="D64" s="301">
        <v>-650</v>
      </c>
      <c r="E64" s="301">
        <v>-770.7</v>
      </c>
      <c r="F64" s="301">
        <v>-778.47960063006224</v>
      </c>
      <c r="G64" s="301">
        <v>-816.5351955030485</v>
      </c>
      <c r="H64" s="301">
        <v>-791.54708452005468</v>
      </c>
      <c r="I64" s="301">
        <v>-773.268568603115</v>
      </c>
      <c r="J64" s="301">
        <v>-807.63622967831236</v>
      </c>
      <c r="K64" s="301">
        <v>-797.1308730457248</v>
      </c>
      <c r="L64" s="147">
        <v>-745.08448436238825</v>
      </c>
      <c r="M64" s="147">
        <v>-812.99555717463124</v>
      </c>
      <c r="N64" s="147">
        <v>-836.47292541834258</v>
      </c>
      <c r="O64" s="147">
        <v>-829.64023411699452</v>
      </c>
      <c r="P64" s="147">
        <v>-874.88363664717724</v>
      </c>
      <c r="Q64" s="147">
        <v>-931.92264655364488</v>
      </c>
      <c r="R64" s="147">
        <v>-1051.3450036030461</v>
      </c>
      <c r="S64" s="147">
        <v>-938.9</v>
      </c>
      <c r="T64" s="147">
        <v>-1010.963231568182</v>
      </c>
      <c r="U64" s="147">
        <v>-1113.3113372862949</v>
      </c>
      <c r="V64" s="147">
        <v>-1204.8444170039988</v>
      </c>
      <c r="W64" s="147">
        <v>-1103.9538757649555</v>
      </c>
      <c r="X64" s="147">
        <v>-981</v>
      </c>
      <c r="Y64" s="147">
        <v>-888.3</v>
      </c>
      <c r="Z64" s="147">
        <v>-1130.4000000000001</v>
      </c>
      <c r="AA64" s="147">
        <v>-982.2</v>
      </c>
      <c r="AB64" s="147">
        <v>-981.05</v>
      </c>
      <c r="AC64" s="147">
        <v>-1053.3</v>
      </c>
      <c r="AD64" s="147">
        <v>-1241.143</v>
      </c>
      <c r="AE64" s="147">
        <v>-1244.8</v>
      </c>
      <c r="AF64" s="147">
        <v>-1126.8</v>
      </c>
      <c r="AG64" s="147">
        <v>-1118.48</v>
      </c>
      <c r="AH64" s="147">
        <v>-1324.51</v>
      </c>
      <c r="AI64" s="147">
        <v>-1170.8599999999999</v>
      </c>
      <c r="AJ64" s="147">
        <v>-1122.3800000000001</v>
      </c>
      <c r="AK64" s="301"/>
      <c r="AL64" s="301"/>
      <c r="AM64" s="301"/>
      <c r="AN64" s="301"/>
      <c r="AO64" s="301"/>
      <c r="AP64" s="301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</row>
    <row r="65" spans="1:36">
      <c r="A65" s="24" t="s">
        <v>135</v>
      </c>
      <c r="B65" s="226">
        <v>436.1</v>
      </c>
      <c r="C65" s="226">
        <v>169.9</v>
      </c>
      <c r="D65" s="226">
        <v>580.4</v>
      </c>
      <c r="E65" s="226">
        <v>576.5</v>
      </c>
      <c r="F65" s="226">
        <v>259.39999999999998</v>
      </c>
      <c r="G65" s="226">
        <v>225.8</v>
      </c>
      <c r="H65" s="226">
        <v>726.1</v>
      </c>
      <c r="I65" s="226">
        <v>308.39999999999998</v>
      </c>
      <c r="J65" s="226">
        <v>492.7803189235118</v>
      </c>
      <c r="K65" s="226">
        <v>300.62701771154997</v>
      </c>
      <c r="L65" s="122">
        <v>339.91627779282481</v>
      </c>
      <c r="M65" s="122">
        <v>359.0370260237525</v>
      </c>
      <c r="N65" s="122">
        <v>495.88467847187269</v>
      </c>
      <c r="O65" s="122">
        <v>68.955847409694542</v>
      </c>
      <c r="P65" s="122">
        <v>430.1711525903055</v>
      </c>
      <c r="Q65" s="122">
        <v>937.73691110000004</v>
      </c>
      <c r="R65" s="122">
        <v>1199.1928258399998</v>
      </c>
      <c r="S65" s="122">
        <v>426.20442170000001</v>
      </c>
      <c r="T65" s="122">
        <v>668.08426304999898</v>
      </c>
      <c r="U65" s="122">
        <v>872.72594984</v>
      </c>
      <c r="V65" s="122">
        <v>681.09007591</v>
      </c>
      <c r="W65" s="122">
        <v>10.029507789999998</v>
      </c>
      <c r="X65" s="122">
        <v>906.10765495999897</v>
      </c>
      <c r="Y65" s="226">
        <v>647.79906224000001</v>
      </c>
      <c r="Z65" s="122">
        <v>567.8850622799979</v>
      </c>
      <c r="AA65" s="122">
        <v>301.22541043999991</v>
      </c>
      <c r="AB65" s="122">
        <v>352.53123216000404</v>
      </c>
      <c r="AC65" s="122">
        <v>440.45826949999991</v>
      </c>
      <c r="AD65" s="122">
        <v>468.75301484000011</v>
      </c>
      <c r="AE65" s="122">
        <v>393.91239679999944</v>
      </c>
      <c r="AF65" s="122">
        <v>536.00359723999554</v>
      </c>
      <c r="AG65" s="122">
        <v>484.67111160000604</v>
      </c>
      <c r="AH65" s="122">
        <v>815.55058614000154</v>
      </c>
      <c r="AI65" s="122">
        <v>487.76660714000081</v>
      </c>
      <c r="AJ65" s="122">
        <v>837.52113001999624</v>
      </c>
    </row>
    <row r="66" spans="1:36" s="25" customFormat="1">
      <c r="A66" s="24" t="s">
        <v>138</v>
      </c>
      <c r="B66" s="226">
        <v>-77.599999999999994</v>
      </c>
      <c r="C66" s="226">
        <v>-88.1</v>
      </c>
      <c r="D66" s="226">
        <v>-167.9</v>
      </c>
      <c r="E66" s="226">
        <v>-186.1</v>
      </c>
      <c r="F66" s="226">
        <v>-196.7</v>
      </c>
      <c r="G66" s="226">
        <v>-113.1</v>
      </c>
      <c r="H66" s="226">
        <v>-223.8</v>
      </c>
      <c r="I66" s="226">
        <v>-137.19999999999999</v>
      </c>
      <c r="J66" s="226">
        <v>-163.19999999999999</v>
      </c>
      <c r="K66" s="226">
        <v>-117.7</v>
      </c>
      <c r="L66" s="122">
        <v>-146</v>
      </c>
      <c r="M66" s="122">
        <v>-152.059</v>
      </c>
      <c r="N66" s="122">
        <v>-149.07300000000001</v>
      </c>
      <c r="O66" s="122">
        <v>-88.087000000000003</v>
      </c>
      <c r="P66" s="122">
        <v>-188.35</v>
      </c>
      <c r="Q66" s="122">
        <v>-191.405</v>
      </c>
      <c r="R66" s="122">
        <v>-188.404</v>
      </c>
      <c r="S66" s="122">
        <v>-180.31100000000001</v>
      </c>
      <c r="T66" s="122">
        <v>-199.48599999999999</v>
      </c>
      <c r="U66" s="122">
        <v>-164.47900000000001</v>
      </c>
      <c r="V66" s="122">
        <v>-144.30199999999999</v>
      </c>
      <c r="W66" s="122">
        <v>-186.41499999999999</v>
      </c>
      <c r="X66" s="122">
        <v>-274.89100000000002</v>
      </c>
      <c r="Y66" s="226">
        <v>-197.54900000000001</v>
      </c>
      <c r="Z66" s="122">
        <v>-155.09299999999999</v>
      </c>
      <c r="AA66" s="122">
        <v>-184.95400000000001</v>
      </c>
      <c r="AB66" s="14">
        <v>-255.64500000000001</v>
      </c>
      <c r="AC66" s="14">
        <v>-173.13900000000001</v>
      </c>
      <c r="AD66" s="14">
        <v>-235.45</v>
      </c>
      <c r="AE66" s="14">
        <v>-172.208</v>
      </c>
      <c r="AF66" s="14">
        <v>-209.86099999999999</v>
      </c>
      <c r="AG66" s="14">
        <v>-248.81100000000001</v>
      </c>
      <c r="AH66" s="14">
        <v>-209.245</v>
      </c>
      <c r="AI66" s="14">
        <v>-167.87799999999999</v>
      </c>
      <c r="AJ66" s="14">
        <v>-336.31700000000001</v>
      </c>
    </row>
    <row r="67" spans="1:36" s="25" customFormat="1">
      <c r="A67" s="24" t="s">
        <v>139</v>
      </c>
      <c r="B67" s="226">
        <v>-136.6</v>
      </c>
      <c r="C67" s="226">
        <v>-110.5</v>
      </c>
      <c r="D67" s="226">
        <v>-121.3</v>
      </c>
      <c r="E67" s="226">
        <v>-123.2</v>
      </c>
      <c r="F67" s="226">
        <v>-135.30000000000001</v>
      </c>
      <c r="G67" s="226">
        <v>-131.5</v>
      </c>
      <c r="H67" s="226">
        <v>-134.80000000000001</v>
      </c>
      <c r="I67" s="226">
        <v>-145.30000000000001</v>
      </c>
      <c r="J67" s="226">
        <v>-140.4</v>
      </c>
      <c r="K67" s="226">
        <v>-121</v>
      </c>
      <c r="L67" s="122">
        <v>-137.30000000000001</v>
      </c>
      <c r="M67" s="122">
        <v>-100.065</v>
      </c>
      <c r="N67" s="122">
        <v>-140.65100000000001</v>
      </c>
      <c r="O67" s="122">
        <v>-121.175</v>
      </c>
      <c r="P67" s="122">
        <v>-137.34100000000001</v>
      </c>
      <c r="Q67" s="122">
        <v>-119.6812</v>
      </c>
      <c r="R67" s="122">
        <v>-163.286</v>
      </c>
      <c r="S67" s="122">
        <v>-115.33499999999999</v>
      </c>
      <c r="T67" s="122">
        <v>-127.3302</v>
      </c>
      <c r="U67" s="122">
        <v>-161.4485</v>
      </c>
      <c r="V67" s="122">
        <v>-158.7604</v>
      </c>
      <c r="W67" s="122">
        <v>-128.49116000000001</v>
      </c>
      <c r="X67" s="122">
        <v>-164.97800000000001</v>
      </c>
      <c r="Y67" s="226">
        <v>-165.83430000000001</v>
      </c>
      <c r="Z67" s="122">
        <v>-173.4145</v>
      </c>
      <c r="AA67" s="122">
        <v>-155.959</v>
      </c>
      <c r="AB67" s="14">
        <v>-171.376</v>
      </c>
      <c r="AC67" s="14">
        <v>-163.94</v>
      </c>
      <c r="AD67" s="14">
        <v>-124.437</v>
      </c>
      <c r="AE67" s="14">
        <v>-150.989</v>
      </c>
      <c r="AF67" s="14">
        <v>-172.273</v>
      </c>
      <c r="AG67" s="14">
        <v>-174.14444</v>
      </c>
      <c r="AH67" s="14">
        <v>-144.46199999999999</v>
      </c>
      <c r="AI67" s="14">
        <v>-162.58600496000003</v>
      </c>
      <c r="AJ67" s="14">
        <v>-172.01410021999999</v>
      </c>
    </row>
    <row r="68" spans="1:36" s="25" customFormat="1" ht="15" customHeight="1">
      <c r="A68" s="24" t="s">
        <v>140</v>
      </c>
      <c r="B68" s="226">
        <v>8.7479999999999993</v>
      </c>
      <c r="C68" s="226">
        <v>2.2909999999999999</v>
      </c>
      <c r="D68" s="226">
        <v>9.6850000000000005</v>
      </c>
      <c r="E68" s="226">
        <v>10.234999999999999</v>
      </c>
      <c r="F68" s="226">
        <v>26.594999999999999</v>
      </c>
      <c r="G68" s="226">
        <v>9.1530000000000005</v>
      </c>
      <c r="H68" s="226">
        <v>-19.890999999999998</v>
      </c>
      <c r="I68" s="226">
        <v>-24.471</v>
      </c>
      <c r="J68" s="226">
        <v>60.168999999999997</v>
      </c>
      <c r="K68" s="226">
        <v>-1.51</v>
      </c>
      <c r="L68" s="122">
        <v>23.3</v>
      </c>
      <c r="M68" s="122">
        <v>-23.381</v>
      </c>
      <c r="N68" s="122">
        <v>39.098999999999997</v>
      </c>
      <c r="O68" s="122">
        <v>-24.341999999999999</v>
      </c>
      <c r="P68" s="122">
        <v>-5.4329999999999998</v>
      </c>
      <c r="Q68" s="122">
        <v>-28.4709</v>
      </c>
      <c r="R68" s="122">
        <v>68.478999999999999</v>
      </c>
      <c r="S68" s="122">
        <v>-31.530999999999999</v>
      </c>
      <c r="T68" s="122">
        <v>-20.404399999999999</v>
      </c>
      <c r="U68" s="122">
        <v>-31.792999999999999</v>
      </c>
      <c r="V68" s="122">
        <v>-85.293700000000001</v>
      </c>
      <c r="W68" s="122">
        <v>-7.7328799999999998</v>
      </c>
      <c r="X68" s="122">
        <v>1.9330000000000001</v>
      </c>
      <c r="Y68" s="226">
        <v>-16.86</v>
      </c>
      <c r="Z68" s="122">
        <v>108.456</v>
      </c>
      <c r="AA68" s="122">
        <v>50.835999999999999</v>
      </c>
      <c r="AB68" s="122">
        <v>-9.4779999999999998</v>
      </c>
      <c r="AC68" s="122">
        <v>420.529</v>
      </c>
      <c r="AD68" s="122">
        <v>48.03</v>
      </c>
      <c r="AE68" s="122">
        <v>0.42299999999999999</v>
      </c>
      <c r="AF68" s="122">
        <v>84.228489999999994</v>
      </c>
      <c r="AG68" s="122">
        <v>4.0134999999999996</v>
      </c>
      <c r="AH68" s="122">
        <v>269.82064831999992</v>
      </c>
      <c r="AI68" s="122">
        <v>-28.915124759999998</v>
      </c>
      <c r="AJ68" s="122">
        <v>-15.117673699999999</v>
      </c>
    </row>
    <row r="69" spans="1:36" s="25" customForma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217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</row>
    <row r="70" spans="1:36" s="27" customFormat="1">
      <c r="A70" s="18" t="s">
        <v>371</v>
      </c>
      <c r="B70" s="18"/>
      <c r="C70" s="18"/>
      <c r="D70" s="18"/>
      <c r="E70" s="18"/>
      <c r="F70" s="18"/>
      <c r="G70" s="18"/>
      <c r="H70" s="18"/>
      <c r="I70" s="381"/>
      <c r="J70" s="381"/>
      <c r="K70" s="18"/>
      <c r="L70" s="18"/>
      <c r="M70" s="18"/>
      <c r="N70" s="225">
        <v>-501.31881989999999</v>
      </c>
      <c r="O70" s="225">
        <v>-120.89424879999989</v>
      </c>
      <c r="P70" s="223">
        <v>-139.02153963000001</v>
      </c>
      <c r="Q70" s="223">
        <v>-230.25489731000002</v>
      </c>
      <c r="R70" s="223">
        <v>-217.26628103000002</v>
      </c>
      <c r="S70" s="223">
        <v>-201.53138846999997</v>
      </c>
      <c r="T70" s="223">
        <v>-186.32932608000004</v>
      </c>
      <c r="U70" s="223">
        <v>-183.95408937999991</v>
      </c>
      <c r="V70" s="223">
        <v>-574.22896774999992</v>
      </c>
      <c r="W70" s="223">
        <v>-122.40222039999999</v>
      </c>
      <c r="X70" s="223">
        <v>-153.87471682999998</v>
      </c>
      <c r="Y70" s="225">
        <v>-122.90873508</v>
      </c>
      <c r="Z70" s="93">
        <v>-141.25959771000001</v>
      </c>
      <c r="AA70" s="93">
        <v>-303.69261573</v>
      </c>
      <c r="AB70" s="93">
        <v>-174.12899999999999</v>
      </c>
      <c r="AC70" s="93">
        <v>-70.5</v>
      </c>
      <c r="AD70" s="93">
        <v>-107.31017942931355</v>
      </c>
      <c r="AE70" s="93">
        <v>-106.45450987806989</v>
      </c>
      <c r="AF70" s="93">
        <v>-118.92187081968824</v>
      </c>
      <c r="AG70" s="93">
        <v>-110.23695044060105</v>
      </c>
      <c r="AH70" s="93">
        <v>-126.8</v>
      </c>
      <c r="AI70" s="93">
        <v>-98.454670763588709</v>
      </c>
      <c r="AJ70" s="93">
        <v>-120.60681541</v>
      </c>
    </row>
    <row r="71" spans="1:36" s="27" customFormat="1">
      <c r="A71" s="18" t="s">
        <v>372</v>
      </c>
      <c r="B71" s="18"/>
      <c r="C71" s="18"/>
      <c r="D71" s="18"/>
      <c r="E71" s="18"/>
      <c r="F71" s="18"/>
      <c r="G71" s="18"/>
      <c r="H71" s="18"/>
      <c r="I71" s="381"/>
      <c r="J71" s="381"/>
      <c r="K71" s="18"/>
      <c r="L71" s="18"/>
      <c r="M71" s="18"/>
      <c r="N71" s="225">
        <v>77.919269369999995</v>
      </c>
      <c r="O71" s="225">
        <v>65.839390949999995</v>
      </c>
      <c r="P71" s="223">
        <v>98.76363812000001</v>
      </c>
      <c r="Q71" s="223">
        <v>79.298741570000004</v>
      </c>
      <c r="R71" s="223">
        <v>74.471045450000005</v>
      </c>
      <c r="S71" s="223">
        <v>78.813862759999992</v>
      </c>
      <c r="T71" s="223">
        <v>87.619145710000012</v>
      </c>
      <c r="U71" s="223">
        <v>61.678608700000005</v>
      </c>
      <c r="V71" s="223">
        <v>59.063310399999985</v>
      </c>
      <c r="W71" s="223">
        <v>88.063139669999998</v>
      </c>
      <c r="X71" s="223">
        <v>54.050443680000001</v>
      </c>
      <c r="Y71" s="225">
        <v>30.763217040000008</v>
      </c>
      <c r="Z71" s="93">
        <v>31.87437989</v>
      </c>
      <c r="AA71" s="93">
        <v>28.034910949999997</v>
      </c>
      <c r="AB71" s="93">
        <v>16.829000000000001</v>
      </c>
      <c r="AC71" s="93">
        <v>18.085999999999999</v>
      </c>
      <c r="AD71" s="93">
        <v>23.704126769999995</v>
      </c>
      <c r="AE71" s="93">
        <v>23.24520592</v>
      </c>
      <c r="AF71" s="93">
        <v>15.817148139999999</v>
      </c>
      <c r="AG71" s="93">
        <v>10.957668210000001</v>
      </c>
      <c r="AH71" s="93">
        <v>14.3</v>
      </c>
      <c r="AI71" s="93">
        <v>9.5683359499999998</v>
      </c>
      <c r="AJ71" s="93">
        <v>6.8</v>
      </c>
    </row>
    <row r="72" spans="1:36" s="27" customFormat="1">
      <c r="A72" s="224" t="s">
        <v>373</v>
      </c>
      <c r="B72" s="224"/>
      <c r="C72" s="224"/>
      <c r="D72" s="224"/>
      <c r="E72" s="224"/>
      <c r="F72" s="224"/>
      <c r="G72" s="224"/>
      <c r="H72" s="224"/>
      <c r="I72" s="142"/>
      <c r="J72" s="142"/>
      <c r="K72" s="224"/>
      <c r="L72" s="224"/>
      <c r="M72" s="224"/>
      <c r="N72" s="226">
        <v>-423.39955053</v>
      </c>
      <c r="O72" s="226">
        <v>-55.054857849999891</v>
      </c>
      <c r="P72" s="226">
        <v>-40.257901509999996</v>
      </c>
      <c r="Q72" s="226">
        <v>-150.95615574000001</v>
      </c>
      <c r="R72" s="226">
        <v>-142.79523558</v>
      </c>
      <c r="S72" s="226">
        <v>-122.71752570999998</v>
      </c>
      <c r="T72" s="226">
        <v>-98.710180370000032</v>
      </c>
      <c r="U72" s="226">
        <v>-122.2754806799999</v>
      </c>
      <c r="V72" s="226">
        <v>-515.16565734999995</v>
      </c>
      <c r="W72" s="226">
        <v>-34.339080729999999</v>
      </c>
      <c r="X72" s="226">
        <v>-99.824273149999996</v>
      </c>
      <c r="Y72" s="226">
        <v>-92.145518039999999</v>
      </c>
      <c r="Z72" s="122">
        <v>-109.38521782000001</v>
      </c>
      <c r="AA72" s="122">
        <v>-275.65770478000002</v>
      </c>
      <c r="AB72" s="122">
        <v>-157.29999999999998</v>
      </c>
      <c r="AC72" s="122">
        <v>-52.414000000000001</v>
      </c>
      <c r="AD72" s="122">
        <v>-83.606052659313548</v>
      </c>
      <c r="AE72" s="122">
        <v>-83.209303958069881</v>
      </c>
      <c r="AF72" s="122">
        <v>-103.10472267968824</v>
      </c>
      <c r="AG72" s="122">
        <v>-99.279282230601041</v>
      </c>
      <c r="AH72" s="122">
        <v>-112.5</v>
      </c>
      <c r="AI72" s="122">
        <v>-88.886334813588704</v>
      </c>
      <c r="AJ72" s="122">
        <v>-113.80681541</v>
      </c>
    </row>
    <row r="73" spans="1:36" s="27" customFormat="1">
      <c r="A73" s="18" t="s">
        <v>374</v>
      </c>
      <c r="B73" s="18"/>
      <c r="C73" s="18"/>
      <c r="D73" s="18"/>
      <c r="E73" s="18"/>
      <c r="F73" s="18"/>
      <c r="G73" s="18"/>
      <c r="H73" s="18"/>
      <c r="I73" s="381"/>
      <c r="J73" s="381"/>
      <c r="K73" s="18"/>
      <c r="L73" s="18"/>
      <c r="M73" s="18"/>
      <c r="N73" s="225">
        <v>187.35773187000001</v>
      </c>
      <c r="O73" s="225">
        <v>67.256695450000009</v>
      </c>
      <c r="P73" s="223">
        <v>-417.21024569000002</v>
      </c>
      <c r="Q73" s="223">
        <v>217.51785461</v>
      </c>
      <c r="R73" s="223">
        <v>356.84482171000002</v>
      </c>
      <c r="S73" s="223">
        <v>331.09843600000011</v>
      </c>
      <c r="T73" s="223">
        <v>174.08671493000008</v>
      </c>
      <c r="U73" s="223">
        <v>167.10728026000004</v>
      </c>
      <c r="V73" s="223">
        <v>655.45128684000008</v>
      </c>
      <c r="W73" s="223">
        <v>-111.19118469999999</v>
      </c>
      <c r="X73" s="223">
        <v>182.09395054000001</v>
      </c>
      <c r="Y73" s="225">
        <v>-22.199587659999992</v>
      </c>
      <c r="Z73" s="93">
        <v>79.516005210000003</v>
      </c>
      <c r="AA73" s="93">
        <v>159.88639976000005</v>
      </c>
      <c r="AB73" s="93">
        <v>42.643999999999998</v>
      </c>
      <c r="AC73" s="93">
        <v>2.6</v>
      </c>
      <c r="AD73" s="225">
        <v>30.281222129313655</v>
      </c>
      <c r="AE73" s="225">
        <v>-132.75177068193011</v>
      </c>
      <c r="AF73" s="225">
        <v>-69.073518850311814</v>
      </c>
      <c r="AG73" s="225">
        <v>-37.503396529398955</v>
      </c>
      <c r="AH73" s="225">
        <v>-192.2</v>
      </c>
      <c r="AI73" s="225">
        <v>-84.800758606411307</v>
      </c>
      <c r="AJ73" s="225">
        <v>-230.82999999999998</v>
      </c>
    </row>
    <row r="74" spans="1:36" s="27" customFormat="1">
      <c r="A74" s="18" t="s">
        <v>375</v>
      </c>
      <c r="B74" s="18"/>
      <c r="C74" s="18"/>
      <c r="D74" s="18"/>
      <c r="E74" s="18"/>
      <c r="F74" s="18"/>
      <c r="G74" s="18"/>
      <c r="H74" s="18"/>
      <c r="I74" s="381"/>
      <c r="J74" s="381"/>
      <c r="K74" s="18"/>
      <c r="L74" s="18"/>
      <c r="M74" s="18"/>
      <c r="N74" s="225">
        <v>-2.2610275499999992</v>
      </c>
      <c r="O74" s="225">
        <v>-1.2438889100000001</v>
      </c>
      <c r="P74" s="223">
        <v>-5.4121497499999993</v>
      </c>
      <c r="Q74" s="223">
        <v>-1.0300698400000001</v>
      </c>
      <c r="R74" s="223">
        <v>-4.8096526800000001</v>
      </c>
      <c r="S74" s="223">
        <v>-1.7253015999999997</v>
      </c>
      <c r="T74" s="223">
        <v>-5.0606605199999999</v>
      </c>
      <c r="U74" s="223">
        <v>5.4353300000000741E-3</v>
      </c>
      <c r="V74" s="223">
        <v>-5.2220126899999997</v>
      </c>
      <c r="W74" s="223">
        <v>47.44881943</v>
      </c>
      <c r="X74" s="223">
        <v>-6.7721335800000002</v>
      </c>
      <c r="Y74" s="225">
        <v>1.9940716000000009</v>
      </c>
      <c r="Z74" s="93">
        <v>-6.4261362399999999</v>
      </c>
      <c r="AA74" s="93">
        <v>0.122261669999999</v>
      </c>
      <c r="AB74" s="93">
        <v>0</v>
      </c>
      <c r="AC74" s="93">
        <v>-1.9</v>
      </c>
      <c r="AD74" s="93">
        <v>-101.72719124</v>
      </c>
      <c r="AE74" s="93">
        <v>-27.909958400000004</v>
      </c>
      <c r="AF74" s="93">
        <v>-21.318879039999999</v>
      </c>
      <c r="AG74" s="93">
        <v>-30.06832124</v>
      </c>
      <c r="AH74" s="93">
        <v>-31.3</v>
      </c>
      <c r="AI74" s="93">
        <v>-5.1389065799999996</v>
      </c>
      <c r="AJ74" s="93">
        <v>-8.86</v>
      </c>
    </row>
    <row r="75" spans="1:36" s="27" customFormat="1">
      <c r="A75" s="24" t="s">
        <v>376</v>
      </c>
      <c r="B75" s="226">
        <v>58.662999999999997</v>
      </c>
      <c r="C75" s="226">
        <v>-275.33</v>
      </c>
      <c r="D75" s="226">
        <v>15.469999999999983</v>
      </c>
      <c r="E75" s="226">
        <v>-83.051999999999992</v>
      </c>
      <c r="F75" s="226">
        <v>8.512999999999991</v>
      </c>
      <c r="G75" s="226">
        <v>-346.33299999999997</v>
      </c>
      <c r="H75" s="226">
        <v>-57.591000000000001</v>
      </c>
      <c r="I75" s="226">
        <v>-242.34399999999999</v>
      </c>
      <c r="J75" s="226">
        <v>64.426000000000016</v>
      </c>
      <c r="K75" s="226">
        <v>13.502000000000006</v>
      </c>
      <c r="L75" s="226">
        <v>-194.02</v>
      </c>
      <c r="M75" s="226">
        <v>-302.22500000000002</v>
      </c>
      <c r="N75" s="226">
        <v>-238.30284620999998</v>
      </c>
      <c r="O75" s="226">
        <v>10.957948690000118</v>
      </c>
      <c r="P75" s="226">
        <v>-462.88029695000006</v>
      </c>
      <c r="Q75" s="226">
        <v>65.531629029999991</v>
      </c>
      <c r="R75" s="226">
        <v>209.23993345000002</v>
      </c>
      <c r="S75" s="226">
        <v>206.65560869000015</v>
      </c>
      <c r="T75" s="226">
        <v>70.315874040000054</v>
      </c>
      <c r="U75" s="226">
        <v>44.837234910000134</v>
      </c>
      <c r="V75" s="226">
        <v>135.06361680000015</v>
      </c>
      <c r="W75" s="226">
        <v>-98.081445999999985</v>
      </c>
      <c r="X75" s="226">
        <v>75.49754381000001</v>
      </c>
      <c r="Y75" s="226">
        <v>-112.35103409999999</v>
      </c>
      <c r="Z75" s="122">
        <v>-36.295348850000003</v>
      </c>
      <c r="AA75" s="122">
        <v>-115.64904334999997</v>
      </c>
      <c r="AB75" s="122">
        <v>-114.65600000000001</v>
      </c>
      <c r="AC75" s="122">
        <v>-51.734000000000002</v>
      </c>
      <c r="AD75" s="122">
        <v>-155.0520217699999</v>
      </c>
      <c r="AE75" s="122">
        <v>-243.95099999999999</v>
      </c>
      <c r="AF75" s="122">
        <v>-193.499</v>
      </c>
      <c r="AG75" s="122">
        <v>-166.85</v>
      </c>
      <c r="AH75" s="122">
        <v>-336.01</v>
      </c>
      <c r="AI75" s="122">
        <v>-178.82495415999998</v>
      </c>
      <c r="AJ75" s="122">
        <v>-353.49181539999995</v>
      </c>
    </row>
    <row r="76" spans="1:36" s="27" customForma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217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</row>
    <row r="77" spans="1:36" s="25" customFormat="1">
      <c r="A77" s="24" t="s">
        <v>141</v>
      </c>
      <c r="B77" s="226">
        <v>-3.6269999999999998</v>
      </c>
      <c r="C77" s="226">
        <v>-5.67</v>
      </c>
      <c r="D77" s="226">
        <v>-4.9550000000000001</v>
      </c>
      <c r="E77" s="226">
        <v>-3.21</v>
      </c>
      <c r="F77" s="226">
        <v>-9.2720000000000002</v>
      </c>
      <c r="G77" s="226">
        <v>-0.68200000000000005</v>
      </c>
      <c r="H77" s="226">
        <v>-11.654999999999999</v>
      </c>
      <c r="I77" s="226">
        <v>-11.738</v>
      </c>
      <c r="J77" s="226">
        <v>-10.363</v>
      </c>
      <c r="K77" s="226">
        <v>-5.5679999999999996</v>
      </c>
      <c r="L77" s="122">
        <v>-12.872</v>
      </c>
      <c r="M77" s="122">
        <v>-9.5069999999999997</v>
      </c>
      <c r="N77" s="122">
        <v>-5.99</v>
      </c>
      <c r="O77" s="122">
        <v>-11.422000000000001</v>
      </c>
      <c r="P77" s="122">
        <v>-14.802</v>
      </c>
      <c r="Q77" s="122">
        <v>-10.753</v>
      </c>
      <c r="R77" s="122">
        <v>-36.283000000000001</v>
      </c>
      <c r="S77" s="122">
        <v>-12.492000000000001</v>
      </c>
      <c r="T77" s="122">
        <v>-10.305</v>
      </c>
      <c r="U77" s="122">
        <v>-9.5609999999999999</v>
      </c>
      <c r="V77" s="122">
        <v>-37.277000000000001</v>
      </c>
      <c r="W77" s="122">
        <v>-10.494</v>
      </c>
      <c r="X77" s="122">
        <v>-0.38800000000000001</v>
      </c>
      <c r="Y77" s="226">
        <v>-6.3849999999999998</v>
      </c>
      <c r="Z77" s="122">
        <v>-4.157</v>
      </c>
      <c r="AA77" s="122">
        <v>-1.4019999999999999</v>
      </c>
      <c r="AB77" s="122">
        <v>-7.3650000000000002</v>
      </c>
      <c r="AC77" s="122">
        <v>35.063000000000002</v>
      </c>
      <c r="AD77" s="122">
        <v>4.6890000000000001</v>
      </c>
      <c r="AE77" s="122">
        <v>-8.9469999999999992</v>
      </c>
      <c r="AF77" s="122">
        <v>1.1759999999999999</v>
      </c>
      <c r="AG77" s="122">
        <v>-9.0969999999999995</v>
      </c>
      <c r="AH77" s="122">
        <v>-4.3380000000000001</v>
      </c>
      <c r="AI77" s="122">
        <v>-82.759</v>
      </c>
      <c r="AJ77" s="122">
        <v>1.6220000000000001</v>
      </c>
    </row>
    <row r="78" spans="1:36" s="25" customFormat="1">
      <c r="A78" s="26" t="s">
        <v>37</v>
      </c>
      <c r="B78" s="226">
        <v>6.7469999999999999</v>
      </c>
      <c r="C78" s="226">
        <v>143.82900000000001</v>
      </c>
      <c r="D78" s="226">
        <v>-44.918999999999997</v>
      </c>
      <c r="E78" s="226">
        <v>-67.16684712531729</v>
      </c>
      <c r="F78" s="226">
        <v>24.445</v>
      </c>
      <c r="G78" s="226">
        <v>119.55500000000001</v>
      </c>
      <c r="H78" s="226">
        <v>-94.462000000000003</v>
      </c>
      <c r="I78" s="226">
        <v>97.105940000000004</v>
      </c>
      <c r="J78" s="226">
        <v>-96.388308433994013</v>
      </c>
      <c r="K78" s="226">
        <v>27.169813978073012</v>
      </c>
      <c r="L78" s="122">
        <v>74.693665550439562</v>
      </c>
      <c r="M78" s="122">
        <v>110.62583115192415</v>
      </c>
      <c r="N78" s="122">
        <v>30.283339999999999</v>
      </c>
      <c r="O78" s="122">
        <v>72.76482</v>
      </c>
      <c r="P78" s="122">
        <v>164.97776000000002</v>
      </c>
      <c r="Q78" s="122">
        <v>-227.69822199999999</v>
      </c>
      <c r="R78" s="122">
        <v>-368.61590000000001</v>
      </c>
      <c r="S78" s="122">
        <v>-79.297039999999996</v>
      </c>
      <c r="T78" s="122">
        <v>-105.8075</v>
      </c>
      <c r="U78" s="122">
        <v>-105.13971135</v>
      </c>
      <c r="V78" s="122">
        <v>-77.572727780000008</v>
      </c>
      <c r="W78" s="122">
        <v>171.28335049</v>
      </c>
      <c r="X78" s="122">
        <v>-150.26910687</v>
      </c>
      <c r="Y78" s="226">
        <v>-22.378201309999998</v>
      </c>
      <c r="Z78" s="122">
        <v>-72.393082400000011</v>
      </c>
      <c r="AA78" s="122">
        <v>82.052019999999999</v>
      </c>
      <c r="AB78" s="122">
        <v>106.70842000000003</v>
      </c>
      <c r="AC78" s="122">
        <v>-107.36080000000003</v>
      </c>
      <c r="AD78" s="122">
        <v>6.8901399999999997</v>
      </c>
      <c r="AE78" s="122">
        <v>56.938720000000004</v>
      </c>
      <c r="AF78" s="122">
        <v>1.6977123400000333</v>
      </c>
      <c r="AG78" s="122">
        <v>51.84482595999998</v>
      </c>
      <c r="AH78" s="122">
        <v>-109.23156836000001</v>
      </c>
      <c r="AI78" s="122">
        <v>29.227518880000009</v>
      </c>
      <c r="AJ78" s="122">
        <v>31.796827919999981</v>
      </c>
    </row>
    <row r="79" spans="1:36" s="25" customFormat="1">
      <c r="A79" s="26" t="s">
        <v>40</v>
      </c>
      <c r="B79" s="226">
        <v>-9.8000000000000004E-2</v>
      </c>
      <c r="C79" s="226">
        <v>-0.35699999999999998</v>
      </c>
      <c r="D79" s="226">
        <v>-0.38300000000000001</v>
      </c>
      <c r="E79" s="226">
        <v>-0.34699999999999998</v>
      </c>
      <c r="F79" s="226">
        <v>5.2999999999999999E-2</v>
      </c>
      <c r="G79" s="226">
        <v>0</v>
      </c>
      <c r="H79" s="226">
        <v>0</v>
      </c>
      <c r="I79" s="226">
        <v>0</v>
      </c>
      <c r="J79" s="226">
        <v>0</v>
      </c>
      <c r="K79" s="226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2">
        <v>0</v>
      </c>
      <c r="R79" s="122">
        <v>0</v>
      </c>
      <c r="S79" s="122">
        <v>0</v>
      </c>
      <c r="T79" s="122">
        <v>-8.7999999999999995E-2</v>
      </c>
      <c r="U79" s="122">
        <v>0</v>
      </c>
      <c r="V79" s="122">
        <v>0</v>
      </c>
      <c r="W79" s="122">
        <v>0</v>
      </c>
      <c r="X79" s="122">
        <v>0</v>
      </c>
      <c r="Y79" s="217">
        <v>0</v>
      </c>
      <c r="Z79" s="64">
        <v>-1.2999999999999999E-2</v>
      </c>
      <c r="AA79" s="64">
        <v>1.7999999999999999E-2</v>
      </c>
      <c r="AB79" s="122">
        <v>-7.8730000000000002</v>
      </c>
      <c r="AC79" s="122">
        <v>3.7120000000000002</v>
      </c>
      <c r="AD79" s="122">
        <v>-0.78</v>
      </c>
      <c r="AE79" s="122">
        <v>-13.635</v>
      </c>
      <c r="AF79" s="122">
        <v>-28.268999999999998</v>
      </c>
      <c r="AG79" s="122">
        <v>-18.803999999999998</v>
      </c>
      <c r="AH79" s="122">
        <v>-37.701000000000001</v>
      </c>
      <c r="AI79" s="122">
        <v>-2.6779999999999999</v>
      </c>
      <c r="AJ79" s="122">
        <v>-14.513999999999999</v>
      </c>
    </row>
    <row r="80" spans="1:36" s="25" customFormat="1">
      <c r="A80" s="24" t="s">
        <v>36</v>
      </c>
      <c r="B80" s="226">
        <v>292.33299999999997</v>
      </c>
      <c r="C80" s="226">
        <v>-163.93700000000004</v>
      </c>
      <c r="D80" s="226">
        <v>266.09800000000001</v>
      </c>
      <c r="E80" s="226">
        <v>123.65915287468277</v>
      </c>
      <c r="F80" s="226">
        <v>-22.26600000000002</v>
      </c>
      <c r="G80" s="226">
        <v>-237.10699999999997</v>
      </c>
      <c r="H80" s="226">
        <v>183.90099999999995</v>
      </c>
      <c r="I80" s="226">
        <v>-155.54705999999987</v>
      </c>
      <c r="J80" s="226">
        <v>207.02401048951776</v>
      </c>
      <c r="K80" s="226">
        <v>95.520831689622966</v>
      </c>
      <c r="L80" s="122">
        <v>-52.288056656735606</v>
      </c>
      <c r="M80" s="122">
        <v>-117.57414282432336</v>
      </c>
      <c r="N80" s="122">
        <v>31.250018471872682</v>
      </c>
      <c r="O80" s="122">
        <v>-92.34733259030547</v>
      </c>
      <c r="P80" s="122">
        <v>-213.65808740969453</v>
      </c>
      <c r="Q80" s="122">
        <v>425.2596891</v>
      </c>
      <c r="R80" s="122">
        <v>720.32392584000002</v>
      </c>
      <c r="S80" s="122">
        <v>213.8953817</v>
      </c>
      <c r="T80" s="122">
        <v>274.97806304999898</v>
      </c>
      <c r="U80" s="122">
        <v>445.14073848999999</v>
      </c>
      <c r="V80" s="122">
        <v>312.94644813000002</v>
      </c>
      <c r="W80" s="122">
        <v>-249.90286172</v>
      </c>
      <c r="X80" s="122">
        <v>393.01254809</v>
      </c>
      <c r="Y80" s="226">
        <v>126.44356093</v>
      </c>
      <c r="Z80" s="122">
        <v>234.97647988</v>
      </c>
      <c r="AA80" s="122">
        <v>-23.83156954</v>
      </c>
      <c r="AB80" s="122">
        <v>-107.15334783999694</v>
      </c>
      <c r="AC80" s="122">
        <v>403.58846950000049</v>
      </c>
      <c r="AD80" s="122">
        <v>12.645154839999915</v>
      </c>
      <c r="AE80" s="122">
        <v>-138.4558832000001</v>
      </c>
      <c r="AF80" s="122">
        <v>19.203799579995334</v>
      </c>
      <c r="AG80" s="122">
        <v>-77.177002439993444</v>
      </c>
      <c r="AH80" s="122">
        <v>244.38366610000026</v>
      </c>
      <c r="AI80" s="122">
        <v>-106.64695785999939</v>
      </c>
      <c r="AJ80" s="122">
        <v>-20.514631380002619</v>
      </c>
    </row>
    <row r="81" spans="1:37">
      <c r="A81" s="110" t="s">
        <v>35</v>
      </c>
      <c r="B81" s="368" t="s">
        <v>384</v>
      </c>
      <c r="C81" s="368" t="s">
        <v>385</v>
      </c>
      <c r="D81" s="368" t="s">
        <v>386</v>
      </c>
      <c r="E81" s="368" t="s">
        <v>387</v>
      </c>
      <c r="F81" s="368" t="s">
        <v>388</v>
      </c>
      <c r="G81" s="368" t="s">
        <v>389</v>
      </c>
      <c r="H81" s="368" t="s">
        <v>390</v>
      </c>
      <c r="I81" s="368" t="s">
        <v>391</v>
      </c>
      <c r="J81" s="368" t="s">
        <v>2</v>
      </c>
      <c r="K81" s="368" t="s">
        <v>3</v>
      </c>
      <c r="L81" s="368" t="s">
        <v>4</v>
      </c>
      <c r="M81" s="368" t="s">
        <v>5</v>
      </c>
      <c r="N81" s="368" t="s">
        <v>6</v>
      </c>
      <c r="O81" s="368" t="s">
        <v>7</v>
      </c>
      <c r="P81" s="368" t="s">
        <v>8</v>
      </c>
      <c r="Q81" s="368" t="s">
        <v>9</v>
      </c>
      <c r="R81" s="368" t="s">
        <v>354</v>
      </c>
      <c r="S81" s="368" t="s">
        <v>359</v>
      </c>
      <c r="T81" s="368" t="s">
        <v>366</v>
      </c>
      <c r="U81" s="368" t="s">
        <v>403</v>
      </c>
      <c r="V81" s="368" t="s">
        <v>406</v>
      </c>
      <c r="W81" s="368" t="s">
        <v>418</v>
      </c>
      <c r="X81" s="368" t="s">
        <v>423</v>
      </c>
      <c r="Y81" s="368" t="s">
        <v>429</v>
      </c>
      <c r="Z81" s="368" t="s">
        <v>432</v>
      </c>
      <c r="AA81" s="368" t="s">
        <v>435</v>
      </c>
      <c r="AB81" s="368" t="s">
        <v>517</v>
      </c>
      <c r="AC81" s="368" t="s">
        <v>633</v>
      </c>
      <c r="AD81" s="368" t="s">
        <v>637</v>
      </c>
      <c r="AE81" s="368" t="s">
        <v>648</v>
      </c>
      <c r="AF81" s="368" t="s">
        <v>700</v>
      </c>
      <c r="AG81" s="368" t="s">
        <v>714</v>
      </c>
      <c r="AH81" s="368" t="s">
        <v>717</v>
      </c>
      <c r="AI81" s="368" t="s">
        <v>727</v>
      </c>
      <c r="AJ81" s="368" t="s">
        <v>728</v>
      </c>
    </row>
    <row r="82" spans="1:37" ht="15" customHeight="1">
      <c r="A82" s="110" t="s">
        <v>10</v>
      </c>
      <c r="B82" s="367" t="s">
        <v>11</v>
      </c>
      <c r="C82" s="367" t="s">
        <v>12</v>
      </c>
      <c r="D82" s="367" t="s">
        <v>13</v>
      </c>
      <c r="E82" s="367" t="s">
        <v>14</v>
      </c>
      <c r="F82" s="367" t="s">
        <v>11</v>
      </c>
      <c r="G82" s="367" t="s">
        <v>12</v>
      </c>
      <c r="H82" s="367" t="s">
        <v>13</v>
      </c>
      <c r="I82" s="367" t="s">
        <v>14</v>
      </c>
      <c r="J82" s="367" t="s">
        <v>11</v>
      </c>
      <c r="K82" s="367" t="s">
        <v>12</v>
      </c>
      <c r="L82" s="367" t="s">
        <v>13</v>
      </c>
      <c r="M82" s="367" t="s">
        <v>14</v>
      </c>
      <c r="N82" s="367" t="s">
        <v>11</v>
      </c>
      <c r="O82" s="367" t="s">
        <v>12</v>
      </c>
      <c r="P82" s="367" t="s">
        <v>13</v>
      </c>
      <c r="Q82" s="367" t="s">
        <v>14</v>
      </c>
      <c r="R82" s="367" t="s">
        <v>11</v>
      </c>
      <c r="S82" s="367" t="s">
        <v>12</v>
      </c>
      <c r="T82" s="367" t="s">
        <v>13</v>
      </c>
      <c r="U82" s="367" t="s">
        <v>14</v>
      </c>
      <c r="V82" s="367" t="s">
        <v>11</v>
      </c>
      <c r="W82" s="367" t="s">
        <v>12</v>
      </c>
      <c r="X82" s="367" t="s">
        <v>13</v>
      </c>
      <c r="Y82" s="367" t="s">
        <v>14</v>
      </c>
      <c r="Z82" s="367" t="s">
        <v>11</v>
      </c>
      <c r="AA82" s="367" t="s">
        <v>12</v>
      </c>
      <c r="AB82" s="367" t="s">
        <v>13</v>
      </c>
      <c r="AC82" s="367" t="s">
        <v>14</v>
      </c>
      <c r="AD82" s="367" t="s">
        <v>11</v>
      </c>
      <c r="AE82" s="367" t="s">
        <v>12</v>
      </c>
      <c r="AF82" s="367" t="s">
        <v>13</v>
      </c>
      <c r="AG82" s="367" t="s">
        <v>14</v>
      </c>
      <c r="AH82" s="367" t="s">
        <v>11</v>
      </c>
      <c r="AI82" s="367" t="s">
        <v>12</v>
      </c>
      <c r="AJ82" s="367" t="s">
        <v>13</v>
      </c>
    </row>
    <row r="83" spans="1:37" s="25" customFormat="1">
      <c r="A83" s="24" t="s">
        <v>36</v>
      </c>
      <c r="B83" s="226">
        <v>292.33299999999997</v>
      </c>
      <c r="C83" s="226">
        <v>-163.93700000000004</v>
      </c>
      <c r="D83" s="226">
        <v>266.09800000000001</v>
      </c>
      <c r="E83" s="226">
        <v>123.65915287468277</v>
      </c>
      <c r="F83" s="226">
        <v>-22.26600000000002</v>
      </c>
      <c r="G83" s="226">
        <v>-237.10699999999997</v>
      </c>
      <c r="H83" s="226">
        <v>183.90099999999995</v>
      </c>
      <c r="I83" s="226">
        <v>-155.54705999999987</v>
      </c>
      <c r="J83" s="226">
        <v>207.02401048951776</v>
      </c>
      <c r="K83" s="226">
        <v>95.520831689622966</v>
      </c>
      <c r="L83" s="122">
        <v>-52.288056656735606</v>
      </c>
      <c r="M83" s="122">
        <v>-117.57414282432336</v>
      </c>
      <c r="N83" s="122">
        <v>31.250018471872682</v>
      </c>
      <c r="O83" s="122">
        <v>-92.34733259030547</v>
      </c>
      <c r="P83" s="122">
        <v>-213.65822499999999</v>
      </c>
      <c r="Q83" s="226">
        <v>425.2596891</v>
      </c>
      <c r="R83" s="122">
        <v>720.32392584000002</v>
      </c>
      <c r="S83" s="66">
        <v>213.8953817</v>
      </c>
      <c r="T83" s="122">
        <v>274.97806304999898</v>
      </c>
      <c r="U83" s="122">
        <v>445.14073848999999</v>
      </c>
      <c r="V83" s="122">
        <v>312.94644813000002</v>
      </c>
      <c r="W83" s="122">
        <v>-249.90286172</v>
      </c>
      <c r="X83" s="122">
        <v>393.01254809</v>
      </c>
      <c r="Y83" s="226">
        <v>126.44356093</v>
      </c>
      <c r="Z83" s="122">
        <v>234.97647988</v>
      </c>
      <c r="AA83" s="226">
        <v>-23.83156954</v>
      </c>
      <c r="AB83" s="122">
        <v>-107.15334783999694</v>
      </c>
      <c r="AC83" s="122">
        <v>403.58846950000049</v>
      </c>
      <c r="AD83" s="122">
        <v>12.645154839999915</v>
      </c>
      <c r="AE83" s="122">
        <v>-138.4558832000001</v>
      </c>
      <c r="AF83" s="122">
        <v>19.203799579995334</v>
      </c>
      <c r="AG83" s="122">
        <v>-77.177002439993444</v>
      </c>
      <c r="AH83" s="122">
        <v>244.38366610000026</v>
      </c>
      <c r="AI83" s="122">
        <v>-106.64695785999939</v>
      </c>
      <c r="AJ83" s="122">
        <v>-20.514631380002619</v>
      </c>
    </row>
    <row r="84" spans="1:37" s="25" customFormat="1">
      <c r="A84" s="26" t="s">
        <v>37</v>
      </c>
      <c r="B84" s="226">
        <v>-6.7469999999999999</v>
      </c>
      <c r="C84" s="226">
        <v>-143.82900000000001</v>
      </c>
      <c r="D84" s="226">
        <v>44.918999999999997</v>
      </c>
      <c r="E84" s="226">
        <v>67.16684712531729</v>
      </c>
      <c r="F84" s="226">
        <v>-24.445</v>
      </c>
      <c r="G84" s="226">
        <v>-119.55500000000001</v>
      </c>
      <c r="H84" s="226">
        <v>94.462000000000003</v>
      </c>
      <c r="I84" s="226">
        <v>-97.105940000000004</v>
      </c>
      <c r="J84" s="226">
        <v>-96.388308433994013</v>
      </c>
      <c r="K84" s="226">
        <v>27.169813978073012</v>
      </c>
      <c r="L84" s="122">
        <v>74.693665550439562</v>
      </c>
      <c r="M84" s="122">
        <v>110.62583115192415</v>
      </c>
      <c r="N84" s="122">
        <v>30.283339999999999</v>
      </c>
      <c r="O84" s="122">
        <v>72.76482</v>
      </c>
      <c r="P84" s="122">
        <v>164.97775999999999</v>
      </c>
      <c r="Q84" s="226">
        <v>-227.69822199999999</v>
      </c>
      <c r="R84" s="122">
        <v>-368.61590000000001</v>
      </c>
      <c r="S84" s="66">
        <v>-79.297039999999996</v>
      </c>
      <c r="T84" s="122">
        <v>-105.8075</v>
      </c>
      <c r="U84" s="122">
        <v>-105.13971135</v>
      </c>
      <c r="V84" s="122">
        <v>-77.572727780000008</v>
      </c>
      <c r="W84" s="122">
        <v>171.28335049</v>
      </c>
      <c r="X84" s="122">
        <v>-150.26910687</v>
      </c>
      <c r="Y84" s="226">
        <v>-22.378201309999998</v>
      </c>
      <c r="Z84" s="122">
        <v>-72.393082400000011</v>
      </c>
      <c r="AA84" s="226">
        <v>82.052019999999999</v>
      </c>
      <c r="AB84" s="122">
        <v>106.70842000000003</v>
      </c>
      <c r="AC84" s="122">
        <v>-107.36080000000003</v>
      </c>
      <c r="AD84" s="122">
        <v>6.8901399999999997</v>
      </c>
      <c r="AE84" s="122">
        <v>56.938720000000004</v>
      </c>
      <c r="AF84" s="122">
        <v>1.6977123400000333</v>
      </c>
      <c r="AG84" s="122">
        <v>51.84482595999998</v>
      </c>
      <c r="AH84" s="122">
        <v>-109.23156836000001</v>
      </c>
      <c r="AI84" s="122">
        <v>29.227518880000009</v>
      </c>
      <c r="AJ84" s="122">
        <v>31.796827919999981</v>
      </c>
    </row>
    <row r="85" spans="1:37" s="25" customFormat="1">
      <c r="A85" s="24" t="s">
        <v>38</v>
      </c>
      <c r="B85" s="226">
        <v>-58.662999999999975</v>
      </c>
      <c r="C85" s="226">
        <v>275.33</v>
      </c>
      <c r="D85" s="226">
        <v>-15.469999999999983</v>
      </c>
      <c r="E85" s="226">
        <v>83.051999999999992</v>
      </c>
      <c r="F85" s="226">
        <v>-8.512999999999991</v>
      </c>
      <c r="G85" s="226">
        <v>346.33299999999997</v>
      </c>
      <c r="H85" s="226">
        <v>57.591000000000001</v>
      </c>
      <c r="I85" s="226">
        <v>242.34399999999999</v>
      </c>
      <c r="J85" s="226">
        <v>64.426000000000002</v>
      </c>
      <c r="K85" s="226">
        <v>13.502000000000001</v>
      </c>
      <c r="L85" s="122">
        <v>-194.02</v>
      </c>
      <c r="M85" s="122">
        <v>-302.22500000000002</v>
      </c>
      <c r="N85" s="122">
        <v>-238.303</v>
      </c>
      <c r="O85" s="122">
        <v>10.958</v>
      </c>
      <c r="P85" s="122">
        <v>-462.88099999999997</v>
      </c>
      <c r="Q85" s="226">
        <v>65.531099999999995</v>
      </c>
      <c r="R85" s="122">
        <v>209.24100000000001</v>
      </c>
      <c r="S85" s="66">
        <v>206.65700000000001</v>
      </c>
      <c r="T85" s="122">
        <v>70.314899999999994</v>
      </c>
      <c r="U85" s="122">
        <v>44.835999999999999</v>
      </c>
      <c r="V85" s="122">
        <v>135.06219999999999</v>
      </c>
      <c r="W85" s="122">
        <v>-98.082679999999996</v>
      </c>
      <c r="X85" s="122">
        <v>75.498000000000005</v>
      </c>
      <c r="Y85" s="226">
        <v>-112.349</v>
      </c>
      <c r="Z85" s="122">
        <v>-36.293999999999997</v>
      </c>
      <c r="AA85" s="226">
        <v>-115.651</v>
      </c>
      <c r="AB85" s="122">
        <v>-114.65600000000001</v>
      </c>
      <c r="AC85" s="122">
        <v>-51.734000000000002</v>
      </c>
      <c r="AD85" s="122">
        <v>-155.05000000000001</v>
      </c>
      <c r="AE85" s="122">
        <v>-243.95099999999999</v>
      </c>
      <c r="AF85" s="122">
        <v>-193.499</v>
      </c>
      <c r="AG85" s="122">
        <v>-166.85</v>
      </c>
      <c r="AH85" s="122">
        <v>-336.01</v>
      </c>
      <c r="AI85" s="122">
        <v>-178.82495415999998</v>
      </c>
      <c r="AJ85" s="122">
        <v>-353.49181539999995</v>
      </c>
    </row>
    <row r="86" spans="1:37" s="27" customFormat="1">
      <c r="A86" s="24" t="s">
        <v>39</v>
      </c>
      <c r="B86" s="226">
        <v>-144.50299999999999</v>
      </c>
      <c r="C86" s="226">
        <v>-348.78200000000004</v>
      </c>
      <c r="D86" s="226">
        <v>-553.53399999999999</v>
      </c>
      <c r="E86" s="226">
        <v>-556.226</v>
      </c>
      <c r="F86" s="226">
        <v>-465.75200000000001</v>
      </c>
      <c r="G86" s="226">
        <v>-423.49200000000002</v>
      </c>
      <c r="H86" s="226">
        <v>-564.529</v>
      </c>
      <c r="I86" s="226">
        <v>-398.58699999999999</v>
      </c>
      <c r="J86" s="226">
        <v>-495.85399999999998</v>
      </c>
      <c r="K86" s="226">
        <v>-398.56200000000001</v>
      </c>
      <c r="L86" s="122">
        <v>-529.51700000000005</v>
      </c>
      <c r="M86" s="122">
        <v>-542.93299999999999</v>
      </c>
      <c r="N86" s="122">
        <v>-627.61400000000003</v>
      </c>
      <c r="O86" s="122">
        <v>-336.43</v>
      </c>
      <c r="P86" s="122">
        <v>-509.827</v>
      </c>
      <c r="Q86" s="226">
        <v>-583.49420889999988</v>
      </c>
      <c r="R86" s="122">
        <v>-643.44217415999992</v>
      </c>
      <c r="S86" s="66">
        <v>-541.00157830000001</v>
      </c>
      <c r="T86" s="122">
        <v>-477.90193694999999</v>
      </c>
      <c r="U86" s="122">
        <v>-529.67305411999996</v>
      </c>
      <c r="V86" s="122">
        <v>-448.73191362</v>
      </c>
      <c r="W86" s="122">
        <v>-505.51528999000004</v>
      </c>
      <c r="X86" s="122">
        <v>-582.58854171999997</v>
      </c>
      <c r="Y86" s="226">
        <v>-594.25171221999994</v>
      </c>
      <c r="Z86" s="122">
        <v>-611.58733116000008</v>
      </c>
      <c r="AA86" s="226">
        <v>-430.10558953999998</v>
      </c>
      <c r="AB86" s="226">
        <v>-620.00076783999998</v>
      </c>
      <c r="AC86" s="226">
        <v>-485.76073051999998</v>
      </c>
      <c r="AD86" s="226">
        <v>-728.59698516000003</v>
      </c>
      <c r="AE86" s="226">
        <v>-626.19460320000007</v>
      </c>
      <c r="AF86" s="226">
        <v>-721.76466060000007</v>
      </c>
      <c r="AG86" s="226">
        <v>-756.6444285</v>
      </c>
      <c r="AH86" s="226">
        <v>-1197.5193208000001</v>
      </c>
      <c r="AI86" s="226">
        <v>-618.63040637999995</v>
      </c>
      <c r="AJ86" s="226">
        <v>-1014.0210645599999</v>
      </c>
    </row>
    <row r="87" spans="1:37" s="25" customFormat="1">
      <c r="A87" s="24" t="s">
        <v>40</v>
      </c>
      <c r="B87" s="226">
        <v>9.8000000000000004E-2</v>
      </c>
      <c r="C87" s="226">
        <v>0.35699999999999998</v>
      </c>
      <c r="D87" s="226">
        <v>0.38300000000000001</v>
      </c>
      <c r="E87" s="226">
        <v>0.34699999999999998</v>
      </c>
      <c r="F87" s="226">
        <v>-5.2999999999999999E-2</v>
      </c>
      <c r="G87" s="226">
        <v>0</v>
      </c>
      <c r="H87" s="226">
        <v>0</v>
      </c>
      <c r="I87" s="226">
        <v>0</v>
      </c>
      <c r="J87" s="226">
        <v>0</v>
      </c>
      <c r="K87" s="226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/>
      <c r="R87" s="122"/>
      <c r="T87" s="122"/>
      <c r="U87" s="122">
        <v>0</v>
      </c>
      <c r="V87" s="122">
        <v>0</v>
      </c>
      <c r="W87" s="122"/>
      <c r="X87" s="122"/>
      <c r="Y87" s="27"/>
      <c r="Z87" s="122">
        <v>-1.2999999999999999E-2</v>
      </c>
      <c r="AA87" s="226">
        <v>1.7999999999999999E-2</v>
      </c>
      <c r="AB87" s="226">
        <v>-7.8730000000000002</v>
      </c>
      <c r="AC87" s="226">
        <v>3.7120000000000002</v>
      </c>
      <c r="AD87" s="226">
        <v>-0.78</v>
      </c>
      <c r="AE87" s="226">
        <v>-13.635</v>
      </c>
      <c r="AF87" s="226">
        <v>-28.268999999999998</v>
      </c>
      <c r="AG87" s="226">
        <v>-18.803999999999998</v>
      </c>
      <c r="AH87" s="226">
        <v>-37.701000000000001</v>
      </c>
      <c r="AI87" s="226">
        <v>-2.6779999999999999</v>
      </c>
      <c r="AJ87" s="226">
        <v>-14.513999999999999</v>
      </c>
    </row>
    <row r="88" spans="1:37" s="27" customFormat="1">
      <c r="A88" s="24" t="s">
        <v>232</v>
      </c>
      <c r="B88" s="226">
        <v>227.02099999999999</v>
      </c>
      <c r="C88" s="226">
        <v>-32.078999999999986</v>
      </c>
      <c r="D88" s="226">
        <v>295.93</v>
      </c>
      <c r="E88" s="226">
        <v>274.22500000000002</v>
      </c>
      <c r="F88" s="226">
        <v>-55.277000000000022</v>
      </c>
      <c r="G88" s="226">
        <v>-10.328999999999983</v>
      </c>
      <c r="H88" s="226">
        <v>335.95400000000001</v>
      </c>
      <c r="I88" s="226">
        <v>-10.309000000000022</v>
      </c>
      <c r="J88" s="226">
        <v>238.98631892351182</v>
      </c>
      <c r="K88" s="226">
        <v>54.849017711549983</v>
      </c>
      <c r="L88" s="226">
        <v>67.044277792824801</v>
      </c>
      <c r="M88" s="226">
        <v>74.025026023752503</v>
      </c>
      <c r="N88" s="226">
        <v>239.26967847187268</v>
      </c>
      <c r="O88" s="226">
        <v>-176.07015259030547</v>
      </c>
      <c r="P88" s="226">
        <v>84.245152590305509</v>
      </c>
      <c r="Q88" s="226">
        <v>587.42681110000001</v>
      </c>
      <c r="R88" s="226">
        <v>879.69882583999981</v>
      </c>
      <c r="S88" s="226">
        <v>86.535421699999986</v>
      </c>
      <c r="T88" s="226">
        <v>310.55866304999898</v>
      </c>
      <c r="U88" s="226">
        <v>505.44444984</v>
      </c>
      <c r="V88" s="226">
        <v>255.45697590999998</v>
      </c>
      <c r="W88" s="226">
        <v>-323.10353221000003</v>
      </c>
      <c r="X88" s="226">
        <v>467.78365495999901</v>
      </c>
      <c r="Y88" s="226">
        <v>261.17076224000004</v>
      </c>
      <c r="Z88" s="226">
        <v>343.67656227999794</v>
      </c>
      <c r="AA88" s="226">
        <v>9.7464104399998934</v>
      </c>
      <c r="AB88" s="226">
        <v>-91.332767839995967</v>
      </c>
      <c r="AC88" s="226">
        <v>558.97126949999995</v>
      </c>
      <c r="AD88" s="226">
        <v>161.58501484000013</v>
      </c>
      <c r="AE88" s="226">
        <v>62.191396799999438</v>
      </c>
      <c r="AF88" s="226">
        <v>239.27408723999554</v>
      </c>
      <c r="AG88" s="226">
        <v>56.632171600006025</v>
      </c>
      <c r="AH88" s="226">
        <v>727.40000000000009</v>
      </c>
      <c r="AI88" s="226">
        <v>45.628477420000806</v>
      </c>
      <c r="AJ88" s="226">
        <v>315.69435609999624</v>
      </c>
    </row>
    <row r="89" spans="1:37" s="27" customFormat="1">
      <c r="A89" s="91" t="s">
        <v>205</v>
      </c>
      <c r="B89" s="225">
        <v>-195.9</v>
      </c>
      <c r="C89" s="225">
        <v>-34.9</v>
      </c>
      <c r="D89" s="225">
        <v>76.8</v>
      </c>
      <c r="E89" s="225">
        <v>43.7</v>
      </c>
      <c r="F89" s="225">
        <v>209.7</v>
      </c>
      <c r="G89" s="225">
        <v>3.3</v>
      </c>
      <c r="H89" s="299">
        <v>6.4</v>
      </c>
      <c r="I89" s="299">
        <v>118.3</v>
      </c>
      <c r="J89" s="223">
        <v>-55.580318923511804</v>
      </c>
      <c r="K89" s="223">
        <v>13.472982288450032</v>
      </c>
      <c r="L89" s="225">
        <v>98.579722207175166</v>
      </c>
      <c r="M89" s="225">
        <v>38.772973976247492</v>
      </c>
      <c r="N89" s="93">
        <v>-119.06467847187267</v>
      </c>
      <c r="O89" s="93">
        <v>64.351152590305489</v>
      </c>
      <c r="P89" s="93">
        <v>-13.9621525903055</v>
      </c>
      <c r="Q89" s="93">
        <v>-45.593920010000033</v>
      </c>
      <c r="R89" s="93">
        <v>-355.04899999999998</v>
      </c>
      <c r="S89" s="93">
        <v>95.81</v>
      </c>
      <c r="T89" s="93">
        <v>2.2549999999999955</v>
      </c>
      <c r="U89" s="93">
        <v>-328.89099999999996</v>
      </c>
      <c r="V89" s="93">
        <v>-88.292000000000002</v>
      </c>
      <c r="W89" s="93">
        <v>331.73200000000003</v>
      </c>
      <c r="X89" s="93">
        <v>75.447999999999979</v>
      </c>
      <c r="Y89" s="225">
        <v>-67.106999999999999</v>
      </c>
      <c r="Z89" s="93">
        <v>27.36</v>
      </c>
      <c r="AA89" s="225">
        <v>56.690000000000005</v>
      </c>
      <c r="AB89" s="225">
        <v>162.33500000000001</v>
      </c>
      <c r="AC89" s="225">
        <v>16.306000000000001</v>
      </c>
      <c r="AD89" s="225">
        <v>25.824999999999999</v>
      </c>
      <c r="AE89" s="225">
        <v>-86.504999999999995</v>
      </c>
      <c r="AF89" s="225">
        <v>106.053</v>
      </c>
      <c r="AG89" s="225">
        <v>9.4</v>
      </c>
      <c r="AH89" s="225">
        <v>-41.8</v>
      </c>
      <c r="AI89" s="225">
        <v>-192</v>
      </c>
      <c r="AJ89" s="225">
        <v>-77.7</v>
      </c>
    </row>
    <row r="90" spans="1:37" s="27" customFormat="1">
      <c r="A90" s="91" t="s">
        <v>712</v>
      </c>
      <c r="B90" s="225"/>
      <c r="C90" s="225"/>
      <c r="D90" s="225"/>
      <c r="E90" s="225"/>
      <c r="F90" s="225"/>
      <c r="G90" s="225"/>
      <c r="H90" s="299"/>
      <c r="I90" s="299"/>
      <c r="J90" s="223">
        <v>0</v>
      </c>
      <c r="K90" s="223">
        <v>0</v>
      </c>
      <c r="L90" s="225">
        <v>1.7999999999999972</v>
      </c>
      <c r="M90" s="225">
        <v>87.8</v>
      </c>
      <c r="N90" s="93">
        <v>101.1</v>
      </c>
      <c r="O90" s="93">
        <v>103.72499999999999</v>
      </c>
      <c r="P90" s="93">
        <v>256.928</v>
      </c>
      <c r="Q90" s="93">
        <v>0</v>
      </c>
      <c r="R90" s="93">
        <v>0</v>
      </c>
      <c r="S90" s="93"/>
      <c r="T90" s="93">
        <v>0</v>
      </c>
      <c r="U90" s="93">
        <v>0</v>
      </c>
      <c r="V90" s="93">
        <v>110.069164</v>
      </c>
      <c r="W90" s="93">
        <v>91.7</v>
      </c>
      <c r="X90" s="93">
        <v>-1.3</v>
      </c>
      <c r="Y90" s="225"/>
      <c r="Z90" s="225"/>
      <c r="AA90" s="225"/>
      <c r="AB90" s="225">
        <v>0</v>
      </c>
      <c r="AC90" s="225">
        <v>0</v>
      </c>
      <c r="AD90" s="225">
        <v>0</v>
      </c>
      <c r="AE90" s="225">
        <v>0</v>
      </c>
      <c r="AF90" s="225">
        <v>0</v>
      </c>
      <c r="AG90" s="225">
        <v>0</v>
      </c>
      <c r="AH90" s="225">
        <v>0</v>
      </c>
      <c r="AI90" s="225">
        <v>0</v>
      </c>
      <c r="AJ90" s="225">
        <v>0</v>
      </c>
    </row>
    <row r="91" spans="1:37" s="27" customFormat="1">
      <c r="A91" s="91" t="s">
        <v>422</v>
      </c>
      <c r="B91" s="225"/>
      <c r="C91" s="225"/>
      <c r="D91" s="225"/>
      <c r="E91" s="225"/>
      <c r="F91" s="225"/>
      <c r="G91" s="225"/>
      <c r="H91" s="299"/>
      <c r="I91" s="299"/>
      <c r="J91" s="223"/>
      <c r="K91" s="223"/>
      <c r="L91" s="225"/>
      <c r="M91" s="225"/>
      <c r="N91" s="93"/>
      <c r="O91" s="93"/>
      <c r="P91" s="93"/>
      <c r="Q91" s="93"/>
      <c r="R91" s="93">
        <v>-104.67614062870449</v>
      </c>
      <c r="S91" s="93">
        <v>111.324190287025</v>
      </c>
      <c r="T91" s="93">
        <v>139.77870620788332</v>
      </c>
      <c r="U91" s="93">
        <v>176.67668771631156</v>
      </c>
      <c r="V91" s="93">
        <v>174.10208911875227</v>
      </c>
      <c r="W91" s="93">
        <v>178.639536303542</v>
      </c>
      <c r="X91" s="93">
        <v>296.10000000000002</v>
      </c>
      <c r="Y91" s="225">
        <v>93.789000000000001</v>
      </c>
      <c r="Z91" s="225">
        <v>71.591797999999997</v>
      </c>
      <c r="AA91" s="225">
        <v>-6.6</v>
      </c>
      <c r="AB91" s="225">
        <v>-37.799999999999997</v>
      </c>
      <c r="AC91" s="225">
        <v>-2.976</v>
      </c>
      <c r="AD91" s="225">
        <v>11</v>
      </c>
      <c r="AE91" s="225"/>
      <c r="AF91" s="225"/>
      <c r="AG91" s="225">
        <v>0</v>
      </c>
      <c r="AH91" s="225">
        <v>0</v>
      </c>
      <c r="AI91" s="225">
        <v>0</v>
      </c>
      <c r="AJ91" s="225">
        <v>0</v>
      </c>
    </row>
    <row r="92" spans="1:37" s="27" customFormat="1">
      <c r="A92" s="91" t="s">
        <v>663</v>
      </c>
      <c r="B92" s="225"/>
      <c r="C92" s="225"/>
      <c r="D92" s="225"/>
      <c r="E92" s="225"/>
      <c r="F92" s="225"/>
      <c r="G92" s="225"/>
      <c r="H92" s="299"/>
      <c r="I92" s="299"/>
      <c r="J92" s="223"/>
      <c r="K92" s="223"/>
      <c r="L92" s="225"/>
      <c r="M92" s="225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225"/>
      <c r="Z92" s="225"/>
      <c r="AA92" s="225"/>
      <c r="AB92" s="225"/>
      <c r="AC92" s="225"/>
      <c r="AD92" s="225">
        <v>6.5490000000000004</v>
      </c>
      <c r="AE92" s="225">
        <v>-59.173999999999999</v>
      </c>
      <c r="AF92" s="225">
        <v>-87.001999999999995</v>
      </c>
      <c r="AG92" s="225">
        <v>13.194999999999993</v>
      </c>
      <c r="AH92" s="225">
        <v>13.6</v>
      </c>
      <c r="AI92" s="225">
        <v>-21</v>
      </c>
      <c r="AJ92" s="225">
        <v>-12.4</v>
      </c>
    </row>
    <row r="93" spans="1:37" s="27" customFormat="1">
      <c r="A93" s="91" t="s">
        <v>754</v>
      </c>
      <c r="B93" s="225"/>
      <c r="C93" s="225"/>
      <c r="D93" s="225"/>
      <c r="E93" s="225"/>
      <c r="F93" s="225"/>
      <c r="G93" s="225"/>
      <c r="H93" s="299"/>
      <c r="I93" s="299"/>
      <c r="J93" s="223"/>
      <c r="K93" s="223"/>
      <c r="L93" s="225"/>
      <c r="M93" s="225"/>
      <c r="N93" s="93"/>
      <c r="O93" s="93"/>
      <c r="P93" s="93"/>
      <c r="Q93" s="93"/>
      <c r="R93" s="93"/>
      <c r="S93" s="93"/>
      <c r="T93" s="93"/>
      <c r="U93" s="93">
        <v>119.8</v>
      </c>
      <c r="V93" s="93">
        <v>25.525999999999996</v>
      </c>
      <c r="W93" s="93">
        <v>19.880362219999999</v>
      </c>
      <c r="X93" s="93">
        <v>-26.8</v>
      </c>
      <c r="Y93" s="225">
        <v>9.0865255400000002</v>
      </c>
      <c r="Z93" s="225">
        <v>-54.451999999999998</v>
      </c>
      <c r="AA93" s="225">
        <v>-1.698</v>
      </c>
      <c r="AB93" s="225">
        <v>-12.257</v>
      </c>
      <c r="AC93" s="225">
        <v>-223.179</v>
      </c>
      <c r="AD93" s="225">
        <v>-4.0999999999999996</v>
      </c>
      <c r="AE93" s="225">
        <v>-13.54</v>
      </c>
      <c r="AF93" s="225">
        <v>8.8460000000000001</v>
      </c>
      <c r="AG93" s="225">
        <v>0.14189990000000038</v>
      </c>
      <c r="AH93" s="225">
        <v>6.4550930599999994</v>
      </c>
      <c r="AI93" s="225">
        <v>50.574991430000004</v>
      </c>
      <c r="AJ93" s="225">
        <v>9.9659056400000008</v>
      </c>
      <c r="AK93" s="427"/>
    </row>
    <row r="94" spans="1:37" s="27" customFormat="1">
      <c r="A94" s="24" t="s">
        <v>237</v>
      </c>
      <c r="B94" s="122">
        <v>31.120999999999981</v>
      </c>
      <c r="C94" s="122">
        <v>-66.978999999999985</v>
      </c>
      <c r="D94" s="122">
        <v>372.73</v>
      </c>
      <c r="E94" s="122">
        <v>317.92500000000001</v>
      </c>
      <c r="F94" s="122">
        <v>154.42299999999997</v>
      </c>
      <c r="G94" s="122">
        <v>-7.028999999999983</v>
      </c>
      <c r="H94" s="122">
        <v>342.35399999999998</v>
      </c>
      <c r="I94" s="122">
        <v>107.99099999999997</v>
      </c>
      <c r="J94" s="122">
        <v>183.40600000000001</v>
      </c>
      <c r="K94" s="122">
        <v>68.322000000000017</v>
      </c>
      <c r="L94" s="122">
        <v>167.42399999999998</v>
      </c>
      <c r="M94" s="122">
        <v>200.59799999999998</v>
      </c>
      <c r="N94" s="122">
        <v>221.30500000000001</v>
      </c>
      <c r="O94" s="122">
        <v>-7.9939999999999998</v>
      </c>
      <c r="P94" s="122">
        <v>327.21100000000001</v>
      </c>
      <c r="Q94" s="122">
        <v>541.83289108999998</v>
      </c>
      <c r="R94" s="122">
        <v>419.97368521129533</v>
      </c>
      <c r="S94" s="122">
        <v>293.66961198702501</v>
      </c>
      <c r="T94" s="122">
        <v>452.5923692578823</v>
      </c>
      <c r="U94" s="122">
        <v>473.03013755631162</v>
      </c>
      <c r="V94" s="122">
        <v>476.86222902875227</v>
      </c>
      <c r="W94" s="122">
        <v>298.84836631354199</v>
      </c>
      <c r="X94" s="122">
        <v>811.23165495999899</v>
      </c>
      <c r="Y94" s="122">
        <v>296.93928778000003</v>
      </c>
      <c r="Z94" s="122">
        <v>388.17636027999794</v>
      </c>
      <c r="AA94" s="122">
        <v>58.138410439999895</v>
      </c>
      <c r="AB94" s="122">
        <v>20.945232160004039</v>
      </c>
      <c r="AC94" s="122">
        <v>349.12226949999996</v>
      </c>
      <c r="AD94" s="122">
        <v>200.85901484000013</v>
      </c>
      <c r="AE94" s="122">
        <v>-97.027603200000556</v>
      </c>
      <c r="AF94" s="122">
        <v>267.17108723999553</v>
      </c>
      <c r="AG94" s="122">
        <v>79.369071500006015</v>
      </c>
      <c r="AH94" s="122">
        <v>705.65500000000009</v>
      </c>
      <c r="AI94" s="122">
        <v>-116.79653114999918</v>
      </c>
      <c r="AJ94" s="122">
        <v>235.56026173999624</v>
      </c>
      <c r="AK94" s="427"/>
    </row>
    <row r="95" spans="1:37" s="27" customFormat="1">
      <c r="A95" s="95" t="s">
        <v>238</v>
      </c>
      <c r="B95" s="124">
        <v>2.6081964465303368E-2</v>
      </c>
      <c r="C95" s="124">
        <v>-5.2985523297207494E-2</v>
      </c>
      <c r="D95" s="124">
        <v>0.16577566269347091</v>
      </c>
      <c r="E95" s="124">
        <v>0.12202540876640823</v>
      </c>
      <c r="F95" s="124">
        <v>6.5700731790333547E-2</v>
      </c>
      <c r="G95" s="124">
        <v>-4.7547859027260928E-3</v>
      </c>
      <c r="H95" s="124">
        <v>0.10544676132688577</v>
      </c>
      <c r="I95" s="124">
        <v>5.0809729933189031E-2</v>
      </c>
      <c r="J95" s="124">
        <v>7.0410780098280099E-2</v>
      </c>
      <c r="K95" s="124">
        <v>4.0515922433730665E-2</v>
      </c>
      <c r="L95" s="124">
        <v>7.1814554560514166E-2</v>
      </c>
      <c r="M95" s="124">
        <v>7.5941948880640084E-2</v>
      </c>
      <c r="N95" s="124">
        <v>7.1851339592992308E-2</v>
      </c>
      <c r="O95" s="124">
        <v>-4.8540181664392668E-3</v>
      </c>
      <c r="P95" s="124">
        <v>0.1240621715609924</v>
      </c>
      <c r="Q95" s="124">
        <v>0.14579313352527276</v>
      </c>
      <c r="R95" s="124">
        <v>0.10862477467645126</v>
      </c>
      <c r="S95" s="124">
        <v>0.11111651376141833</v>
      </c>
      <c r="T95" s="124">
        <v>0.14375263244153394</v>
      </c>
      <c r="U95" s="124">
        <v>0.13607878648363797</v>
      </c>
      <c r="V95" s="124">
        <v>0.16368826844282069</v>
      </c>
      <c r="W95" s="124">
        <v>9.6219137527163323E-2</v>
      </c>
      <c r="X95" s="124">
        <v>0.21126220464550352</v>
      </c>
      <c r="Y95" s="124">
        <v>9.0156396486278559E-2</v>
      </c>
      <c r="Z95" s="124">
        <v>8.6014132322254425E-2</v>
      </c>
      <c r="AA95" s="124">
        <v>1.4209364466721192E-2</v>
      </c>
      <c r="AB95" s="124">
        <v>3.8417132915944609E-3</v>
      </c>
      <c r="AC95" s="124">
        <v>6.0801531017600489E-2</v>
      </c>
      <c r="AD95" s="124">
        <v>2.8210424852261835E-2</v>
      </c>
      <c r="AE95" s="124">
        <v>-1.594773051926662E-2</v>
      </c>
      <c r="AF95" s="124">
        <v>3.470347042904022E-2</v>
      </c>
      <c r="AG95" s="124">
        <v>1.0005562121376189E-2</v>
      </c>
      <c r="AH95" s="124">
        <v>7.8446790129948499E-2</v>
      </c>
      <c r="AI95" s="124">
        <v>-2.3389965797166762E-2</v>
      </c>
      <c r="AJ95" s="124">
        <v>3.2179093166949592E-2</v>
      </c>
    </row>
    <row r="96" spans="1:37" s="27" customFormat="1">
      <c r="A96" s="24" t="s">
        <v>41</v>
      </c>
      <c r="B96" s="226">
        <v>371.52399999999994</v>
      </c>
      <c r="C96" s="226">
        <v>316.70299999999997</v>
      </c>
      <c r="D96" s="226">
        <v>849.46400000000006</v>
      </c>
      <c r="E96" s="226">
        <v>830.45100000000002</v>
      </c>
      <c r="F96" s="226">
        <v>410.47500000000002</v>
      </c>
      <c r="G96" s="226">
        <v>413.16300000000001</v>
      </c>
      <c r="H96" s="226">
        <v>900.48299999999995</v>
      </c>
      <c r="I96" s="226">
        <v>388.27800000000013</v>
      </c>
      <c r="J96" s="217">
        <v>734.84031892351175</v>
      </c>
      <c r="K96" s="217">
        <v>453.41101771154996</v>
      </c>
      <c r="L96" s="226">
        <v>596.55527779282488</v>
      </c>
      <c r="M96" s="226">
        <v>616.9580260237525</v>
      </c>
      <c r="N96" s="66">
        <v>866.88367847187271</v>
      </c>
      <c r="O96" s="66">
        <v>160.35984740969454</v>
      </c>
      <c r="P96" s="122">
        <v>594.07201499999996</v>
      </c>
      <c r="Q96" s="66">
        <v>1170.92102</v>
      </c>
      <c r="R96" s="66">
        <v>1523.1410000000001</v>
      </c>
      <c r="S96" s="66">
        <v>627.53700000000003</v>
      </c>
      <c r="T96" s="122">
        <v>788.4606</v>
      </c>
      <c r="U96" s="122">
        <v>1035.1175039600009</v>
      </c>
      <c r="V96" s="122">
        <v>704.18888952999998</v>
      </c>
      <c r="W96" s="122">
        <v>182.41175777999999</v>
      </c>
      <c r="X96" s="122">
        <v>1050.3721966799999</v>
      </c>
      <c r="Y96" s="226">
        <v>855.42247445999897</v>
      </c>
      <c r="Z96" s="122">
        <v>955.26389343999995</v>
      </c>
      <c r="AA96" s="226">
        <v>439.85500000000002</v>
      </c>
      <c r="AB96" s="226">
        <v>528.66800000000285</v>
      </c>
      <c r="AC96" s="226">
        <v>1044.7320000200004</v>
      </c>
      <c r="AD96" s="226">
        <v>890.18200000000002</v>
      </c>
      <c r="AE96" s="226">
        <v>688.38599999999997</v>
      </c>
      <c r="AF96" s="226">
        <v>961.03874783999629</v>
      </c>
      <c r="AG96" s="226">
        <v>813.27660010000614</v>
      </c>
      <c r="AH96" s="226">
        <v>1924.8455552600012</v>
      </c>
      <c r="AI96" s="226">
        <v>664.25888380000163</v>
      </c>
      <c r="AJ96" s="226">
        <v>1329.7154206599969</v>
      </c>
    </row>
    <row r="97" spans="1:37" s="27" customFormat="1">
      <c r="A97" s="91" t="s">
        <v>663</v>
      </c>
      <c r="B97" s="226"/>
      <c r="C97" s="226"/>
      <c r="D97" s="226"/>
      <c r="E97" s="226"/>
      <c r="F97" s="226"/>
      <c r="G97" s="226"/>
      <c r="H97" s="226"/>
      <c r="I97" s="226"/>
      <c r="J97" s="217"/>
      <c r="K97" s="217"/>
      <c r="L97" s="226"/>
      <c r="M97" s="226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226"/>
      <c r="Z97" s="122"/>
      <c r="AA97" s="226"/>
      <c r="AB97" s="226"/>
      <c r="AC97" s="226"/>
      <c r="AD97" s="225">
        <v>-2.7669999999999999</v>
      </c>
      <c r="AE97" s="225">
        <v>-127.16200000000001</v>
      </c>
      <c r="AF97" s="225">
        <v>-141.321</v>
      </c>
      <c r="AG97" s="225">
        <v>-207.678</v>
      </c>
      <c r="AH97" s="225">
        <v>-353.8</v>
      </c>
      <c r="AI97" s="225">
        <v>-173</v>
      </c>
      <c r="AJ97" s="225">
        <v>-275.89999999999998</v>
      </c>
    </row>
    <row r="98" spans="1:37" s="27" customFormat="1">
      <c r="A98" s="24" t="s">
        <v>207</v>
      </c>
      <c r="B98" s="122">
        <v>175.62399999999994</v>
      </c>
      <c r="C98" s="122">
        <v>281.803</v>
      </c>
      <c r="D98" s="122">
        <v>926.26400000000001</v>
      </c>
      <c r="E98" s="122">
        <v>874.15100000000007</v>
      </c>
      <c r="F98" s="122">
        <v>620.17499999999995</v>
      </c>
      <c r="G98" s="122">
        <v>416.46300000000002</v>
      </c>
      <c r="H98" s="122">
        <v>906.88299999999992</v>
      </c>
      <c r="I98" s="122">
        <v>506.57800000000015</v>
      </c>
      <c r="J98" s="122">
        <v>679.26</v>
      </c>
      <c r="K98" s="122">
        <v>466.88400000000001</v>
      </c>
      <c r="L98" s="122">
        <v>696.93499999999995</v>
      </c>
      <c r="M98" s="122">
        <v>743.53099999999995</v>
      </c>
      <c r="N98" s="122">
        <v>848.9190000000001</v>
      </c>
      <c r="O98" s="122">
        <v>328.43600000000004</v>
      </c>
      <c r="P98" s="122">
        <v>837.03786240969441</v>
      </c>
      <c r="Q98" s="122">
        <v>1125.3270999900001</v>
      </c>
      <c r="R98" s="122">
        <v>1063.4158593712955</v>
      </c>
      <c r="S98" s="122">
        <v>834.67119028702507</v>
      </c>
      <c r="T98" s="122">
        <v>930.49430620788326</v>
      </c>
      <c r="U98" s="122">
        <v>1002.7031916763125</v>
      </c>
      <c r="V98" s="122">
        <v>925.59414264875227</v>
      </c>
      <c r="W98" s="122">
        <v>804.36365630354203</v>
      </c>
      <c r="X98" s="122">
        <v>1393.8201966799998</v>
      </c>
      <c r="Y98" s="122">
        <v>891.19099999999901</v>
      </c>
      <c r="Z98" s="122">
        <v>999.76369144</v>
      </c>
      <c r="AA98" s="122">
        <v>488.24700000000001</v>
      </c>
      <c r="AB98" s="122">
        <v>640.94600000000287</v>
      </c>
      <c r="AC98" s="122">
        <v>834.88300002000051</v>
      </c>
      <c r="AD98" s="122">
        <v>926.68899999999996</v>
      </c>
      <c r="AE98" s="122">
        <v>402.00499999999988</v>
      </c>
      <c r="AF98" s="122">
        <v>847.61474783999631</v>
      </c>
      <c r="AG98" s="122">
        <v>628.33550000000616</v>
      </c>
      <c r="AH98" s="122">
        <v>1549.3006483200013</v>
      </c>
      <c r="AI98" s="122">
        <v>328.83387523000164</v>
      </c>
      <c r="AJ98" s="122">
        <v>973.68132629999684</v>
      </c>
      <c r="AK98" s="427"/>
    </row>
    <row r="99" spans="1:37" s="27" customFormat="1">
      <c r="A99" s="95" t="s">
        <v>264</v>
      </c>
      <c r="B99" s="124">
        <v>0.14718739523969152</v>
      </c>
      <c r="C99" s="124">
        <v>0.22292777470136857</v>
      </c>
      <c r="D99" s="124">
        <v>0.41196584237680128</v>
      </c>
      <c r="E99" s="124">
        <v>0.33551508405619102</v>
      </c>
      <c r="F99" s="124">
        <v>0.26385934309053777</v>
      </c>
      <c r="G99" s="124">
        <v>0.2817175133599405</v>
      </c>
      <c r="H99" s="124">
        <v>0.27932454492253672</v>
      </c>
      <c r="I99" s="275">
        <v>0.23834478215865254</v>
      </c>
      <c r="J99" s="275">
        <v>0.26077242014742008</v>
      </c>
      <c r="K99" s="124">
        <v>0.27686888454011743</v>
      </c>
      <c r="L99" s="124">
        <v>0.29894206674450463</v>
      </c>
      <c r="M99" s="124">
        <v>0.2814843278256573</v>
      </c>
      <c r="N99" s="124">
        <v>0.27561947247438351</v>
      </c>
      <c r="O99" s="124">
        <v>0.19942886045942548</v>
      </c>
      <c r="P99" s="124">
        <v>0.31736321483482482</v>
      </c>
      <c r="Q99" s="124">
        <v>0.30279624372452207</v>
      </c>
      <c r="R99" s="124">
        <v>0.27504891896609002</v>
      </c>
      <c r="S99" s="124">
        <v>0.31581664910527196</v>
      </c>
      <c r="T99" s="124">
        <v>0.29554410342483345</v>
      </c>
      <c r="U99" s="124">
        <v>0.2884523050295924</v>
      </c>
      <c r="V99" s="124">
        <v>0.31772049298091137</v>
      </c>
      <c r="W99" s="124">
        <v>0.25897808384377091</v>
      </c>
      <c r="X99" s="124">
        <v>0.36298081544237282</v>
      </c>
      <c r="Y99" s="124">
        <v>0.27058248082190839</v>
      </c>
      <c r="Z99" s="124">
        <v>0.22153282694617718</v>
      </c>
      <c r="AA99" s="124">
        <v>0.11933039655329171</v>
      </c>
      <c r="AB99" s="124">
        <v>0.11756044280551146</v>
      </c>
      <c r="AC99" s="124">
        <v>0.14539938885732817</v>
      </c>
      <c r="AD99" s="124">
        <v>0.13015243760277345</v>
      </c>
      <c r="AE99" s="124">
        <v>6.6074675617646697E-2</v>
      </c>
      <c r="AF99" s="124">
        <v>0.1100986399417558</v>
      </c>
      <c r="AG99" s="124">
        <v>7.9210324116183645E-2</v>
      </c>
      <c r="AH99" s="124">
        <v>0.17223382928903258</v>
      </c>
      <c r="AI99" s="124">
        <v>6.5853095283297677E-2</v>
      </c>
      <c r="AJ99" s="124">
        <v>0.13301132322781203</v>
      </c>
    </row>
    <row r="100" spans="1:37" s="27" customFormat="1">
      <c r="A100" s="95"/>
      <c r="B100" s="124"/>
      <c r="C100" s="124"/>
      <c r="D100" s="124"/>
      <c r="E100" s="124"/>
      <c r="F100" s="124"/>
      <c r="G100" s="124"/>
      <c r="H100" s="124"/>
      <c r="I100" s="275"/>
      <c r="J100" s="275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</row>
    <row r="101" spans="1:37" s="27" customFormat="1">
      <c r="A101" s="24" t="s">
        <v>658</v>
      </c>
      <c r="B101" s="124"/>
      <c r="C101" s="124"/>
      <c r="D101" s="124"/>
      <c r="E101" s="124"/>
      <c r="F101" s="124"/>
      <c r="G101" s="124"/>
      <c r="H101" s="124"/>
      <c r="I101" s="275"/>
      <c r="J101" s="275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2">
        <v>965.77999999000008</v>
      </c>
      <c r="AA101" s="226">
        <v>447.92400000000202</v>
      </c>
      <c r="AB101" s="226">
        <v>523.31900000000007</v>
      </c>
      <c r="AC101" s="226">
        <v>1071.05900002</v>
      </c>
      <c r="AD101" s="226">
        <v>890.05200000000002</v>
      </c>
      <c r="AE101" s="226">
        <v>677.66200000000003</v>
      </c>
      <c r="AF101" s="226">
        <v>972.6439999899959</v>
      </c>
      <c r="AG101" s="226">
        <v>822.14600000001394</v>
      </c>
      <c r="AH101" s="226">
        <v>1926.7139999999999</v>
      </c>
      <c r="AI101" s="226">
        <v>646.20500000000004</v>
      </c>
      <c r="AJ101" s="226">
        <v>1341.5940000000001</v>
      </c>
    </row>
    <row r="102" spans="1:37" s="27" customFormat="1">
      <c r="A102" s="349" t="s">
        <v>650</v>
      </c>
      <c r="B102" s="124"/>
      <c r="C102" s="124"/>
      <c r="D102" s="124"/>
      <c r="E102" s="124"/>
      <c r="F102" s="124"/>
      <c r="G102" s="124"/>
      <c r="H102" s="124"/>
      <c r="I102" s="275"/>
      <c r="J102" s="275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225">
        <v>-11.225</v>
      </c>
      <c r="AA102" s="225">
        <v>-9.7669999999999995</v>
      </c>
      <c r="AB102" s="225">
        <v>-6.9080000000000004</v>
      </c>
      <c r="AC102" s="225">
        <v>-7.32</v>
      </c>
      <c r="AD102" s="225">
        <v>-3.9769999999999999</v>
      </c>
      <c r="AE102" s="225">
        <v>-2.8159999999999998</v>
      </c>
      <c r="AF102" s="225">
        <v>-2.7595100000000001</v>
      </c>
      <c r="AG102" s="225">
        <v>-8.7274999999999991</v>
      </c>
      <c r="AH102" s="225">
        <v>4.5866483200000001</v>
      </c>
      <c r="AI102" s="225">
        <v>-2.0711247600000005</v>
      </c>
      <c r="AJ102" s="225">
        <v>-1.9126737000000003</v>
      </c>
    </row>
    <row r="103" spans="1:37" s="27" customFormat="1">
      <c r="A103" s="349" t="s">
        <v>652</v>
      </c>
      <c r="B103" s="124"/>
      <c r="C103" s="124"/>
      <c r="D103" s="124"/>
      <c r="E103" s="124"/>
      <c r="F103" s="124"/>
      <c r="G103" s="124"/>
      <c r="H103" s="124"/>
      <c r="I103" s="275"/>
      <c r="J103" s="275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225">
        <v>0.70889344999999993</v>
      </c>
      <c r="AA103" s="225">
        <v>1.698</v>
      </c>
      <c r="AB103" s="225">
        <v>12.257</v>
      </c>
      <c r="AC103" s="225">
        <v>-19.007000000000001</v>
      </c>
      <c r="AD103" s="225">
        <v>4.1070000000000002</v>
      </c>
      <c r="AE103" s="225">
        <v>13.54</v>
      </c>
      <c r="AF103" s="225">
        <v>-8.8457421499999995</v>
      </c>
      <c r="AG103" s="225">
        <v>-0.1418999</v>
      </c>
      <c r="AH103" s="225">
        <v>-6.4550930599999994</v>
      </c>
      <c r="AI103" s="225">
        <v>20.125008569999999</v>
      </c>
      <c r="AJ103" s="225">
        <v>-9.9659056400000008</v>
      </c>
    </row>
    <row r="104" spans="1:37" s="27" customFormat="1">
      <c r="A104" s="24" t="s">
        <v>653</v>
      </c>
      <c r="B104" s="124"/>
      <c r="C104" s="124"/>
      <c r="D104" s="124"/>
      <c r="E104" s="124"/>
      <c r="F104" s="124"/>
      <c r="G104" s="124"/>
      <c r="H104" s="124"/>
      <c r="I104" s="275"/>
      <c r="J104" s="275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2">
        <v>955.26389344000006</v>
      </c>
      <c r="AA104" s="226">
        <v>439.85500000000201</v>
      </c>
      <c r="AB104" s="226">
        <v>528.66800000000001</v>
      </c>
      <c r="AC104" s="226">
        <v>1044.73200002</v>
      </c>
      <c r="AD104" s="226">
        <v>890.18200000000002</v>
      </c>
      <c r="AE104" s="226">
        <v>688.38599999999997</v>
      </c>
      <c r="AF104" s="226">
        <v>961.03874783999595</v>
      </c>
      <c r="AG104" s="226">
        <v>813.27660010001398</v>
      </c>
      <c r="AH104" s="226">
        <v>1924.8455552599999</v>
      </c>
      <c r="AI104" s="226">
        <v>664.25888381000004</v>
      </c>
      <c r="AJ104" s="226">
        <v>1329.7154206600001</v>
      </c>
    </row>
    <row r="105" spans="1:37" s="27" customFormat="1">
      <c r="A105" s="24"/>
      <c r="B105" s="124"/>
      <c r="C105" s="124"/>
      <c r="D105" s="124"/>
      <c r="E105" s="124"/>
      <c r="F105" s="124"/>
      <c r="G105" s="124"/>
      <c r="H105" s="124"/>
      <c r="I105" s="275"/>
      <c r="J105" s="275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</row>
    <row r="106" spans="1:37" s="27" customFormat="1">
      <c r="A106" s="24" t="s">
        <v>659</v>
      </c>
      <c r="B106" s="124"/>
      <c r="C106" s="124"/>
      <c r="D106" s="124"/>
      <c r="E106" s="124"/>
      <c r="F106" s="124"/>
      <c r="G106" s="124"/>
      <c r="H106" s="124"/>
      <c r="I106" s="275"/>
      <c r="J106" s="275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2">
        <v>270.56599999999997</v>
      </c>
      <c r="AA106" s="226">
        <v>4.1219999999999999</v>
      </c>
      <c r="AB106" s="226">
        <v>-79.363</v>
      </c>
      <c r="AC106" s="226">
        <v>447.33800000000002</v>
      </c>
      <c r="AD106" s="226">
        <v>38.395000000000003</v>
      </c>
      <c r="AE106" s="226">
        <v>-113.001</v>
      </c>
      <c r="AF106" s="226">
        <v>51.353941996002</v>
      </c>
      <c r="AG106" s="226">
        <v>-47.085655699994014</v>
      </c>
      <c r="AH106" s="226">
        <v>284.28399999999999</v>
      </c>
      <c r="AI106" s="226">
        <v>-103.526</v>
      </c>
      <c r="AJ106" s="226">
        <v>15.64</v>
      </c>
    </row>
    <row r="107" spans="1:37" s="27" customFormat="1">
      <c r="A107" s="349" t="s">
        <v>39</v>
      </c>
      <c r="B107" s="124"/>
      <c r="C107" s="124"/>
      <c r="D107" s="124"/>
      <c r="E107" s="124"/>
      <c r="F107" s="124"/>
      <c r="G107" s="124"/>
      <c r="H107" s="124"/>
      <c r="I107" s="275"/>
      <c r="J107" s="275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225">
        <v>-41.411999999999999</v>
      </c>
      <c r="AA107" s="225">
        <v>-32.268999999999998</v>
      </c>
      <c r="AB107" s="225">
        <v>-45.415999999999997</v>
      </c>
      <c r="AC107" s="225">
        <v>-37.920999999999999</v>
      </c>
      <c r="AD107" s="225">
        <v>-37.15</v>
      </c>
      <c r="AE107" s="225">
        <v>-47.283999999999999</v>
      </c>
      <c r="AF107" s="225">
        <v>-35.153660600000002</v>
      </c>
      <c r="AG107" s="225">
        <v>-34.819428500000001</v>
      </c>
      <c r="AH107" s="225">
        <v>-56.704320809999999</v>
      </c>
      <c r="AI107" s="225">
        <v>-20.898406390000002</v>
      </c>
      <c r="AJ107" s="225">
        <v>-41.894064549999989</v>
      </c>
    </row>
    <row r="108" spans="1:37" s="27" customFormat="1">
      <c r="A108" s="349" t="s">
        <v>650</v>
      </c>
      <c r="B108" s="124"/>
      <c r="C108" s="124"/>
      <c r="D108" s="124"/>
      <c r="E108" s="124"/>
      <c r="F108" s="124"/>
      <c r="G108" s="124"/>
      <c r="H108" s="124"/>
      <c r="I108" s="275"/>
      <c r="J108" s="275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225">
        <v>-11.225</v>
      </c>
      <c r="AA108" s="225">
        <v>-9.7669999999999995</v>
      </c>
      <c r="AB108" s="225">
        <v>-6.9080000000000004</v>
      </c>
      <c r="AC108" s="225">
        <v>-7.32</v>
      </c>
      <c r="AD108" s="225">
        <v>-3.9769999999999999</v>
      </c>
      <c r="AE108" s="225">
        <v>-2.8159999999999998</v>
      </c>
      <c r="AF108" s="225">
        <v>-2.7595100000000001</v>
      </c>
      <c r="AG108" s="225">
        <v>-8.7274999999999991</v>
      </c>
      <c r="AH108" s="225">
        <v>4.5866483200000001</v>
      </c>
      <c r="AI108" s="225">
        <v>-2.0711247600000005</v>
      </c>
      <c r="AJ108" s="225">
        <v>-1.9126737000000003</v>
      </c>
    </row>
    <row r="109" spans="1:37" s="27" customFormat="1">
      <c r="A109" s="349" t="s">
        <v>657</v>
      </c>
      <c r="B109" s="124"/>
      <c r="C109" s="124"/>
      <c r="D109" s="124"/>
      <c r="E109" s="124"/>
      <c r="F109" s="124"/>
      <c r="G109" s="124"/>
      <c r="H109" s="124"/>
      <c r="I109" s="275"/>
      <c r="J109" s="275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225">
        <v>-1.9950000000000001</v>
      </c>
      <c r="AA109" s="225">
        <v>-2.0169999999999999</v>
      </c>
      <c r="AB109" s="225">
        <v>-2.0390000000000001</v>
      </c>
      <c r="AC109" s="225">
        <v>-2.0390000000000001</v>
      </c>
      <c r="AD109" s="225">
        <v>-1.994</v>
      </c>
      <c r="AE109" s="225">
        <v>-2.0089999999999999</v>
      </c>
      <c r="AF109" s="225">
        <v>-1.954</v>
      </c>
      <c r="AG109" s="225">
        <v>-1.9039999999999999</v>
      </c>
      <c r="AH109" s="225">
        <v>-1.883</v>
      </c>
      <c r="AI109" s="225">
        <v>-1.88395416</v>
      </c>
      <c r="AJ109" s="225">
        <v>-1.0068154100000002</v>
      </c>
    </row>
    <row r="110" spans="1:37" s="27" customFormat="1">
      <c r="A110" s="349" t="s">
        <v>655</v>
      </c>
      <c r="B110" s="124"/>
      <c r="C110" s="124"/>
      <c r="D110" s="124"/>
      <c r="E110" s="124"/>
      <c r="F110" s="124"/>
      <c r="G110" s="124"/>
      <c r="H110" s="124"/>
      <c r="I110" s="275"/>
      <c r="J110" s="275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225">
        <v>18.574999999999999</v>
      </c>
      <c r="AA110" s="225">
        <v>14.978</v>
      </c>
      <c r="AB110" s="225">
        <v>18.483000000000001</v>
      </c>
      <c r="AC110" s="225">
        <v>16.074999999999999</v>
      </c>
      <c r="AD110" s="225">
        <v>14.661</v>
      </c>
      <c r="AE110" s="225">
        <v>17.716999999999999</v>
      </c>
      <c r="AF110" s="225">
        <v>13.554838004000002</v>
      </c>
      <c r="AG110" s="225">
        <v>15.453315690000002</v>
      </c>
      <c r="AH110" s="225">
        <v>18.3602286466</v>
      </c>
      <c r="AI110" s="225">
        <v>8.4501850054000016</v>
      </c>
      <c r="AJ110" s="225">
        <v>15.236608244399998</v>
      </c>
    </row>
    <row r="111" spans="1:37" s="27" customFormat="1">
      <c r="A111" s="349" t="s">
        <v>652</v>
      </c>
      <c r="B111" s="124"/>
      <c r="C111" s="124"/>
      <c r="D111" s="124"/>
      <c r="E111" s="124"/>
      <c r="F111" s="124"/>
      <c r="G111" s="124"/>
      <c r="H111" s="124"/>
      <c r="I111" s="275"/>
      <c r="J111" s="275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225">
        <v>0.46800000000000003</v>
      </c>
      <c r="AA111" s="225">
        <v>1.121</v>
      </c>
      <c r="AB111" s="225">
        <v>8.0890000000000004</v>
      </c>
      <c r="AC111" s="225">
        <v>-12.545</v>
      </c>
      <c r="AD111" s="225">
        <v>2.71</v>
      </c>
      <c r="AE111" s="225">
        <v>8.9369999999999994</v>
      </c>
      <c r="AF111" s="225">
        <v>-5.8378098200000004</v>
      </c>
      <c r="AG111" s="225">
        <v>-9.3733929999999993E-2</v>
      </c>
      <c r="AH111" s="225">
        <v>-4.2600014199999992</v>
      </c>
      <c r="AI111" s="225">
        <v>13.282507449999999</v>
      </c>
      <c r="AJ111" s="225">
        <v>-6.5774977199999984</v>
      </c>
    </row>
    <row r="112" spans="1:37" s="27" customFormat="1">
      <c r="A112" s="24" t="s">
        <v>656</v>
      </c>
      <c r="B112" s="124"/>
      <c r="C112" s="124"/>
      <c r="D112" s="124"/>
      <c r="E112" s="124"/>
      <c r="F112" s="124"/>
      <c r="G112" s="124"/>
      <c r="H112" s="124"/>
      <c r="I112" s="275"/>
      <c r="J112" s="275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2">
        <v>234.976</v>
      </c>
      <c r="AA112" s="226">
        <v>-23.832000000000001</v>
      </c>
      <c r="AB112" s="226">
        <v>-107.15300000000001</v>
      </c>
      <c r="AC112" s="226">
        <v>403.58800000000002</v>
      </c>
      <c r="AD112" s="226">
        <v>12.645</v>
      </c>
      <c r="AE112" s="226">
        <v>-138.45599999999999</v>
      </c>
      <c r="AF112" s="226">
        <v>19.203799580001998</v>
      </c>
      <c r="AG112" s="226">
        <v>-77.177002439994013</v>
      </c>
      <c r="AH112" s="226">
        <v>244.38355473659996</v>
      </c>
      <c r="AI112" s="226">
        <v>-106.64679285460001</v>
      </c>
      <c r="AJ112" s="226">
        <v>-20.51444313559999</v>
      </c>
    </row>
    <row r="113" spans="1:36">
      <c r="A113" s="110" t="s">
        <v>242</v>
      </c>
      <c r="B113" s="368" t="s">
        <v>384</v>
      </c>
      <c r="C113" s="368" t="s">
        <v>385</v>
      </c>
      <c r="D113" s="368" t="s">
        <v>386</v>
      </c>
      <c r="E113" s="368" t="s">
        <v>387</v>
      </c>
      <c r="F113" s="368" t="s">
        <v>388</v>
      </c>
      <c r="G113" s="368" t="s">
        <v>389</v>
      </c>
      <c r="H113" s="368" t="s">
        <v>390</v>
      </c>
      <c r="I113" s="368" t="s">
        <v>391</v>
      </c>
      <c r="J113" s="368" t="s">
        <v>2</v>
      </c>
      <c r="K113" s="368" t="s">
        <v>3</v>
      </c>
      <c r="L113" s="368" t="s">
        <v>4</v>
      </c>
      <c r="M113" s="368" t="s">
        <v>5</v>
      </c>
      <c r="N113" s="368" t="s">
        <v>6</v>
      </c>
      <c r="O113" s="368" t="s">
        <v>7</v>
      </c>
      <c r="P113" s="368" t="s">
        <v>8</v>
      </c>
      <c r="Q113" s="368" t="s">
        <v>9</v>
      </c>
      <c r="R113" s="368" t="s">
        <v>354</v>
      </c>
      <c r="S113" s="368" t="s">
        <v>359</v>
      </c>
      <c r="T113" s="368" t="s">
        <v>366</v>
      </c>
      <c r="U113" s="368" t="s">
        <v>403</v>
      </c>
      <c r="V113" s="368" t="s">
        <v>406</v>
      </c>
      <c r="W113" s="368" t="s">
        <v>418</v>
      </c>
      <c r="X113" s="368" t="s">
        <v>423</v>
      </c>
      <c r="Y113" s="368" t="s">
        <v>429</v>
      </c>
      <c r="Z113" s="368" t="s">
        <v>432</v>
      </c>
      <c r="AA113" s="368" t="s">
        <v>435</v>
      </c>
      <c r="AB113" s="368" t="s">
        <v>517</v>
      </c>
      <c r="AC113" s="368" t="s">
        <v>633</v>
      </c>
      <c r="AD113" s="368" t="s">
        <v>637</v>
      </c>
      <c r="AE113" s="368" t="s">
        <v>648</v>
      </c>
      <c r="AF113" s="368" t="s">
        <v>700</v>
      </c>
      <c r="AG113" s="368" t="s">
        <v>714</v>
      </c>
      <c r="AH113" s="368" t="s">
        <v>717</v>
      </c>
      <c r="AI113" s="368" t="s">
        <v>727</v>
      </c>
      <c r="AJ113" s="368" t="s">
        <v>728</v>
      </c>
    </row>
    <row r="114" spans="1:36" ht="15" customHeight="1">
      <c r="A114" s="110" t="s">
        <v>10</v>
      </c>
      <c r="B114" s="367" t="s">
        <v>11</v>
      </c>
      <c r="C114" s="367" t="s">
        <v>12</v>
      </c>
      <c r="D114" s="367" t="s">
        <v>13</v>
      </c>
      <c r="E114" s="367" t="s">
        <v>14</v>
      </c>
      <c r="F114" s="367" t="s">
        <v>11</v>
      </c>
      <c r="G114" s="367" t="s">
        <v>12</v>
      </c>
      <c r="H114" s="367" t="s">
        <v>13</v>
      </c>
      <c r="I114" s="367" t="s">
        <v>14</v>
      </c>
      <c r="J114" s="367" t="s">
        <v>11</v>
      </c>
      <c r="K114" s="367" t="s">
        <v>12</v>
      </c>
      <c r="L114" s="367" t="s">
        <v>13</v>
      </c>
      <c r="M114" s="367" t="s">
        <v>14</v>
      </c>
      <c r="N114" s="367" t="s">
        <v>11</v>
      </c>
      <c r="O114" s="367" t="s">
        <v>12</v>
      </c>
      <c r="P114" s="367" t="s">
        <v>13</v>
      </c>
      <c r="Q114" s="367" t="s">
        <v>14</v>
      </c>
      <c r="R114" s="367" t="s">
        <v>11</v>
      </c>
      <c r="S114" s="367" t="s">
        <v>12</v>
      </c>
      <c r="T114" s="367" t="s">
        <v>13</v>
      </c>
      <c r="U114" s="367" t="s">
        <v>14</v>
      </c>
      <c r="V114" s="367" t="s">
        <v>11</v>
      </c>
      <c r="W114" s="367" t="s">
        <v>12</v>
      </c>
      <c r="X114" s="367" t="s">
        <v>13</v>
      </c>
      <c r="Y114" s="367" t="s">
        <v>14</v>
      </c>
      <c r="Z114" s="367" t="s">
        <v>11</v>
      </c>
      <c r="AA114" s="367" t="s">
        <v>12</v>
      </c>
      <c r="AB114" s="367" t="s">
        <v>13</v>
      </c>
      <c r="AC114" s="367" t="s">
        <v>14</v>
      </c>
      <c r="AD114" s="367" t="s">
        <v>11</v>
      </c>
      <c r="AE114" s="367" t="s">
        <v>12</v>
      </c>
      <c r="AF114" s="367" t="s">
        <v>13</v>
      </c>
      <c r="AG114" s="367" t="s">
        <v>14</v>
      </c>
      <c r="AH114" s="367" t="s">
        <v>11</v>
      </c>
      <c r="AI114" s="367" t="s">
        <v>12</v>
      </c>
      <c r="AJ114" s="367" t="s">
        <v>13</v>
      </c>
    </row>
    <row r="115" spans="1:36" s="130" customFormat="1">
      <c r="A115" s="127" t="s">
        <v>265</v>
      </c>
      <c r="B115" s="286">
        <v>848.4</v>
      </c>
      <c r="C115" s="286">
        <v>606.29999999999995</v>
      </c>
      <c r="D115" s="286">
        <v>360.8</v>
      </c>
      <c r="E115" s="286">
        <v>499.4</v>
      </c>
      <c r="F115" s="286">
        <v>1017.2</v>
      </c>
      <c r="G115" s="286">
        <v>476.2</v>
      </c>
      <c r="H115" s="287">
        <v>433.6</v>
      </c>
      <c r="I115" s="287">
        <v>603.6</v>
      </c>
      <c r="J115" s="286">
        <v>1009.1</v>
      </c>
      <c r="K115" s="286">
        <v>566.6</v>
      </c>
      <c r="L115" s="286">
        <v>387.41700000000003</v>
      </c>
      <c r="M115" s="286">
        <v>527.06100100000003</v>
      </c>
      <c r="N115" s="128">
        <v>847.80200100000002</v>
      </c>
      <c r="O115" s="128">
        <v>380.96999900000003</v>
      </c>
      <c r="P115" s="129">
        <v>230.36200000000002</v>
      </c>
      <c r="Q115" s="128">
        <v>346.80099899999999</v>
      </c>
      <c r="R115" s="123">
        <v>810.63350100000002</v>
      </c>
      <c r="S115" s="123">
        <v>357.7</v>
      </c>
      <c r="T115" s="229">
        <v>376.47474761000001</v>
      </c>
      <c r="U115" s="229">
        <v>456.67041032000003</v>
      </c>
      <c r="V115" s="229">
        <v>897.43458318000012</v>
      </c>
      <c r="W115" s="229">
        <v>420.96857348000003</v>
      </c>
      <c r="X115" s="229">
        <v>422.87627794999997</v>
      </c>
      <c r="Y115" s="229">
        <v>520.27595417999999</v>
      </c>
      <c r="Z115" s="229">
        <v>1014.5621908800001</v>
      </c>
      <c r="AA115" s="123">
        <v>480.66738459999999</v>
      </c>
      <c r="AB115" s="123">
        <v>464.7418824999998</v>
      </c>
      <c r="AC115" s="123">
        <v>616.04609789999995</v>
      </c>
      <c r="AD115" s="123">
        <v>1080.2</v>
      </c>
      <c r="AE115" s="123">
        <v>629.87</v>
      </c>
      <c r="AF115" s="123">
        <v>536.47</v>
      </c>
      <c r="AG115" s="123">
        <v>656.05</v>
      </c>
      <c r="AH115" s="123">
        <v>1004.4</v>
      </c>
      <c r="AI115" s="123">
        <v>588.29999999999995</v>
      </c>
      <c r="AJ115" s="123">
        <v>422.09999999999997</v>
      </c>
    </row>
    <row r="116" spans="1:36" s="6" customFormat="1">
      <c r="A116" s="142" t="s">
        <v>266</v>
      </c>
      <c r="B116" s="302">
        <v>543.70000000000005</v>
      </c>
      <c r="C116" s="302">
        <v>436.1</v>
      </c>
      <c r="D116" s="302">
        <v>240.89999999999998</v>
      </c>
      <c r="E116" s="302">
        <v>338.8</v>
      </c>
      <c r="F116" s="302">
        <v>587.70000000000005</v>
      </c>
      <c r="G116" s="302">
        <v>344.5</v>
      </c>
      <c r="H116" s="302">
        <v>260.3</v>
      </c>
      <c r="I116" s="302">
        <v>347.2</v>
      </c>
      <c r="J116" s="302">
        <v>536.6</v>
      </c>
      <c r="K116" s="302">
        <v>356.3</v>
      </c>
      <c r="L116" s="302">
        <v>231.541</v>
      </c>
      <c r="M116" s="302">
        <v>373.91547100000003</v>
      </c>
      <c r="N116" s="148">
        <v>519.73300000000006</v>
      </c>
      <c r="O116" s="148">
        <v>304.60616099999999</v>
      </c>
      <c r="P116" s="148">
        <v>182.73149100000001</v>
      </c>
      <c r="Q116" s="148">
        <v>244.36755699999998</v>
      </c>
      <c r="R116" s="123">
        <v>525.54770899999994</v>
      </c>
      <c r="S116" s="123">
        <v>260.39999999999998</v>
      </c>
      <c r="T116" s="229">
        <v>221.79704956</v>
      </c>
      <c r="U116" s="229">
        <v>374.24415606000002</v>
      </c>
      <c r="V116" s="229">
        <v>588.70871493000004</v>
      </c>
      <c r="W116" s="229">
        <v>292.03594294000004</v>
      </c>
      <c r="X116" s="229">
        <v>239.09945648000001</v>
      </c>
      <c r="Y116" s="229">
        <v>367.14969669999999</v>
      </c>
      <c r="Z116" s="229">
        <v>664.16168932000005</v>
      </c>
      <c r="AA116" s="123">
        <v>377.63072607999999</v>
      </c>
      <c r="AB116" s="123">
        <v>312.94735851999985</v>
      </c>
      <c r="AC116" s="123">
        <v>472.86151851999995</v>
      </c>
      <c r="AD116" s="123">
        <v>730.84332603999997</v>
      </c>
      <c r="AE116" s="123">
        <v>508.15999999999997</v>
      </c>
      <c r="AF116" s="123">
        <v>343.27000000000004</v>
      </c>
      <c r="AG116" s="123">
        <v>534.74</v>
      </c>
      <c r="AH116" s="123">
        <v>689.3</v>
      </c>
      <c r="AI116" s="123">
        <v>437.7</v>
      </c>
      <c r="AJ116" s="123">
        <v>319.2</v>
      </c>
    </row>
    <row r="117" spans="1:36" s="130" customFormat="1">
      <c r="A117" s="91" t="s">
        <v>267</v>
      </c>
      <c r="B117" s="303">
        <v>222.7</v>
      </c>
      <c r="C117" s="303">
        <v>320.89999999999998</v>
      </c>
      <c r="D117" s="303">
        <v>233.2</v>
      </c>
      <c r="E117" s="303">
        <v>263.10000000000002</v>
      </c>
      <c r="F117" s="303">
        <v>184</v>
      </c>
      <c r="G117" s="303">
        <v>274.8</v>
      </c>
      <c r="H117" s="304">
        <v>250.6</v>
      </c>
      <c r="I117" s="304">
        <v>225.9</v>
      </c>
      <c r="J117" s="303">
        <v>166.3</v>
      </c>
      <c r="K117" s="303">
        <v>247.3</v>
      </c>
      <c r="L117" s="303">
        <v>223.21</v>
      </c>
      <c r="M117" s="303">
        <v>217.015243</v>
      </c>
      <c r="N117" s="149">
        <v>163.93881300000001</v>
      </c>
      <c r="O117" s="149">
        <v>222.96328299999999</v>
      </c>
      <c r="P117" s="149">
        <v>174.473264</v>
      </c>
      <c r="Q117" s="149">
        <v>166.611898</v>
      </c>
      <c r="R117" s="144">
        <v>137.63057900000001</v>
      </c>
      <c r="S117" s="144">
        <v>235.7</v>
      </c>
      <c r="T117" s="300">
        <v>209.40569538</v>
      </c>
      <c r="U117" s="300">
        <v>198.12432706999999</v>
      </c>
      <c r="V117" s="300">
        <v>174.03313738999998</v>
      </c>
      <c r="W117" s="300">
        <v>244.85292799000001</v>
      </c>
      <c r="X117" s="300">
        <v>228.46021936000002</v>
      </c>
      <c r="Y117" s="300">
        <v>252.71203172999998</v>
      </c>
      <c r="Z117" s="300">
        <v>210.90927239999999</v>
      </c>
      <c r="AA117" s="145">
        <v>302.72937608000001</v>
      </c>
      <c r="AB117" s="145">
        <v>303.21558075999997</v>
      </c>
      <c r="AC117" s="145">
        <v>352.79295137999986</v>
      </c>
      <c r="AD117" s="145">
        <v>270.96362224000001</v>
      </c>
      <c r="AE117" s="145">
        <v>404.9</v>
      </c>
      <c r="AF117" s="145">
        <v>332.66</v>
      </c>
      <c r="AG117" s="145">
        <v>328.14</v>
      </c>
      <c r="AH117" s="145">
        <v>227.8</v>
      </c>
      <c r="AI117" s="145">
        <v>366.6</v>
      </c>
      <c r="AJ117" s="145">
        <v>303.5</v>
      </c>
    </row>
    <row r="118" spans="1:36" s="130" customFormat="1">
      <c r="A118" s="91" t="s">
        <v>268</v>
      </c>
      <c r="B118" s="303">
        <v>321</v>
      </c>
      <c r="C118" s="303">
        <v>115.2</v>
      </c>
      <c r="D118" s="303">
        <v>7.7</v>
      </c>
      <c r="E118" s="303">
        <v>75.7</v>
      </c>
      <c r="F118" s="303">
        <v>403.7</v>
      </c>
      <c r="G118" s="303">
        <v>69.7</v>
      </c>
      <c r="H118" s="304">
        <v>9.6999999999999993</v>
      </c>
      <c r="I118" s="304">
        <v>121.3</v>
      </c>
      <c r="J118" s="303">
        <v>370.3</v>
      </c>
      <c r="K118" s="303">
        <v>109</v>
      </c>
      <c r="L118" s="303">
        <v>8.3309999999999995</v>
      </c>
      <c r="M118" s="303">
        <v>156.900228</v>
      </c>
      <c r="N118" s="149">
        <v>355.79418700000002</v>
      </c>
      <c r="O118" s="149">
        <v>81.642877999999996</v>
      </c>
      <c r="P118" s="149">
        <v>8.2582269999999998</v>
      </c>
      <c r="Q118" s="149">
        <v>77.755658999999994</v>
      </c>
      <c r="R118" s="144">
        <v>387.91712999999999</v>
      </c>
      <c r="S118" s="144">
        <v>24.7</v>
      </c>
      <c r="T118" s="300">
        <v>12.39135418</v>
      </c>
      <c r="U118" s="300">
        <v>176.11982899</v>
      </c>
      <c r="V118" s="300">
        <v>414.67557754000001</v>
      </c>
      <c r="W118" s="300">
        <v>47.18301495</v>
      </c>
      <c r="X118" s="300">
        <v>10.639237119999999</v>
      </c>
      <c r="Y118" s="300">
        <v>114.43766497</v>
      </c>
      <c r="Z118" s="300">
        <v>453.25241692000003</v>
      </c>
      <c r="AA118" s="145">
        <v>74.901349999999994</v>
      </c>
      <c r="AB118" s="145">
        <v>9.731777759999872</v>
      </c>
      <c r="AC118" s="145">
        <v>120.0685671400001</v>
      </c>
      <c r="AD118" s="145">
        <v>459.87970380000002</v>
      </c>
      <c r="AE118" s="145">
        <v>103.26</v>
      </c>
      <c r="AF118" s="145">
        <v>10.61</v>
      </c>
      <c r="AG118" s="145">
        <v>206.6</v>
      </c>
      <c r="AH118" s="145">
        <v>461.5</v>
      </c>
      <c r="AI118" s="145">
        <v>71.099999999999994</v>
      </c>
      <c r="AJ118" s="145">
        <v>15.7</v>
      </c>
    </row>
    <row r="119" spans="1:36" s="6" customFormat="1">
      <c r="A119" s="142" t="s">
        <v>269</v>
      </c>
      <c r="B119" s="302">
        <v>121.1</v>
      </c>
      <c r="C119" s="302">
        <v>105.5</v>
      </c>
      <c r="D119" s="302">
        <v>36.200000000000003</v>
      </c>
      <c r="E119" s="302">
        <v>80.099999999999994</v>
      </c>
      <c r="F119" s="302">
        <v>161.4</v>
      </c>
      <c r="G119" s="302">
        <v>24.9</v>
      </c>
      <c r="H119" s="302">
        <v>49</v>
      </c>
      <c r="I119" s="302">
        <v>53.3</v>
      </c>
      <c r="J119" s="302">
        <v>161.9</v>
      </c>
      <c r="K119" s="302">
        <v>97.5</v>
      </c>
      <c r="L119" s="302">
        <v>16.786999999999999</v>
      </c>
      <c r="M119" s="302">
        <v>20.828059999999997</v>
      </c>
      <c r="N119" s="148">
        <v>105.56381500000001</v>
      </c>
      <c r="O119" s="148">
        <v>7.4620160000000002</v>
      </c>
      <c r="P119" s="148">
        <v>15.409666999999999</v>
      </c>
      <c r="Q119" s="148">
        <v>23.124075999999999</v>
      </c>
      <c r="R119" s="123">
        <v>107.01767700000001</v>
      </c>
      <c r="S119" s="123">
        <v>27.1</v>
      </c>
      <c r="T119" s="229">
        <v>12.62402009</v>
      </c>
      <c r="U119" s="229">
        <v>40.26019264</v>
      </c>
      <c r="V119" s="229">
        <v>157.52186024</v>
      </c>
      <c r="W119" s="229">
        <v>60.599599450000007</v>
      </c>
      <c r="X119" s="229">
        <v>35.630365789999999</v>
      </c>
      <c r="Y119" s="229">
        <v>70.342818699999995</v>
      </c>
      <c r="Z119" s="229">
        <v>214.40110673999999</v>
      </c>
      <c r="AA119" s="123">
        <v>47.670502080000006</v>
      </c>
      <c r="AB119" s="123">
        <v>23.851181600000029</v>
      </c>
      <c r="AC119" s="123">
        <v>45.53435356</v>
      </c>
      <c r="AD119" s="123">
        <v>135.47596492</v>
      </c>
      <c r="AE119" s="123">
        <v>70.75</v>
      </c>
      <c r="AF119" s="123">
        <v>50.070000000000007</v>
      </c>
      <c r="AG119" s="123">
        <v>51.81</v>
      </c>
      <c r="AH119" s="123">
        <v>204</v>
      </c>
      <c r="AI119" s="123">
        <v>97.1</v>
      </c>
      <c r="AJ119" s="123">
        <v>43.4</v>
      </c>
    </row>
    <row r="120" spans="1:36" s="130" customFormat="1">
      <c r="A120" s="143" t="s">
        <v>522</v>
      </c>
      <c r="B120" s="303">
        <v>70.2</v>
      </c>
      <c r="C120" s="303">
        <v>11.8</v>
      </c>
      <c r="D120" s="303">
        <v>10.6</v>
      </c>
      <c r="E120" s="303">
        <v>24.1</v>
      </c>
      <c r="F120" s="303">
        <v>18.2</v>
      </c>
      <c r="G120" s="303">
        <v>14.7</v>
      </c>
      <c r="H120" s="304">
        <v>15.5</v>
      </c>
      <c r="I120" s="304">
        <v>27.2</v>
      </c>
      <c r="J120" s="303">
        <v>63.1</v>
      </c>
      <c r="K120" s="303">
        <v>7.1</v>
      </c>
      <c r="L120" s="303">
        <v>8.407</v>
      </c>
      <c r="M120" s="303">
        <v>14.988009999999999</v>
      </c>
      <c r="N120" s="149">
        <v>47.921801000000002</v>
      </c>
      <c r="O120" s="149">
        <v>5.7090709999999998</v>
      </c>
      <c r="P120" s="149">
        <v>9.7935160000000003</v>
      </c>
      <c r="Q120" s="149">
        <v>14.746188999999999</v>
      </c>
      <c r="R120" s="144">
        <v>49.381704999999997</v>
      </c>
      <c r="S120" s="144">
        <v>6.5</v>
      </c>
      <c r="T120" s="300">
        <v>10.20794639</v>
      </c>
      <c r="U120" s="300">
        <v>33.235629719999999</v>
      </c>
      <c r="V120" s="300">
        <v>126.67304137000001</v>
      </c>
      <c r="W120" s="300">
        <v>22.33139594</v>
      </c>
      <c r="X120" s="300">
        <v>28.12072706</v>
      </c>
      <c r="Y120" s="300">
        <v>44.339878319999997</v>
      </c>
      <c r="Z120" s="300">
        <v>118.86919122</v>
      </c>
      <c r="AA120" s="145">
        <v>19.904036600000001</v>
      </c>
      <c r="AB120" s="145">
        <v>14.372789920000017</v>
      </c>
      <c r="AC120" s="145">
        <v>38.625790340000002</v>
      </c>
      <c r="AD120" s="145">
        <v>117.59763269999999</v>
      </c>
      <c r="AE120" s="145">
        <v>43</v>
      </c>
      <c r="AF120" s="145">
        <v>37.130000000000003</v>
      </c>
      <c r="AG120" s="145">
        <v>36.200000000000003</v>
      </c>
      <c r="AH120" s="145">
        <v>153.9</v>
      </c>
      <c r="AI120" s="145">
        <v>68.3</v>
      </c>
      <c r="AJ120" s="145">
        <v>34.299999999999997</v>
      </c>
    </row>
    <row r="121" spans="1:36" s="130" customFormat="1">
      <c r="A121" s="143" t="s">
        <v>270</v>
      </c>
      <c r="B121" s="303">
        <v>50.9</v>
      </c>
      <c r="C121" s="303">
        <v>74</v>
      </c>
      <c r="D121" s="303">
        <v>15.1</v>
      </c>
      <c r="E121" s="303">
        <v>31.6</v>
      </c>
      <c r="F121" s="303">
        <v>84.6</v>
      </c>
      <c r="G121" s="303">
        <v>7.4</v>
      </c>
      <c r="H121" s="304">
        <v>30.4</v>
      </c>
      <c r="I121" s="304">
        <v>21.8</v>
      </c>
      <c r="J121" s="303">
        <v>89.3</v>
      </c>
      <c r="K121" s="303">
        <v>89.9</v>
      </c>
      <c r="L121" s="303">
        <v>7.16</v>
      </c>
      <c r="M121" s="303">
        <v>3.9744679999999999</v>
      </c>
      <c r="N121" s="149">
        <v>50.61739</v>
      </c>
      <c r="O121" s="149">
        <v>1.5735509999999999</v>
      </c>
      <c r="P121" s="149">
        <v>5.1964540000000001</v>
      </c>
      <c r="Q121" s="149">
        <v>5.056305</v>
      </c>
      <c r="R121" s="144">
        <v>54.068660000000001</v>
      </c>
      <c r="S121" s="144">
        <v>20.399999999999999</v>
      </c>
      <c r="T121" s="300">
        <v>1.4603429099999998</v>
      </c>
      <c r="U121" s="300">
        <v>3.0182445699999998</v>
      </c>
      <c r="V121" s="300">
        <v>25.899906340000001</v>
      </c>
      <c r="W121" s="300">
        <v>37.388520590000006</v>
      </c>
      <c r="X121" s="300">
        <v>3.86030937</v>
      </c>
      <c r="Y121" s="300">
        <v>18.581633489999998</v>
      </c>
      <c r="Z121" s="300">
        <v>76.243048299999998</v>
      </c>
      <c r="AA121" s="145">
        <v>21.9651715</v>
      </c>
      <c r="AB121" s="145">
        <v>6.3498400400000063</v>
      </c>
      <c r="AC121" s="145">
        <v>1.3179037800000013</v>
      </c>
      <c r="AD121" s="145">
        <v>2.5485481799999996</v>
      </c>
      <c r="AE121" s="145">
        <v>25.28</v>
      </c>
      <c r="AF121" s="145">
        <v>7.99</v>
      </c>
      <c r="AG121" s="145">
        <v>8.5500000000000007</v>
      </c>
      <c r="AH121" s="145">
        <v>36.4</v>
      </c>
      <c r="AI121" s="145">
        <v>23.2</v>
      </c>
      <c r="AJ121" s="145">
        <v>8.1</v>
      </c>
    </row>
    <row r="122" spans="1:36" s="130" customFormat="1">
      <c r="A122" s="143" t="s">
        <v>271</v>
      </c>
      <c r="B122" s="303">
        <v>0</v>
      </c>
      <c r="C122" s="303">
        <v>19.7</v>
      </c>
      <c r="D122" s="303">
        <v>10.5</v>
      </c>
      <c r="E122" s="303">
        <v>24.4</v>
      </c>
      <c r="F122" s="303">
        <v>58.6</v>
      </c>
      <c r="G122" s="303">
        <v>2.8</v>
      </c>
      <c r="H122" s="304">
        <v>3.1</v>
      </c>
      <c r="I122" s="304">
        <v>4.3</v>
      </c>
      <c r="J122" s="303">
        <v>9.5</v>
      </c>
      <c r="K122" s="303">
        <v>0.5</v>
      </c>
      <c r="L122" s="303">
        <v>1.22</v>
      </c>
      <c r="M122" s="303">
        <v>1.8655820000000001</v>
      </c>
      <c r="N122" s="149">
        <v>7.0246240000000002</v>
      </c>
      <c r="O122" s="149">
        <v>0.179394</v>
      </c>
      <c r="P122" s="149">
        <v>0.41969699999999999</v>
      </c>
      <c r="Q122" s="149">
        <v>3.3215819999999998</v>
      </c>
      <c r="R122" s="144">
        <v>3.5673119999999998</v>
      </c>
      <c r="S122" s="144">
        <v>0.2</v>
      </c>
      <c r="T122" s="300">
        <v>0.95573079000000005</v>
      </c>
      <c r="U122" s="300">
        <v>4.0063183499999999</v>
      </c>
      <c r="V122" s="300">
        <v>4.9489125300000003</v>
      </c>
      <c r="W122" s="300">
        <v>0.87968292000000003</v>
      </c>
      <c r="X122" s="300">
        <v>3.6493293599999999</v>
      </c>
      <c r="Y122" s="300">
        <v>7.4213068899999994</v>
      </c>
      <c r="Z122" s="300">
        <v>19.28886722</v>
      </c>
      <c r="AA122" s="145">
        <v>5.8012939800000005</v>
      </c>
      <c r="AB122" s="145">
        <v>3.1285516400000044</v>
      </c>
      <c r="AC122" s="145">
        <v>5.5906594399999978</v>
      </c>
      <c r="AD122" s="145">
        <v>15.32978404</v>
      </c>
      <c r="AE122" s="145">
        <v>2.4700000000000002</v>
      </c>
      <c r="AF122" s="145">
        <v>4.95</v>
      </c>
      <c r="AG122" s="145">
        <v>7.06</v>
      </c>
      <c r="AH122" s="145">
        <v>13.7</v>
      </c>
      <c r="AI122" s="145">
        <v>5.6</v>
      </c>
      <c r="AJ122" s="145">
        <v>1</v>
      </c>
    </row>
    <row r="123" spans="1:36" s="6" customFormat="1">
      <c r="A123" s="142" t="s">
        <v>272</v>
      </c>
      <c r="B123" s="302">
        <v>183.5</v>
      </c>
      <c r="C123" s="302">
        <v>64.7</v>
      </c>
      <c r="D123" s="302">
        <v>83.7</v>
      </c>
      <c r="E123" s="302">
        <v>80.599999999999994</v>
      </c>
      <c r="F123" s="302">
        <v>268.2</v>
      </c>
      <c r="G123" s="302">
        <v>106.8</v>
      </c>
      <c r="H123" s="305">
        <v>124.3</v>
      </c>
      <c r="I123" s="305">
        <v>203.1</v>
      </c>
      <c r="J123" s="302">
        <v>310.7</v>
      </c>
      <c r="K123" s="302">
        <v>112.8</v>
      </c>
      <c r="L123" s="302">
        <v>139.089</v>
      </c>
      <c r="M123" s="302">
        <v>132.31747000000001</v>
      </c>
      <c r="N123" s="148">
        <v>222.50518600000001</v>
      </c>
      <c r="O123" s="148">
        <v>68.900000000000006</v>
      </c>
      <c r="P123" s="148">
        <v>32.220842000000005</v>
      </c>
      <c r="Q123" s="148">
        <v>79.309366000000011</v>
      </c>
      <c r="R123" s="123">
        <v>178.06811499999998</v>
      </c>
      <c r="S123" s="123">
        <v>70.2</v>
      </c>
      <c r="T123" s="229">
        <v>142.05367796000002</v>
      </c>
      <c r="U123" s="229">
        <v>42.166061620000001</v>
      </c>
      <c r="V123" s="229">
        <v>151.20400801</v>
      </c>
      <c r="W123" s="229">
        <v>68.333031089999992</v>
      </c>
      <c r="X123" s="229">
        <v>148.14645567999997</v>
      </c>
      <c r="Y123" s="229">
        <v>82.783438779999997</v>
      </c>
      <c r="Z123" s="229">
        <v>135.99939482000002</v>
      </c>
      <c r="AA123" s="123">
        <v>55.366156439999997</v>
      </c>
      <c r="AB123" s="123">
        <v>127.94334237999995</v>
      </c>
      <c r="AC123" s="123">
        <v>97.650225820000031</v>
      </c>
      <c r="AD123" s="123">
        <v>213.9</v>
      </c>
      <c r="AE123" s="123">
        <v>50.96</v>
      </c>
      <c r="AF123" s="123">
        <v>143.13</v>
      </c>
      <c r="AG123" s="123">
        <v>69.5</v>
      </c>
      <c r="AH123" s="123">
        <v>111.1</v>
      </c>
      <c r="AI123" s="123">
        <v>53.5</v>
      </c>
      <c r="AJ123" s="123">
        <v>59.5</v>
      </c>
    </row>
    <row r="124" spans="1:36" s="6" customFormat="1">
      <c r="A124" s="143" t="s">
        <v>401</v>
      </c>
      <c r="B124" s="303">
        <v>109</v>
      </c>
      <c r="C124" s="303">
        <v>40.700000000000003</v>
      </c>
      <c r="D124" s="303">
        <v>16</v>
      </c>
      <c r="E124" s="303">
        <v>26.4</v>
      </c>
      <c r="F124" s="303">
        <v>32</v>
      </c>
      <c r="G124" s="303">
        <v>10.7</v>
      </c>
      <c r="H124" s="304">
        <v>3.7</v>
      </c>
      <c r="I124" s="304">
        <v>1.1000000000000001</v>
      </c>
      <c r="J124" s="303"/>
      <c r="K124" s="303"/>
      <c r="L124" s="303"/>
      <c r="M124" s="303"/>
      <c r="N124" s="148"/>
      <c r="O124" s="148"/>
      <c r="P124" s="148"/>
      <c r="Q124" s="148"/>
      <c r="R124" s="123"/>
      <c r="S124" s="123"/>
      <c r="T124" s="123"/>
      <c r="U124" s="123"/>
      <c r="V124" s="123"/>
      <c r="W124" s="123"/>
      <c r="X124" s="123"/>
      <c r="Y124" s="123"/>
      <c r="Z124" s="123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</row>
    <row r="125" spans="1:36" s="6" customFormat="1">
      <c r="A125" s="143" t="s">
        <v>402</v>
      </c>
      <c r="B125" s="303">
        <v>74.5</v>
      </c>
      <c r="C125" s="303">
        <v>24</v>
      </c>
      <c r="D125" s="303">
        <v>67.7</v>
      </c>
      <c r="E125" s="303">
        <v>54.2</v>
      </c>
      <c r="F125" s="303">
        <v>236.2</v>
      </c>
      <c r="G125" s="303">
        <v>96.1</v>
      </c>
      <c r="H125" s="304">
        <v>120.6</v>
      </c>
      <c r="I125" s="304">
        <v>202</v>
      </c>
      <c r="J125" s="303"/>
      <c r="K125" s="303"/>
      <c r="L125" s="303"/>
      <c r="M125" s="303"/>
      <c r="N125" s="148"/>
      <c r="O125" s="148"/>
      <c r="P125" s="148"/>
      <c r="Q125" s="148"/>
      <c r="R125" s="123"/>
      <c r="S125" s="123"/>
      <c r="T125" s="123"/>
      <c r="U125" s="123"/>
      <c r="V125" s="123"/>
      <c r="W125" s="123"/>
      <c r="X125" s="123"/>
      <c r="Y125" s="123"/>
      <c r="Z125" s="123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</row>
    <row r="126" spans="1:36" s="6" customFormat="1" ht="17.25" customHeight="1">
      <c r="A126" s="91" t="s">
        <v>273</v>
      </c>
      <c r="B126" s="278"/>
      <c r="C126" s="278"/>
      <c r="D126" s="278"/>
      <c r="E126" s="278"/>
      <c r="F126" s="278"/>
      <c r="G126" s="278"/>
      <c r="H126" s="306"/>
      <c r="I126" s="306"/>
      <c r="J126" s="278">
        <v>202.46</v>
      </c>
      <c r="K126" s="278">
        <v>65.95</v>
      </c>
      <c r="L126" s="278">
        <v>90.155000000000001</v>
      </c>
      <c r="M126" s="278">
        <v>64.438091999999997</v>
      </c>
      <c r="N126" s="125">
        <v>111.814727</v>
      </c>
      <c r="O126" s="125">
        <v>34.023902</v>
      </c>
      <c r="P126" s="125">
        <v>17.829729</v>
      </c>
      <c r="Q126" s="125">
        <v>30.530345000000001</v>
      </c>
      <c r="R126" s="144">
        <v>68.894465999999994</v>
      </c>
      <c r="S126" s="144">
        <v>23.1</v>
      </c>
      <c r="T126" s="300">
        <v>21.916677960000001</v>
      </c>
      <c r="U126" s="300">
        <v>13.71567518</v>
      </c>
      <c r="V126" s="300">
        <v>20.583572399999998</v>
      </c>
      <c r="W126" s="300">
        <v>26.395391359999998</v>
      </c>
      <c r="X126" s="300">
        <v>30.484089469999997</v>
      </c>
      <c r="Y126" s="300">
        <v>9.0651380100000001</v>
      </c>
      <c r="Z126" s="300">
        <v>41.046372700000006</v>
      </c>
      <c r="AA126" s="145">
        <v>6.6674343</v>
      </c>
      <c r="AB126" s="145">
        <v>30.560040239999996</v>
      </c>
      <c r="AC126" s="145">
        <v>24.951402540000007</v>
      </c>
      <c r="AD126" s="145">
        <v>51.054000000000002</v>
      </c>
      <c r="AE126" s="145">
        <v>10.220000000000001</v>
      </c>
      <c r="AF126" s="145">
        <v>35.94</v>
      </c>
      <c r="AG126" s="145">
        <v>19.100000000000001</v>
      </c>
      <c r="AH126" s="145">
        <v>19.399999999999999</v>
      </c>
      <c r="AI126" s="145">
        <v>10.9</v>
      </c>
      <c r="AJ126" s="145">
        <v>16.100000000000001</v>
      </c>
    </row>
    <row r="127" spans="1:36" s="6" customFormat="1">
      <c r="A127" s="91" t="s">
        <v>274</v>
      </c>
      <c r="B127" s="278"/>
      <c r="C127" s="278"/>
      <c r="D127" s="278"/>
      <c r="E127" s="278"/>
      <c r="F127" s="278"/>
      <c r="G127" s="278"/>
      <c r="H127" s="306"/>
      <c r="I127" s="306"/>
      <c r="J127" s="278">
        <v>108.18</v>
      </c>
      <c r="K127" s="278">
        <v>46.856740000000002</v>
      </c>
      <c r="L127" s="278">
        <v>48.933999999999997</v>
      </c>
      <c r="M127" s="278">
        <v>67.879378000000003</v>
      </c>
      <c r="N127" s="125">
        <v>110.690459</v>
      </c>
      <c r="O127" s="125">
        <v>34.877920000000003</v>
      </c>
      <c r="P127" s="125">
        <v>14.391113000000001</v>
      </c>
      <c r="Q127" s="125">
        <v>48.771821000000003</v>
      </c>
      <c r="R127" s="144">
        <v>109.159249</v>
      </c>
      <c r="S127" s="144">
        <v>47.1</v>
      </c>
      <c r="T127" s="300">
        <v>120.137</v>
      </c>
      <c r="U127" s="300">
        <v>28.450386440000003</v>
      </c>
      <c r="V127" s="300">
        <v>130.62043560999999</v>
      </c>
      <c r="W127" s="300">
        <v>41.937639729999994</v>
      </c>
      <c r="X127" s="300">
        <v>117.66236620999999</v>
      </c>
      <c r="Y127" s="300">
        <v>73.718300769999999</v>
      </c>
      <c r="Z127" s="300">
        <v>94.95302212</v>
      </c>
      <c r="AA127" s="145">
        <v>48.698722140000001</v>
      </c>
      <c r="AB127" s="145">
        <v>97.383302139999955</v>
      </c>
      <c r="AC127" s="145">
        <v>72.698823280000028</v>
      </c>
      <c r="AD127" s="145">
        <v>162.845</v>
      </c>
      <c r="AE127" s="145">
        <v>40.74</v>
      </c>
      <c r="AF127" s="145">
        <v>107.19</v>
      </c>
      <c r="AG127" s="145">
        <v>50.4</v>
      </c>
      <c r="AH127" s="145">
        <v>91.7</v>
      </c>
      <c r="AI127" s="145">
        <v>42.6</v>
      </c>
      <c r="AJ127" s="145">
        <v>43.4</v>
      </c>
    </row>
    <row r="128" spans="1:36">
      <c r="A128" s="110" t="s">
        <v>43</v>
      </c>
      <c r="B128" s="368" t="s">
        <v>384</v>
      </c>
      <c r="C128" s="368" t="s">
        <v>385</v>
      </c>
      <c r="D128" s="368" t="s">
        <v>386</v>
      </c>
      <c r="E128" s="368" t="s">
        <v>387</v>
      </c>
      <c r="F128" s="368" t="s">
        <v>388</v>
      </c>
      <c r="G128" s="368" t="s">
        <v>389</v>
      </c>
      <c r="H128" s="368" t="s">
        <v>390</v>
      </c>
      <c r="I128" s="368" t="s">
        <v>391</v>
      </c>
      <c r="J128" s="368" t="s">
        <v>2</v>
      </c>
      <c r="K128" s="368" t="s">
        <v>3</v>
      </c>
      <c r="L128" s="368" t="s">
        <v>4</v>
      </c>
      <c r="M128" s="368" t="s">
        <v>5</v>
      </c>
      <c r="N128" s="368" t="s">
        <v>6</v>
      </c>
      <c r="O128" s="368" t="s">
        <v>7</v>
      </c>
      <c r="P128" s="368" t="s">
        <v>8</v>
      </c>
      <c r="Q128" s="368" t="s">
        <v>9</v>
      </c>
      <c r="R128" s="368" t="s">
        <v>354</v>
      </c>
      <c r="S128" s="368" t="s">
        <v>359</v>
      </c>
      <c r="T128" s="368" t="s">
        <v>366</v>
      </c>
      <c r="U128" s="368" t="s">
        <v>403</v>
      </c>
      <c r="V128" s="368" t="s">
        <v>406</v>
      </c>
      <c r="W128" s="368" t="s">
        <v>418</v>
      </c>
      <c r="X128" s="368" t="s">
        <v>423</v>
      </c>
      <c r="Y128" s="368" t="s">
        <v>429</v>
      </c>
      <c r="Z128" s="368" t="s">
        <v>432</v>
      </c>
      <c r="AA128" s="368" t="s">
        <v>435</v>
      </c>
      <c r="AB128" s="368" t="s">
        <v>517</v>
      </c>
      <c r="AC128" s="368" t="s">
        <v>633</v>
      </c>
      <c r="AD128" s="368" t="s">
        <v>637</v>
      </c>
      <c r="AE128" s="368" t="s">
        <v>648</v>
      </c>
      <c r="AF128" s="368" t="s">
        <v>700</v>
      </c>
      <c r="AG128" s="368" t="s">
        <v>714</v>
      </c>
      <c r="AH128" s="368" t="s">
        <v>717</v>
      </c>
      <c r="AI128" s="368" t="s">
        <v>727</v>
      </c>
      <c r="AJ128" s="368" t="s">
        <v>728</v>
      </c>
    </row>
    <row r="129" spans="1:36" ht="15" customHeight="1">
      <c r="A129" s="110" t="s">
        <v>10</v>
      </c>
      <c r="B129" s="131" t="s">
        <v>11</v>
      </c>
      <c r="C129" s="131" t="s">
        <v>12</v>
      </c>
      <c r="D129" s="131" t="s">
        <v>13</v>
      </c>
      <c r="E129" s="131" t="s">
        <v>14</v>
      </c>
      <c r="F129" s="131" t="s">
        <v>11</v>
      </c>
      <c r="G129" s="131" t="s">
        <v>12</v>
      </c>
      <c r="H129" s="131" t="s">
        <v>13</v>
      </c>
      <c r="I129" s="131" t="s">
        <v>14</v>
      </c>
      <c r="J129" s="131" t="s">
        <v>11</v>
      </c>
      <c r="K129" s="131" t="s">
        <v>12</v>
      </c>
      <c r="L129" s="131" t="s">
        <v>13</v>
      </c>
      <c r="M129" s="131" t="s">
        <v>14</v>
      </c>
      <c r="N129" s="131" t="s">
        <v>11</v>
      </c>
      <c r="O129" s="131" t="s">
        <v>12</v>
      </c>
      <c r="P129" s="131" t="s">
        <v>13</v>
      </c>
      <c r="Q129" s="131" t="s">
        <v>14</v>
      </c>
      <c r="R129" s="131" t="s">
        <v>11</v>
      </c>
      <c r="S129" s="131" t="s">
        <v>12</v>
      </c>
      <c r="T129" s="131" t="s">
        <v>13</v>
      </c>
      <c r="U129" s="131" t="s">
        <v>14</v>
      </c>
      <c r="V129" s="131" t="s">
        <v>11</v>
      </c>
      <c r="W129" s="131" t="s">
        <v>12</v>
      </c>
      <c r="X129" s="131" t="s">
        <v>13</v>
      </c>
      <c r="Y129" s="131" t="s">
        <v>14</v>
      </c>
      <c r="Z129" s="131" t="s">
        <v>11</v>
      </c>
      <c r="AA129" s="131" t="s">
        <v>12</v>
      </c>
      <c r="AB129" s="131" t="s">
        <v>13</v>
      </c>
      <c r="AC129" s="131" t="s">
        <v>14</v>
      </c>
      <c r="AD129" s="131" t="s">
        <v>11</v>
      </c>
      <c r="AE129" s="131" t="s">
        <v>12</v>
      </c>
      <c r="AF129" s="131" t="s">
        <v>13</v>
      </c>
      <c r="AG129" s="131" t="s">
        <v>14</v>
      </c>
      <c r="AH129" s="131" t="s">
        <v>11</v>
      </c>
      <c r="AI129" s="131" t="s">
        <v>12</v>
      </c>
      <c r="AJ129" s="131" t="s">
        <v>13</v>
      </c>
    </row>
    <row r="130" spans="1:36" s="34" customFormat="1">
      <c r="A130" s="132" t="s">
        <v>142</v>
      </c>
      <c r="B130" s="70">
        <v>19964.969000000001</v>
      </c>
      <c r="C130" s="70">
        <v>20715.654999999999</v>
      </c>
      <c r="D130" s="70">
        <v>20698.165000000001</v>
      </c>
      <c r="E130" s="70">
        <v>20958.486000000001</v>
      </c>
      <c r="F130" s="70">
        <v>20256.805</v>
      </c>
      <c r="G130" s="70">
        <v>20846</v>
      </c>
      <c r="H130" s="70">
        <v>21032.171999999999</v>
      </c>
      <c r="I130" s="70">
        <v>21197.720999999998</v>
      </c>
      <c r="J130" s="70">
        <v>21259.641</v>
      </c>
      <c r="K130" s="70">
        <v>23067.028999999999</v>
      </c>
      <c r="L130" s="70">
        <v>24501.694902999996</v>
      </c>
      <c r="M130" s="70">
        <v>25487.852492073267</v>
      </c>
      <c r="N130" s="70">
        <v>25397.208191129997</v>
      </c>
      <c r="O130" s="70">
        <v>26398.952940000003</v>
      </c>
      <c r="P130" s="70">
        <v>27498.60230545</v>
      </c>
      <c r="Q130" s="70">
        <v>27751.243716000001</v>
      </c>
      <c r="R130" s="70">
        <v>25719.222286790002</v>
      </c>
      <c r="S130" s="70">
        <v>26848.259782320001</v>
      </c>
      <c r="T130" s="70">
        <v>29151.793750000001</v>
      </c>
      <c r="U130" s="70">
        <v>28863.954163640003</v>
      </c>
      <c r="V130" s="70">
        <v>26887.347557579997</v>
      </c>
      <c r="W130" s="70">
        <v>28116.89821644</v>
      </c>
      <c r="X130" s="70">
        <v>28068.969315589995</v>
      </c>
      <c r="Y130" s="70">
        <v>27632.367323079994</v>
      </c>
      <c r="Z130" s="336">
        <v>27802.362396200006</v>
      </c>
      <c r="AA130" s="70">
        <v>30197.423861439998</v>
      </c>
      <c r="AB130" s="70">
        <v>33936.16481776</v>
      </c>
      <c r="AC130" s="70">
        <v>32783.85574075998</v>
      </c>
      <c r="AD130" s="70">
        <v>35434.535784900007</v>
      </c>
      <c r="AE130" s="70">
        <v>37138.646392119983</v>
      </c>
      <c r="AF130" s="70">
        <v>40862.810335199996</v>
      </c>
      <c r="AG130" s="70">
        <v>42843.360320620006</v>
      </c>
      <c r="AH130" s="70">
        <v>47709</v>
      </c>
      <c r="AI130" s="70">
        <v>46149.872778940015</v>
      </c>
      <c r="AJ130" s="70">
        <v>45805.504898940017</v>
      </c>
    </row>
    <row r="131" spans="1:36" s="34" customFormat="1">
      <c r="A131" s="134" t="s">
        <v>46</v>
      </c>
      <c r="B131" s="307">
        <v>1200.4829999999999</v>
      </c>
      <c r="C131" s="307">
        <v>868.87</v>
      </c>
      <c r="D131" s="54">
        <v>1371.105</v>
      </c>
      <c r="E131" s="54">
        <v>1603.309</v>
      </c>
      <c r="F131" s="54">
        <v>1759.501</v>
      </c>
      <c r="G131" s="54">
        <v>1630</v>
      </c>
      <c r="H131" s="54">
        <v>1246.5730000000001</v>
      </c>
      <c r="I131" s="54">
        <v>1058.4829999999999</v>
      </c>
      <c r="J131" s="54">
        <v>1771.0150000000001</v>
      </c>
      <c r="K131" s="54">
        <v>1527.9010000000001</v>
      </c>
      <c r="L131" s="54">
        <v>1559.7470000000001</v>
      </c>
      <c r="M131" s="54">
        <v>2643.95</v>
      </c>
      <c r="N131" s="54">
        <v>3795.2869999999998</v>
      </c>
      <c r="O131" s="54">
        <v>3751.4569999999999</v>
      </c>
      <c r="P131" s="54">
        <v>3428.0970000000002</v>
      </c>
      <c r="Q131" s="54">
        <v>2995.4949999999999</v>
      </c>
      <c r="R131" s="54">
        <v>2987.6750000000002</v>
      </c>
      <c r="S131" s="54">
        <v>3170.6590000000001</v>
      </c>
      <c r="T131" s="54">
        <v>3224.9720000000002</v>
      </c>
      <c r="U131" s="54">
        <v>2787.5880000000002</v>
      </c>
      <c r="V131" s="54">
        <v>3437.6120000000001</v>
      </c>
      <c r="W131" s="54">
        <v>4046.721</v>
      </c>
      <c r="X131" s="54">
        <v>2238.194</v>
      </c>
      <c r="Y131" s="54">
        <v>2069.357</v>
      </c>
      <c r="Z131" s="337">
        <v>3321.777</v>
      </c>
      <c r="AA131" s="54">
        <v>2351.4760000000001</v>
      </c>
      <c r="AB131" s="54">
        <v>2461.75</v>
      </c>
      <c r="AC131" s="54">
        <v>2437.5709999999999</v>
      </c>
      <c r="AD131" s="54">
        <v>3189.8589999999999</v>
      </c>
      <c r="AE131" s="54">
        <v>2804.3380000000002</v>
      </c>
      <c r="AF131" s="54">
        <v>2981.098</v>
      </c>
      <c r="AG131" s="54">
        <v>2715.0549999999998</v>
      </c>
      <c r="AH131" s="54">
        <v>6474</v>
      </c>
      <c r="AI131" s="54">
        <v>4725.1419999999998</v>
      </c>
      <c r="AJ131" s="54">
        <v>1799.0150000000001</v>
      </c>
    </row>
    <row r="132" spans="1:36" s="34" customFormat="1">
      <c r="A132" s="134" t="s">
        <v>49</v>
      </c>
      <c r="B132" s="307">
        <v>350.846</v>
      </c>
      <c r="C132" s="307">
        <v>420.685</v>
      </c>
      <c r="D132" s="54">
        <v>472.73399999999998</v>
      </c>
      <c r="E132" s="54">
        <v>593.875</v>
      </c>
      <c r="F132" s="54">
        <v>378.161</v>
      </c>
      <c r="G132" s="54">
        <v>349</v>
      </c>
      <c r="H132" s="54">
        <v>494.72399999999999</v>
      </c>
      <c r="I132" s="54">
        <v>416.74599999999998</v>
      </c>
      <c r="J132" s="54">
        <v>356.00400000000002</v>
      </c>
      <c r="K132" s="54">
        <v>494.49900000000002</v>
      </c>
      <c r="L132" s="54">
        <v>582.52700000000004</v>
      </c>
      <c r="M132" s="54">
        <v>620.29999999999995</v>
      </c>
      <c r="N132" s="54">
        <v>331.63799999999998</v>
      </c>
      <c r="O132" s="54">
        <v>438.32800000000009</v>
      </c>
      <c r="P132" s="54">
        <v>466.101</v>
      </c>
      <c r="Q132" s="54">
        <v>719.09199999999998</v>
      </c>
      <c r="R132" s="54">
        <v>457.79499999999996</v>
      </c>
      <c r="S132" s="54">
        <v>626.58400000000006</v>
      </c>
      <c r="T132" s="54">
        <v>646.38099999999997</v>
      </c>
      <c r="U132" s="54">
        <v>682.8130000000001</v>
      </c>
      <c r="V132" s="54">
        <v>371.93</v>
      </c>
      <c r="W132" s="54">
        <v>459.71199999999999</v>
      </c>
      <c r="X132" s="54">
        <v>649.17599999999993</v>
      </c>
      <c r="Y132" s="54">
        <v>688.23500000000001</v>
      </c>
      <c r="Z132" s="337">
        <v>602.36500000000001</v>
      </c>
      <c r="AA132" s="54">
        <v>822.61800000000005</v>
      </c>
      <c r="AB132" s="54">
        <v>1314.2089999999998</v>
      </c>
      <c r="AC132" s="54">
        <v>1061.297</v>
      </c>
      <c r="AD132" s="54">
        <v>974.02499999999998</v>
      </c>
      <c r="AE132" s="54">
        <v>1242.338</v>
      </c>
      <c r="AF132" s="54">
        <v>1284.181</v>
      </c>
      <c r="AG132" s="54">
        <v>1135.079</v>
      </c>
      <c r="AH132" s="54">
        <v>1166</v>
      </c>
      <c r="AI132" s="54">
        <v>1041.6500000000001</v>
      </c>
      <c r="AJ132" s="54">
        <v>1635.2059999999999</v>
      </c>
    </row>
    <row r="133" spans="1:36" s="34" customFormat="1">
      <c r="A133" s="134" t="s">
        <v>51</v>
      </c>
      <c r="B133" s="307">
        <v>463.82499999999999</v>
      </c>
      <c r="C133" s="307">
        <v>717.53599999999994</v>
      </c>
      <c r="D133" s="54">
        <v>1793.318</v>
      </c>
      <c r="E133" s="54">
        <v>2007.0170000000001</v>
      </c>
      <c r="F133" s="54">
        <v>370.44900000000001</v>
      </c>
      <c r="G133" s="54">
        <v>892</v>
      </c>
      <c r="H133" s="54">
        <v>1707.606</v>
      </c>
      <c r="I133" s="54">
        <v>2026.925</v>
      </c>
      <c r="J133" s="54">
        <v>453.81</v>
      </c>
      <c r="K133" s="54">
        <v>1343.539</v>
      </c>
      <c r="L133" s="54">
        <v>2577.6019999999999</v>
      </c>
      <c r="M133" s="54">
        <v>2315.9070000000002</v>
      </c>
      <c r="N133" s="54">
        <v>357.88099999999997</v>
      </c>
      <c r="O133" s="54">
        <v>1372.7729999999999</v>
      </c>
      <c r="P133" s="54">
        <v>2293.9583574499998</v>
      </c>
      <c r="Q133" s="54">
        <v>2371.9870000000001</v>
      </c>
      <c r="R133" s="54">
        <v>511.99700000000001</v>
      </c>
      <c r="S133" s="54">
        <v>1205.8434693199999</v>
      </c>
      <c r="T133" s="54">
        <v>2614.1579999999999</v>
      </c>
      <c r="U133" s="54">
        <v>2293.4919359899995</v>
      </c>
      <c r="V133" s="54">
        <v>647.66263216999994</v>
      </c>
      <c r="W133" s="54">
        <v>1304.8005789599999</v>
      </c>
      <c r="X133" s="54">
        <v>2593.3281001400001</v>
      </c>
      <c r="Y133" s="54">
        <v>2804.2227532399997</v>
      </c>
      <c r="Z133" s="337">
        <v>740.43499385999996</v>
      </c>
      <c r="AA133" s="54">
        <v>2001.2590079000001</v>
      </c>
      <c r="AB133" s="54">
        <v>3598.0559432399996</v>
      </c>
      <c r="AC133" s="54">
        <v>3618.5728771199997</v>
      </c>
      <c r="AD133" s="54">
        <v>797.08335537999994</v>
      </c>
      <c r="AE133" s="54">
        <v>2153.5939185800003</v>
      </c>
      <c r="AF133" s="54">
        <v>4181.8240183400003</v>
      </c>
      <c r="AG133" s="54">
        <v>4592.4277913400001</v>
      </c>
      <c r="AH133" s="54">
        <v>1318</v>
      </c>
      <c r="AI133" s="54">
        <v>3314.2117858800002</v>
      </c>
      <c r="AJ133" s="54">
        <v>5582.9193684800011</v>
      </c>
    </row>
    <row r="134" spans="1:36" s="34" customFormat="1">
      <c r="A134" s="134" t="s">
        <v>361</v>
      </c>
      <c r="B134" s="307"/>
      <c r="C134" s="307"/>
      <c r="D134" s="54"/>
      <c r="E134" s="54"/>
      <c r="F134" s="54"/>
      <c r="G134" s="54"/>
      <c r="H134" s="54"/>
      <c r="I134" s="54"/>
      <c r="J134" s="54">
        <v>0</v>
      </c>
      <c r="K134" s="54">
        <v>0</v>
      </c>
      <c r="L134" s="54">
        <v>0</v>
      </c>
      <c r="M134" s="54">
        <v>532.18894782682469</v>
      </c>
      <c r="N134" s="54"/>
      <c r="O134" s="54"/>
      <c r="P134" s="54"/>
      <c r="Q134" s="54">
        <v>678.56357210455496</v>
      </c>
      <c r="R134" s="54">
        <v>968.52099999999996</v>
      </c>
      <c r="S134" s="54">
        <v>809.84100000000001</v>
      </c>
      <c r="T134" s="54">
        <v>779.06600000000003</v>
      </c>
      <c r="U134" s="54">
        <v>1119.623</v>
      </c>
      <c r="V134" s="54">
        <v>1276.3209999999999</v>
      </c>
      <c r="W134" s="54">
        <v>891.43399999999997</v>
      </c>
      <c r="X134" s="54">
        <v>786.56600000000003</v>
      </c>
      <c r="Y134" s="54">
        <v>880.66800000000001</v>
      </c>
      <c r="Z134" s="337">
        <v>947.81500000000005</v>
      </c>
      <c r="AA134" s="54">
        <v>838.77</v>
      </c>
      <c r="AB134" s="54">
        <v>684.56500000000005</v>
      </c>
      <c r="AC134" s="54">
        <v>740.47299999999996</v>
      </c>
      <c r="AD134" s="54">
        <v>812.96500000000003</v>
      </c>
      <c r="AE134" s="54">
        <v>856.18899999999996</v>
      </c>
      <c r="AF134" s="54">
        <v>725.23800000000006</v>
      </c>
      <c r="AG134" s="54">
        <v>734.495</v>
      </c>
      <c r="AH134" s="54">
        <v>897</v>
      </c>
      <c r="AI134" s="54">
        <v>1035.981</v>
      </c>
      <c r="AJ134" s="54">
        <v>1002.925</v>
      </c>
    </row>
    <row r="135" spans="1:36" s="34" customFormat="1">
      <c r="A135" s="134" t="s">
        <v>646</v>
      </c>
      <c r="B135" s="307"/>
      <c r="C135" s="307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>
        <v>296.03500000000003</v>
      </c>
      <c r="W135" s="54">
        <v>183.95500000000001</v>
      </c>
      <c r="X135" s="54">
        <v>211.506</v>
      </c>
      <c r="Y135" s="54">
        <v>219.88200000000001</v>
      </c>
      <c r="Z135" s="337">
        <v>273.065</v>
      </c>
      <c r="AA135" s="54">
        <v>434.54199999999997</v>
      </c>
      <c r="AB135" s="54">
        <v>733.80200000000002</v>
      </c>
      <c r="AC135" s="54">
        <v>537.00699999999995</v>
      </c>
      <c r="AD135" s="54">
        <v>575.69653354000002</v>
      </c>
      <c r="AE135" s="54">
        <v>786.98595379999995</v>
      </c>
      <c r="AF135" s="54">
        <v>923.84955372000002</v>
      </c>
      <c r="AG135" s="54">
        <v>791.18085461999988</v>
      </c>
      <c r="AH135" s="54">
        <v>1945</v>
      </c>
      <c r="AI135" s="54">
        <v>1701.42276444</v>
      </c>
      <c r="AJ135" s="54">
        <v>1894.031909</v>
      </c>
    </row>
    <row r="136" spans="1:36" s="34" customFormat="1">
      <c r="A136" s="134" t="s">
        <v>144</v>
      </c>
      <c r="B136" s="307">
        <v>2263.8980000000001</v>
      </c>
      <c r="C136" s="307">
        <v>2803.1329999999998</v>
      </c>
      <c r="D136" s="54">
        <v>1704.6279999999999</v>
      </c>
      <c r="E136" s="54">
        <v>1071.9670000000001</v>
      </c>
      <c r="F136" s="54">
        <v>1195.232</v>
      </c>
      <c r="G136" s="54">
        <v>1309</v>
      </c>
      <c r="H136" s="54">
        <v>1275.7950000000001</v>
      </c>
      <c r="I136" s="54">
        <v>1279.5530000000001</v>
      </c>
      <c r="J136" s="54">
        <v>1409.0160000000001</v>
      </c>
      <c r="K136" s="54">
        <v>2230.962</v>
      </c>
      <c r="L136" s="54">
        <v>2490.982</v>
      </c>
      <c r="M136" s="54">
        <v>2680.8219999999992</v>
      </c>
      <c r="N136" s="54">
        <v>2092.4959999999992</v>
      </c>
      <c r="O136" s="54">
        <v>2058.1000000000004</v>
      </c>
      <c r="P136" s="54">
        <v>1788.6480000000001</v>
      </c>
      <c r="Q136" s="54">
        <v>2101.0859999999993</v>
      </c>
      <c r="R136" s="54">
        <v>2236.8662708800002</v>
      </c>
      <c r="S136" s="54">
        <v>2767.7599999999984</v>
      </c>
      <c r="T136" s="54">
        <v>2152.0199999899987</v>
      </c>
      <c r="U136" s="54">
        <v>2543.8110000000015</v>
      </c>
      <c r="V136" s="54">
        <v>2274.1930000000002</v>
      </c>
      <c r="W136" s="54">
        <v>2913.8919999999998</v>
      </c>
      <c r="X136" s="54">
        <v>2901.7260000000001</v>
      </c>
      <c r="Y136" s="54">
        <v>2348.6120000000001</v>
      </c>
      <c r="Z136" s="337">
        <v>2545.3620000000001</v>
      </c>
      <c r="AA136" s="54">
        <v>3969.5079999999998</v>
      </c>
      <c r="AB136" s="54">
        <v>5396.0479999999998</v>
      </c>
      <c r="AC136" s="54">
        <v>4553.6319999999996</v>
      </c>
      <c r="AD136" s="54">
        <v>4310.2940350000008</v>
      </c>
      <c r="AE136" s="54">
        <v>5327.5676305599918</v>
      </c>
      <c r="AF136" s="54">
        <v>6557.2839139400003</v>
      </c>
      <c r="AG136" s="54">
        <v>8616.8563229399988</v>
      </c>
      <c r="AH136" s="54">
        <v>8849</v>
      </c>
      <c r="AI136" s="54">
        <v>7319.3258957999969</v>
      </c>
      <c r="AJ136" s="54">
        <v>7112.9687690000046</v>
      </c>
    </row>
    <row r="137" spans="1:36" s="34" customFormat="1">
      <c r="A137" s="134" t="s">
        <v>63</v>
      </c>
      <c r="B137" s="307">
        <v>169.91200000000001</v>
      </c>
      <c r="C137" s="307">
        <v>182.00299999999999</v>
      </c>
      <c r="D137" s="54">
        <v>179.24600000000001</v>
      </c>
      <c r="E137" s="54">
        <v>194.08099999999999</v>
      </c>
      <c r="F137" s="54">
        <v>267.48899999999998</v>
      </c>
      <c r="G137" s="54">
        <v>248</v>
      </c>
      <c r="H137" s="54">
        <v>257.09500000000003</v>
      </c>
      <c r="I137" s="54">
        <v>408.59100000000001</v>
      </c>
      <c r="J137" s="54">
        <v>162.26599999999999</v>
      </c>
      <c r="K137" s="54">
        <v>177.06700000000001</v>
      </c>
      <c r="L137" s="54">
        <v>213.941</v>
      </c>
      <c r="M137" s="54">
        <v>209.20500000000001</v>
      </c>
      <c r="N137" s="54">
        <v>210.58600000000001</v>
      </c>
      <c r="O137" s="54">
        <v>230.81700000000001</v>
      </c>
      <c r="P137" s="54">
        <v>216.01900000000001</v>
      </c>
      <c r="Q137" s="54">
        <v>225.67</v>
      </c>
      <c r="R137" s="69">
        <v>210.42500000000001</v>
      </c>
      <c r="S137" s="69">
        <v>218.50800000000001</v>
      </c>
      <c r="T137" s="223">
        <v>386.06400000000002</v>
      </c>
      <c r="U137" s="223">
        <v>393.15899999999999</v>
      </c>
      <c r="V137" s="223">
        <v>244.429</v>
      </c>
      <c r="W137" s="223">
        <v>234.27500000000001</v>
      </c>
      <c r="X137" s="223">
        <v>314.94799999999998</v>
      </c>
      <c r="Y137" s="223">
        <v>348.52300000000002</v>
      </c>
      <c r="Z137" s="115">
        <v>346.46100000000001</v>
      </c>
      <c r="AA137" s="223">
        <v>357.96699999999998</v>
      </c>
      <c r="AB137" s="54">
        <v>357.15800000000002</v>
      </c>
      <c r="AC137" s="54">
        <v>567.78499999999997</v>
      </c>
      <c r="AD137" s="54">
        <v>572.91800000000001</v>
      </c>
      <c r="AE137" s="54">
        <v>571.67600000000004</v>
      </c>
      <c r="AF137" s="54">
        <v>587.10299999999995</v>
      </c>
      <c r="AG137" s="54">
        <v>577.00800000000004</v>
      </c>
      <c r="AH137" s="54">
        <v>586</v>
      </c>
      <c r="AI137" s="54">
        <v>521.54399999999998</v>
      </c>
      <c r="AJ137" s="54">
        <v>531.64200000000005</v>
      </c>
    </row>
    <row r="138" spans="1:36" s="34" customFormat="1">
      <c r="A138" s="134" t="s">
        <v>65</v>
      </c>
      <c r="B138" s="307">
        <v>1962.8009999999999</v>
      </c>
      <c r="C138" s="307">
        <v>2123.1350000000002</v>
      </c>
      <c r="D138" s="54">
        <v>1944.9190000000001</v>
      </c>
      <c r="E138" s="54">
        <v>1901.1869999999999</v>
      </c>
      <c r="F138" s="54">
        <v>1978.4770000000001</v>
      </c>
      <c r="G138" s="54">
        <v>2020</v>
      </c>
      <c r="H138" s="54">
        <v>1936.1679999999999</v>
      </c>
      <c r="I138" s="54">
        <v>1867.7650000000001</v>
      </c>
      <c r="J138" s="54">
        <v>2036.693</v>
      </c>
      <c r="K138" s="54">
        <v>1976.809</v>
      </c>
      <c r="L138" s="54">
        <v>1828.829</v>
      </c>
      <c r="M138" s="54">
        <v>0</v>
      </c>
      <c r="N138" s="54">
        <v>1959.8589999999999</v>
      </c>
      <c r="O138" s="54">
        <v>2003.4760000000001</v>
      </c>
      <c r="P138" s="54">
        <v>1903.5540000000001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337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</row>
    <row r="139" spans="1:36" s="34" customFormat="1">
      <c r="A139" s="134" t="s">
        <v>66</v>
      </c>
      <c r="B139" s="307">
        <v>9644.4130000000005</v>
      </c>
      <c r="C139" s="307">
        <v>9635.4369999999999</v>
      </c>
      <c r="D139" s="54">
        <v>9222.6329999999998</v>
      </c>
      <c r="E139" s="54">
        <v>9129.3019999999997</v>
      </c>
      <c r="F139" s="54">
        <v>9896.4779999999992</v>
      </c>
      <c r="G139" s="54">
        <v>9769</v>
      </c>
      <c r="H139" s="54">
        <v>9485.6309999999994</v>
      </c>
      <c r="I139" s="54">
        <v>9504.8739999999998</v>
      </c>
      <c r="J139" s="54">
        <v>10322.749</v>
      </c>
      <c r="K139" s="54">
        <v>10215.504999999999</v>
      </c>
      <c r="L139" s="54">
        <v>9863.4</v>
      </c>
      <c r="M139" s="54">
        <v>11108.933774000001</v>
      </c>
      <c r="N139" s="54">
        <v>10466.223260999999</v>
      </c>
      <c r="O139" s="54">
        <v>10171.547085</v>
      </c>
      <c r="P139" s="54">
        <v>9792.5675790000005</v>
      </c>
      <c r="Q139" s="54">
        <v>11027.461051895447</v>
      </c>
      <c r="R139" s="54">
        <v>11365.959574</v>
      </c>
      <c r="S139" s="54">
        <v>11051.789992</v>
      </c>
      <c r="T139" s="54">
        <v>10595.504911</v>
      </c>
      <c r="U139" s="54">
        <v>10525.165892000001</v>
      </c>
      <c r="V139" s="54">
        <v>11215.925523</v>
      </c>
      <c r="W139" s="54">
        <v>11011.926291</v>
      </c>
      <c r="X139" s="54">
        <v>10902.108921999999</v>
      </c>
      <c r="Y139" s="54">
        <v>10753.204503000001</v>
      </c>
      <c r="Z139" s="337">
        <v>11634.188514819998</v>
      </c>
      <c r="AA139" s="54">
        <v>11358.109237819997</v>
      </c>
      <c r="AB139" s="54">
        <v>10893.472542299998</v>
      </c>
      <c r="AC139" s="54">
        <v>10912.818704039999</v>
      </c>
      <c r="AD139" s="54">
        <v>11834.699132600006</v>
      </c>
      <c r="AE139" s="54">
        <v>11684.620932380005</v>
      </c>
      <c r="AF139" s="54">
        <v>11231.887912299997</v>
      </c>
      <c r="AG139" s="54">
        <v>11342.32585788</v>
      </c>
      <c r="AH139" s="54">
        <v>12672</v>
      </c>
      <c r="AI139" s="54">
        <v>12386.190697419994</v>
      </c>
      <c r="AJ139" s="54">
        <v>11732.170473199996</v>
      </c>
    </row>
    <row r="140" spans="1:36" s="34" customFormat="1">
      <c r="A140" s="134" t="s">
        <v>67</v>
      </c>
      <c r="B140" s="307">
        <v>2988.8020000000001</v>
      </c>
      <c r="C140" s="307">
        <v>2988.8359999999998</v>
      </c>
      <c r="D140" s="54">
        <v>3056.5810000000001</v>
      </c>
      <c r="E140" s="54">
        <v>3056.41</v>
      </c>
      <c r="F140" s="54">
        <v>3050.31</v>
      </c>
      <c r="G140" s="54">
        <v>3063</v>
      </c>
      <c r="H140" s="54">
        <v>3062.76</v>
      </c>
      <c r="I140" s="54">
        <v>3100.2269999999999</v>
      </c>
      <c r="J140" s="54">
        <v>3329.9490000000001</v>
      </c>
      <c r="K140" s="54">
        <v>3337.9389999999999</v>
      </c>
      <c r="L140" s="54">
        <v>3339.449165</v>
      </c>
      <c r="M140" s="54">
        <v>3288.7090029999999</v>
      </c>
      <c r="N140" s="54">
        <v>3287.9228050000002</v>
      </c>
      <c r="O140" s="54">
        <v>3278.2821800000002</v>
      </c>
      <c r="P140" s="54">
        <v>3275.5692730000001</v>
      </c>
      <c r="Q140" s="54">
        <v>3261.6230919999998</v>
      </c>
      <c r="R140" s="54">
        <v>3263.773029</v>
      </c>
      <c r="S140" s="54">
        <v>3246.4283209999999</v>
      </c>
      <c r="T140" s="54">
        <v>3232.6508389999999</v>
      </c>
      <c r="U140" s="54">
        <v>3224.3033070000001</v>
      </c>
      <c r="V140" s="54">
        <v>3234.1960309999999</v>
      </c>
      <c r="W140" s="54">
        <v>3218.8250880000001</v>
      </c>
      <c r="X140" s="54">
        <v>3681.9319099999998</v>
      </c>
      <c r="Y140" s="54">
        <v>3669.9032820000002</v>
      </c>
      <c r="Z140" s="337">
        <v>3600.77500362</v>
      </c>
      <c r="AA140" s="54">
        <v>3586.70919138</v>
      </c>
      <c r="AB140" s="54">
        <v>3627.5317975399998</v>
      </c>
      <c r="AC140" s="54">
        <v>3626.8189344000002</v>
      </c>
      <c r="AD140" s="54">
        <v>3630.4183525999993</v>
      </c>
      <c r="AE140" s="54">
        <v>3618.8115377000004</v>
      </c>
      <c r="AF140" s="54">
        <v>3616.9527756999992</v>
      </c>
      <c r="AG140" s="54">
        <v>3666.1859343799997</v>
      </c>
      <c r="AH140" s="54">
        <v>3618</v>
      </c>
      <c r="AI140" s="54">
        <v>3610.7370882199994</v>
      </c>
      <c r="AJ140" s="54">
        <v>3613.2562487400005</v>
      </c>
    </row>
    <row r="141" spans="1:36" s="34" customFormat="1">
      <c r="A141" s="134" t="s">
        <v>146</v>
      </c>
      <c r="B141" s="307">
        <v>919.98900000000003</v>
      </c>
      <c r="C141" s="307">
        <v>976.02</v>
      </c>
      <c r="D141" s="54">
        <v>953.00099999999998</v>
      </c>
      <c r="E141" s="54">
        <v>1401.338</v>
      </c>
      <c r="F141" s="54">
        <v>1360.7080000000001</v>
      </c>
      <c r="G141" s="54">
        <v>1566</v>
      </c>
      <c r="H141" s="54">
        <v>1565.82</v>
      </c>
      <c r="I141" s="54">
        <v>1534.557</v>
      </c>
      <c r="J141" s="54">
        <v>1418.1389999999999</v>
      </c>
      <c r="K141" s="54">
        <v>1762.808</v>
      </c>
      <c r="L141" s="54">
        <v>2045.2177379999994</v>
      </c>
      <c r="M141" s="54">
        <v>2087.8367672464415</v>
      </c>
      <c r="N141" s="54">
        <v>2895.3151251300023</v>
      </c>
      <c r="O141" s="54">
        <v>3094.1726749999998</v>
      </c>
      <c r="P141" s="54">
        <v>4334.0880960000004</v>
      </c>
      <c r="Q141" s="54">
        <v>4370.2659999999996</v>
      </c>
      <c r="R141" s="54">
        <v>3716.2104129100007</v>
      </c>
      <c r="S141" s="54">
        <v>3750.8460000000014</v>
      </c>
      <c r="T141" s="54">
        <v>5520.9770000099998</v>
      </c>
      <c r="U141" s="54">
        <v>5293.9990286500015</v>
      </c>
      <c r="V141" s="54">
        <v>3889.0430000000001</v>
      </c>
      <c r="W141" s="54">
        <v>3851.3580000000002</v>
      </c>
      <c r="X141" s="54">
        <v>3789.4850000000001</v>
      </c>
      <c r="Y141" s="54">
        <v>3849.759</v>
      </c>
      <c r="Z141" s="337">
        <v>3790.1179999999999</v>
      </c>
      <c r="AA141" s="54">
        <v>4476.4660000000003</v>
      </c>
      <c r="AB141" s="54">
        <v>4869.5730000000003</v>
      </c>
      <c r="AC141" s="54">
        <v>4727.88</v>
      </c>
      <c r="AD141" s="54">
        <v>8736.5773757800016</v>
      </c>
      <c r="AE141" s="54">
        <v>8092.525419099984</v>
      </c>
      <c r="AF141" s="54">
        <v>8773.3921612000013</v>
      </c>
      <c r="AG141" s="54">
        <v>8672.7465594599998</v>
      </c>
      <c r="AH141" s="54">
        <v>10183</v>
      </c>
      <c r="AI141" s="54">
        <v>10493.667547180023</v>
      </c>
      <c r="AJ141" s="54">
        <v>10901.370130520014</v>
      </c>
    </row>
    <row r="142" spans="1:36" s="34" customFormat="1">
      <c r="A142" s="21" t="s">
        <v>68</v>
      </c>
      <c r="B142" s="70">
        <v>19964.969000000001</v>
      </c>
      <c r="C142" s="70">
        <v>20715.654999999999</v>
      </c>
      <c r="D142" s="70">
        <v>20698.165000000001</v>
      </c>
      <c r="E142" s="70">
        <v>20958.486000000001</v>
      </c>
      <c r="F142" s="70">
        <v>20256.805</v>
      </c>
      <c r="G142" s="70">
        <v>20846</v>
      </c>
      <c r="H142" s="70">
        <v>21032.171999999999</v>
      </c>
      <c r="I142" s="70">
        <v>21197.721000000001</v>
      </c>
      <c r="J142" s="70">
        <v>21259.641</v>
      </c>
      <c r="K142" s="70">
        <v>23067.028999999999</v>
      </c>
      <c r="L142" s="70">
        <v>24501.694902999996</v>
      </c>
      <c r="M142" s="70">
        <v>25487.852492073267</v>
      </c>
      <c r="N142" s="70">
        <v>25397.208191129997</v>
      </c>
      <c r="O142" s="70">
        <v>26398.952940000003</v>
      </c>
      <c r="P142" s="70">
        <v>27498.60230545</v>
      </c>
      <c r="Q142" s="70">
        <v>27751.243716000001</v>
      </c>
      <c r="R142" s="70">
        <v>25719.222286790002</v>
      </c>
      <c r="S142" s="70">
        <v>26848.259782320001</v>
      </c>
      <c r="T142" s="70">
        <v>29151.793750000001</v>
      </c>
      <c r="U142" s="70">
        <v>28863.954163640003</v>
      </c>
      <c r="V142" s="70">
        <v>26887.347557579997</v>
      </c>
      <c r="W142" s="70">
        <v>28116.89821644</v>
      </c>
      <c r="X142" s="70">
        <v>28068.969315589995</v>
      </c>
      <c r="Y142" s="70">
        <v>27632.367323079994</v>
      </c>
      <c r="Z142" s="336">
        <v>27802.362396200006</v>
      </c>
      <c r="AA142" s="70">
        <v>30197.423861439998</v>
      </c>
      <c r="AB142" s="70">
        <v>33936.16481776</v>
      </c>
      <c r="AC142" s="70">
        <v>32783.855740760002</v>
      </c>
      <c r="AD142" s="70">
        <v>35434.535784900007</v>
      </c>
      <c r="AE142" s="70">
        <v>37138.646392119983</v>
      </c>
      <c r="AF142" s="70">
        <v>40862.810335199996</v>
      </c>
      <c r="AG142" s="70">
        <v>42843.360320620006</v>
      </c>
      <c r="AH142" s="70">
        <v>47709</v>
      </c>
      <c r="AI142" s="70">
        <v>46149.872778940015</v>
      </c>
      <c r="AJ142" s="70">
        <v>45805.504898940017</v>
      </c>
    </row>
    <row r="143" spans="1:36" s="34" customFormat="1">
      <c r="A143" s="2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336"/>
    </row>
    <row r="144" spans="1:36" s="34" customFormat="1">
      <c r="A144" s="132" t="s">
        <v>147</v>
      </c>
      <c r="B144" s="70">
        <v>-9857.1570000000011</v>
      </c>
      <c r="C144" s="70">
        <v>-10666.864</v>
      </c>
      <c r="D144" s="70">
        <v>-10391.702000000001</v>
      </c>
      <c r="E144" s="70">
        <v>-10499.799000000001</v>
      </c>
      <c r="F144" s="70">
        <v>-9593.6970000000001</v>
      </c>
      <c r="G144" s="70">
        <v>-10417</v>
      </c>
      <c r="H144" s="70">
        <v>-10523.134</v>
      </c>
      <c r="I144" s="70">
        <v>-10804.477999999999</v>
      </c>
      <c r="J144" s="70">
        <v>-10760.737000000001</v>
      </c>
      <c r="K144" s="70">
        <v>-12412.368</v>
      </c>
      <c r="L144" s="70">
        <v>-13929.274364000001</v>
      </c>
      <c r="M144" s="70">
        <v>-15089.949762</v>
      </c>
      <c r="N144" s="70">
        <v>-14921.452011000001</v>
      </c>
      <c r="O144" s="70">
        <v>-15884.052080000001</v>
      </c>
      <c r="P144" s="70">
        <v>-15881.750628</v>
      </c>
      <c r="Q144" s="70">
        <v>-15952.159713999999</v>
      </c>
      <c r="R144" s="70">
        <v>-13809.196337920002</v>
      </c>
      <c r="S144" s="70">
        <v>-14956.421590989999</v>
      </c>
      <c r="T144" s="70">
        <v>-17075.169627999996</v>
      </c>
      <c r="U144" s="70">
        <v>-16682.10004899</v>
      </c>
      <c r="V144" s="70">
        <v>-14121</v>
      </c>
      <c r="W144" s="70">
        <v>-15692</v>
      </c>
      <c r="X144" s="70">
        <v>-15704</v>
      </c>
      <c r="Y144" s="70">
        <v>-15560</v>
      </c>
      <c r="Z144" s="336">
        <v>-15735</v>
      </c>
      <c r="AA144" s="70">
        <v>-18827</v>
      </c>
      <c r="AB144" s="70">
        <v>-23114</v>
      </c>
      <c r="AC144" s="70">
        <v>-21114</v>
      </c>
      <c r="AD144" s="70">
        <v>-24035.793447000004</v>
      </c>
      <c r="AE144" s="70">
        <v>-26364.047830979995</v>
      </c>
      <c r="AF144" s="70">
        <v>-30359.249779000002</v>
      </c>
      <c r="AG144" s="70">
        <v>-32407.586108980002</v>
      </c>
      <c r="AH144" s="70">
        <v>-37188</v>
      </c>
      <c r="AI144" s="70">
        <v>-36242.347033979997</v>
      </c>
      <c r="AJ144" s="70">
        <v>-36303.063568979996</v>
      </c>
    </row>
    <row r="145" spans="1:36" s="34" customFormat="1">
      <c r="A145" s="134" t="s">
        <v>148</v>
      </c>
      <c r="B145" s="54">
        <v>-5691.223</v>
      </c>
      <c r="C145" s="54">
        <v>-6332.7889999999998</v>
      </c>
      <c r="D145" s="54">
        <v>-6219.2060000000001</v>
      </c>
      <c r="E145" s="54">
        <v>-6086.4</v>
      </c>
      <c r="F145" s="54">
        <v>-5888.9769999999999</v>
      </c>
      <c r="G145" s="54">
        <v>-6312</v>
      </c>
      <c r="H145" s="54">
        <v>-6963.6540000000005</v>
      </c>
      <c r="I145" s="54">
        <v>-7732.7780000000002</v>
      </c>
      <c r="J145" s="54">
        <v>-7580.8429999999998</v>
      </c>
      <c r="K145" s="54">
        <v>-8695.8063999999995</v>
      </c>
      <c r="L145" s="54">
        <v>-9635.6179039999988</v>
      </c>
      <c r="M145" s="54">
        <v>-10377.584762</v>
      </c>
      <c r="N145" s="54">
        <v>-10381.77709</v>
      </c>
      <c r="O145" s="54">
        <v>-10786.371940000001</v>
      </c>
      <c r="P145" s="54">
        <v>-12018.294948000001</v>
      </c>
      <c r="Q145" s="54">
        <v>-11549.211213999999</v>
      </c>
      <c r="R145" s="54">
        <v>-9840.6693950000008</v>
      </c>
      <c r="S145" s="54">
        <v>-9956.8936110000013</v>
      </c>
      <c r="T145" s="54">
        <v>-11680.546266429999</v>
      </c>
      <c r="U145" s="54">
        <v>-11556.94963816</v>
      </c>
      <c r="V145" s="54">
        <v>-10326</v>
      </c>
      <c r="W145" s="54">
        <v>-11328</v>
      </c>
      <c r="X145" s="54">
        <v>-10873</v>
      </c>
      <c r="Y145" s="54">
        <v>-10854</v>
      </c>
      <c r="Z145" s="337">
        <v>-10761</v>
      </c>
      <c r="AA145" s="54">
        <v>-11579</v>
      </c>
      <c r="AB145" s="54">
        <v>-13540</v>
      </c>
      <c r="AC145" s="54">
        <v>-12702</v>
      </c>
      <c r="AD145" s="54">
        <v>-12161.6986356</v>
      </c>
      <c r="AE145" s="54">
        <v>-12142.43531318</v>
      </c>
      <c r="AF145" s="54">
        <v>-13569.041619</v>
      </c>
      <c r="AG145" s="54">
        <v>-15653.705000299999</v>
      </c>
      <c r="AH145" s="54">
        <v>-16863</v>
      </c>
      <c r="AI145" s="54">
        <v>-18844.882991059996</v>
      </c>
      <c r="AJ145" s="54">
        <v>-18585.240237279999</v>
      </c>
    </row>
    <row r="146" spans="1:36" s="34" customFormat="1">
      <c r="A146" s="134" t="s">
        <v>72</v>
      </c>
      <c r="B146" s="54">
        <v>-486.02</v>
      </c>
      <c r="C146" s="54">
        <v>-457.44499999999999</v>
      </c>
      <c r="D146" s="54">
        <v>-688.82899999999995</v>
      </c>
      <c r="E146" s="54">
        <v>-630.03499999999997</v>
      </c>
      <c r="F146" s="54">
        <v>-491.79700000000003</v>
      </c>
      <c r="G146" s="54">
        <v>-514</v>
      </c>
      <c r="H146" s="54">
        <v>-730.32100000000003</v>
      </c>
      <c r="I146" s="54">
        <v>-633.505</v>
      </c>
      <c r="J146" s="54">
        <v>-637.86300000000006</v>
      </c>
      <c r="K146" s="54">
        <v>-623.54240000000004</v>
      </c>
      <c r="L146" s="54">
        <v>-821.322</v>
      </c>
      <c r="M146" s="54">
        <v>-636.61900000000003</v>
      </c>
      <c r="N146" s="54">
        <v>-568.29600000000005</v>
      </c>
      <c r="O146" s="54">
        <v>-690.15600000000006</v>
      </c>
      <c r="P146" s="54">
        <v>-990.96299999999997</v>
      </c>
      <c r="Q146" s="54">
        <v>-1126.54</v>
      </c>
      <c r="R146" s="54">
        <v>-891.846</v>
      </c>
      <c r="S146" s="54">
        <v>-977.46300000000008</v>
      </c>
      <c r="T146" s="54">
        <v>-1309.317</v>
      </c>
      <c r="U146" s="54">
        <v>-1359.9640000000002</v>
      </c>
      <c r="V146" s="54">
        <v>-948</v>
      </c>
      <c r="W146" s="54">
        <v>-1170</v>
      </c>
      <c r="X146" s="54">
        <v>-1565</v>
      </c>
      <c r="Y146" s="54">
        <v>-1342</v>
      </c>
      <c r="Z146" s="337">
        <v>-2007</v>
      </c>
      <c r="AA146" s="54">
        <v>-3007</v>
      </c>
      <c r="AB146" s="54">
        <v>-3441</v>
      </c>
      <c r="AC146" s="54">
        <v>-3090</v>
      </c>
      <c r="AD146" s="54">
        <v>-4189.3630000000003</v>
      </c>
      <c r="AE146" s="54">
        <v>-3947.5540000000001</v>
      </c>
      <c r="AF146" s="54">
        <v>-5007.701</v>
      </c>
      <c r="AG146" s="54">
        <v>-5101.4740000000002</v>
      </c>
      <c r="AH146" s="54">
        <v>-6111</v>
      </c>
      <c r="AI146" s="54">
        <v>-4080.9119999999998</v>
      </c>
      <c r="AJ146" s="54">
        <v>-3855.51</v>
      </c>
    </row>
    <row r="147" spans="1:36" s="34" customFormat="1" ht="15.75" customHeight="1">
      <c r="A147" s="134" t="s">
        <v>73</v>
      </c>
      <c r="B147" s="54">
        <v>-209.7</v>
      </c>
      <c r="C147" s="54">
        <v>-287.69200000000001</v>
      </c>
      <c r="D147" s="54">
        <v>-282.94200000000001</v>
      </c>
      <c r="E147" s="54">
        <v>-239.53299999999999</v>
      </c>
      <c r="F147" s="54">
        <v>-282.79700000000003</v>
      </c>
      <c r="G147" s="54">
        <v>-370</v>
      </c>
      <c r="H147" s="54">
        <v>-872.73099999999999</v>
      </c>
      <c r="I147" s="54">
        <v>-249.91900000000001</v>
      </c>
      <c r="J147" s="54">
        <v>-292.46800000000002</v>
      </c>
      <c r="K147" s="54">
        <v>-378.8784</v>
      </c>
      <c r="L147" s="54">
        <v>-323.05099999999999</v>
      </c>
      <c r="M147" s="54">
        <v>-252.21899999999999</v>
      </c>
      <c r="N147" s="54">
        <v>-321.11599999999999</v>
      </c>
      <c r="O147" s="54">
        <v>-398.017</v>
      </c>
      <c r="P147" s="54">
        <v>-304.47399999999999</v>
      </c>
      <c r="Q147" s="54">
        <v>-315.70400000000001</v>
      </c>
      <c r="R147" s="54">
        <v>-382.26299999999998</v>
      </c>
      <c r="S147" s="54">
        <v>-434.53500000000003</v>
      </c>
      <c r="T147" s="54">
        <v>-345.99799999999999</v>
      </c>
      <c r="U147" s="54">
        <v>-314.98899999999998</v>
      </c>
      <c r="V147" s="54">
        <v>-362</v>
      </c>
      <c r="W147" s="54">
        <v>-451</v>
      </c>
      <c r="X147" s="54">
        <v>-389</v>
      </c>
      <c r="Y147" s="54">
        <v>-356</v>
      </c>
      <c r="Z147" s="337">
        <v>-430</v>
      </c>
      <c r="AA147" s="54">
        <v>-502</v>
      </c>
      <c r="AB147" s="54">
        <v>-398</v>
      </c>
      <c r="AC147" s="54">
        <v>-344</v>
      </c>
      <c r="AD147" s="54">
        <v>-399.41800000000001</v>
      </c>
      <c r="AE147" s="54">
        <v>-489.827</v>
      </c>
      <c r="AF147" s="54">
        <v>-414.31</v>
      </c>
      <c r="AG147" s="54">
        <v>-360.41399999999999</v>
      </c>
      <c r="AH147" s="54">
        <v>-446</v>
      </c>
      <c r="AI147" s="54">
        <v>-538.80700000000002</v>
      </c>
      <c r="AJ147" s="54">
        <v>-452.733</v>
      </c>
    </row>
    <row r="148" spans="1:36" s="34" customFormat="1" ht="15.75" customHeight="1">
      <c r="A148" s="134" t="s">
        <v>647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>
        <v>-166</v>
      </c>
      <c r="W148" s="54">
        <v>-89</v>
      </c>
      <c r="X148" s="54">
        <v>-89</v>
      </c>
      <c r="Y148" s="54">
        <v>-68</v>
      </c>
      <c r="Z148" s="337">
        <v>-121</v>
      </c>
      <c r="AA148" s="54">
        <v>-348</v>
      </c>
      <c r="AB148" s="54">
        <v>-453</v>
      </c>
      <c r="AC148" s="54">
        <v>-351</v>
      </c>
      <c r="AD148" s="54">
        <v>-499.37967143999998</v>
      </c>
      <c r="AE148" s="54">
        <v>-449.22717011999998</v>
      </c>
      <c r="AF148" s="54">
        <v>-643.98358125999994</v>
      </c>
      <c r="AG148" s="54">
        <v>-518.63596264</v>
      </c>
      <c r="AH148" s="54">
        <v>-1433</v>
      </c>
      <c r="AI148" s="54">
        <v>-1435.2437179600001</v>
      </c>
      <c r="AJ148" s="54">
        <v>-1579.365976</v>
      </c>
    </row>
    <row r="149" spans="1:36" s="34" customFormat="1">
      <c r="A149" s="134" t="s">
        <v>149</v>
      </c>
      <c r="B149" s="54">
        <v>-1329.5550000000001</v>
      </c>
      <c r="C149" s="54">
        <v>-1494.0530000000001</v>
      </c>
      <c r="D149" s="54">
        <v>-1176.5150000000001</v>
      </c>
      <c r="E149" s="54">
        <v>-1481.1320000000001</v>
      </c>
      <c r="F149" s="54">
        <v>-1230.9880000000001</v>
      </c>
      <c r="G149" s="54">
        <v>-1551</v>
      </c>
      <c r="H149" s="54">
        <v>-279.75799999999998</v>
      </c>
      <c r="I149" s="54">
        <v>-495.24</v>
      </c>
      <c r="J149" s="54">
        <v>-618.82799999999997</v>
      </c>
      <c r="K149" s="54">
        <v>-444.44540000000001</v>
      </c>
      <c r="L149" s="54">
        <v>-594.00199999999995</v>
      </c>
      <c r="M149" s="54">
        <v>-1103.9340000000002</v>
      </c>
      <c r="N149" s="54">
        <v>-773.82399999999961</v>
      </c>
      <c r="O149" s="54">
        <v>-1184.3399999999999</v>
      </c>
      <c r="P149" s="54">
        <v>-1099.1690000000001</v>
      </c>
      <c r="Q149" s="54">
        <v>-1404.0300000000007</v>
      </c>
      <c r="R149" s="54">
        <v>-1266.7938083800004</v>
      </c>
      <c r="S149" s="54">
        <v>-1896.3269999899994</v>
      </c>
      <c r="T149" s="54">
        <v>-2061.8590000000004</v>
      </c>
      <c r="U149" s="54">
        <v>-1976.5199999999991</v>
      </c>
      <c r="V149" s="54">
        <v>-1000</v>
      </c>
      <c r="W149" s="54">
        <v>-1349</v>
      </c>
      <c r="X149" s="54">
        <v>-1409</v>
      </c>
      <c r="Y149" s="54">
        <v>-1595</v>
      </c>
      <c r="Z149" s="337">
        <v>-1055</v>
      </c>
      <c r="AA149" s="54">
        <v>-1959</v>
      </c>
      <c r="AB149" s="54">
        <v>-3797</v>
      </c>
      <c r="AC149" s="54">
        <v>-3318</v>
      </c>
      <c r="AD149" s="54">
        <v>-3371.5376625200006</v>
      </c>
      <c r="AE149" s="54">
        <v>-4755.6173205399982</v>
      </c>
      <c r="AF149" s="54">
        <v>-5964.9952986600001</v>
      </c>
      <c r="AG149" s="54">
        <v>-5705.0673067399994</v>
      </c>
      <c r="AH149" s="54">
        <v>-7508</v>
      </c>
      <c r="AI149" s="54">
        <v>-6348.3608562599993</v>
      </c>
      <c r="AJ149" s="54">
        <v>-6434.7498999999989</v>
      </c>
    </row>
    <row r="150" spans="1:36" s="34" customFormat="1">
      <c r="A150" s="134" t="s">
        <v>150</v>
      </c>
      <c r="B150" s="54">
        <v>-2140.6590000000001</v>
      </c>
      <c r="C150" s="54">
        <v>-2094.8850000000002</v>
      </c>
      <c r="D150" s="54">
        <v>-2024.21</v>
      </c>
      <c r="E150" s="54">
        <v>-2062.6990000000001</v>
      </c>
      <c r="F150" s="54">
        <v>-1699.1379999999999</v>
      </c>
      <c r="G150" s="54">
        <v>-1670</v>
      </c>
      <c r="H150" s="54">
        <v>-1676.67</v>
      </c>
      <c r="I150" s="54">
        <v>-1693.0360000000001</v>
      </c>
      <c r="J150" s="54">
        <v>-1630.7349999999999</v>
      </c>
      <c r="K150" s="54">
        <v>-2269.6954000000001</v>
      </c>
      <c r="L150" s="54">
        <v>-2555.2814600000011</v>
      </c>
      <c r="M150" s="54">
        <v>-2719.5929999999998</v>
      </c>
      <c r="N150" s="54">
        <v>-2876.4389210000008</v>
      </c>
      <c r="O150" s="54">
        <v>-2825.1669999999999</v>
      </c>
      <c r="P150" s="54">
        <v>-1468.8496799999994</v>
      </c>
      <c r="Q150" s="54">
        <v>-1556.6744999999992</v>
      </c>
      <c r="R150" s="54">
        <v>-1427.6241345400013</v>
      </c>
      <c r="S150" s="54">
        <v>-1691.20298</v>
      </c>
      <c r="T150" s="54">
        <v>-1677.4493615699994</v>
      </c>
      <c r="U150" s="54">
        <v>-1473.6774108300001</v>
      </c>
      <c r="V150" s="54">
        <v>-1319</v>
      </c>
      <c r="W150" s="54">
        <v>-1305</v>
      </c>
      <c r="X150" s="54">
        <v>-1378</v>
      </c>
      <c r="Y150" s="54">
        <v>-1345</v>
      </c>
      <c r="Z150" s="337">
        <v>-1361</v>
      </c>
      <c r="AA150" s="54">
        <v>-1431</v>
      </c>
      <c r="AB150" s="54">
        <v>-1485</v>
      </c>
      <c r="AC150" s="54">
        <v>-1308</v>
      </c>
      <c r="AD150" s="54">
        <v>-3414.3964774400006</v>
      </c>
      <c r="AE150" s="54">
        <v>-4579.3870271399992</v>
      </c>
      <c r="AF150" s="54">
        <v>-4759.2182800800001</v>
      </c>
      <c r="AG150" s="54">
        <v>-5068.2898393000014</v>
      </c>
      <c r="AH150" s="54">
        <v>-4827</v>
      </c>
      <c r="AI150" s="54">
        <v>-4994.1404687000004</v>
      </c>
      <c r="AJ150" s="54">
        <v>-5395.4644556999965</v>
      </c>
    </row>
    <row r="151" spans="1:36" s="34" customFormat="1">
      <c r="A151" s="132" t="s">
        <v>81</v>
      </c>
      <c r="B151" s="70">
        <v>-10107.8114401601</v>
      </c>
      <c r="C151" s="70">
        <v>-10048.791146007499</v>
      </c>
      <c r="D151" s="70">
        <v>-10306.463</v>
      </c>
      <c r="E151" s="70">
        <v>-10458.687</v>
      </c>
      <c r="F151" s="70">
        <v>-10663.108</v>
      </c>
      <c r="G151" s="70">
        <v>-10429</v>
      </c>
      <c r="H151" s="70">
        <v>-10509.038</v>
      </c>
      <c r="I151" s="70">
        <v>-10393.243</v>
      </c>
      <c r="J151" s="70">
        <v>-10498.904</v>
      </c>
      <c r="K151" s="70">
        <v>-10654.661</v>
      </c>
      <c r="L151" s="70">
        <v>-10572.419540000001</v>
      </c>
      <c r="M151" s="70">
        <v>-10397.903947826826</v>
      </c>
      <c r="N151" s="70">
        <v>-10475.75618</v>
      </c>
      <c r="O151" s="70">
        <v>-10514.901</v>
      </c>
      <c r="P151" s="70">
        <v>-11616.81467745</v>
      </c>
      <c r="Q151" s="70">
        <v>-11799.047002430001</v>
      </c>
      <c r="R151" s="70">
        <v>-11909.98894843</v>
      </c>
      <c r="S151" s="70">
        <v>-11891.801191740002</v>
      </c>
      <c r="T151" s="70">
        <v>-12076.586122430001</v>
      </c>
      <c r="U151" s="70">
        <v>-12181.817114490001</v>
      </c>
      <c r="V151" s="70">
        <v>-12766</v>
      </c>
      <c r="W151" s="70">
        <v>-12425</v>
      </c>
      <c r="X151" s="70">
        <v>-12365</v>
      </c>
      <c r="Y151" s="70">
        <v>-12072</v>
      </c>
      <c r="Z151" s="336">
        <v>-12068</v>
      </c>
      <c r="AA151" s="70">
        <v>-11370</v>
      </c>
      <c r="AB151" s="70">
        <v>-10822</v>
      </c>
      <c r="AC151" s="70">
        <v>-11670</v>
      </c>
      <c r="AD151" s="70">
        <v>-11398.742337960002</v>
      </c>
      <c r="AE151" s="70">
        <v>-10774.598561180001</v>
      </c>
      <c r="AF151" s="70">
        <v>-10503.560555439997</v>
      </c>
      <c r="AG151" s="70">
        <v>-10435.77421162001</v>
      </c>
      <c r="AH151" s="70">
        <v>-10521</v>
      </c>
      <c r="AI151" s="70">
        <v>-9907.5257437600067</v>
      </c>
      <c r="AJ151" s="70">
        <v>-9502.4413291399997</v>
      </c>
    </row>
    <row r="152" spans="1:36" s="34" customFormat="1">
      <c r="A152" s="21" t="s">
        <v>90</v>
      </c>
      <c r="B152" s="70">
        <v>-19964.968440160101</v>
      </c>
      <c r="C152" s="70">
        <v>-20715.655146007499</v>
      </c>
      <c r="D152" s="70">
        <v>-20698.165000000001</v>
      </c>
      <c r="E152" s="70">
        <v>-20958.486000000001</v>
      </c>
      <c r="F152" s="70">
        <v>-20256.805</v>
      </c>
      <c r="G152" s="70">
        <v>-20846</v>
      </c>
      <c r="H152" s="70">
        <v>-21032.171999999999</v>
      </c>
      <c r="I152" s="70">
        <v>-21197.720999999998</v>
      </c>
      <c r="J152" s="70">
        <v>-21259.641000000003</v>
      </c>
      <c r="K152" s="70">
        <v>-23067.029000000002</v>
      </c>
      <c r="L152" s="70">
        <v>-24501.693904</v>
      </c>
      <c r="M152" s="70">
        <v>-25487.853709826828</v>
      </c>
      <c r="N152" s="70">
        <v>-25397.208191000002</v>
      </c>
      <c r="O152" s="70">
        <v>-26398.952939999999</v>
      </c>
      <c r="P152" s="70">
        <v>-27498.60230545</v>
      </c>
      <c r="Q152" s="70">
        <v>-27751.206716430002</v>
      </c>
      <c r="R152" s="70">
        <v>-25719.185286350003</v>
      </c>
      <c r="S152" s="70">
        <v>-26848.222782730001</v>
      </c>
      <c r="T152" s="70">
        <v>-29151.755750429998</v>
      </c>
      <c r="U152" s="70">
        <v>-28863.91716348</v>
      </c>
      <c r="V152" s="70">
        <v>-26887</v>
      </c>
      <c r="W152" s="70">
        <v>-28117</v>
      </c>
      <c r="X152" s="70">
        <v>-28069</v>
      </c>
      <c r="Y152" s="70">
        <v>-27632</v>
      </c>
      <c r="Z152" s="336">
        <v>-27802</v>
      </c>
      <c r="AA152" s="70">
        <v>-30197</v>
      </c>
      <c r="AB152" s="70">
        <v>-33936</v>
      </c>
      <c r="AC152" s="70">
        <v>-32784</v>
      </c>
      <c r="AD152" s="70">
        <v>-35434.535784960004</v>
      </c>
      <c r="AE152" s="70">
        <v>-37138.646392159993</v>
      </c>
      <c r="AF152" s="70">
        <v>-40862.810334440001</v>
      </c>
      <c r="AG152" s="70">
        <v>-42843.360320600012</v>
      </c>
      <c r="AH152" s="70">
        <v>-47709</v>
      </c>
      <c r="AI152" s="70">
        <v>-46149.872777740005</v>
      </c>
      <c r="AJ152" s="70">
        <v>-45805.504898119994</v>
      </c>
    </row>
    <row r="153" spans="1:36">
      <c r="Q153" s="70"/>
      <c r="T153" s="54"/>
      <c r="V153" s="200"/>
      <c r="X153" s="214"/>
      <c r="Y153" s="214"/>
      <c r="Z153" s="336"/>
    </row>
    <row r="154" spans="1:36">
      <c r="Q154" s="70"/>
      <c r="R154" s="72"/>
      <c r="T154" s="54"/>
      <c r="X154" s="214"/>
      <c r="Y154" s="214"/>
      <c r="Z154" s="214"/>
    </row>
    <row r="155" spans="1:36">
      <c r="A155" s="108" t="s">
        <v>672</v>
      </c>
      <c r="B155" s="108"/>
      <c r="C155" s="108"/>
      <c r="D155" s="108"/>
      <c r="E155" s="108"/>
      <c r="F155" s="108"/>
      <c r="G155" s="108"/>
      <c r="H155" s="108"/>
      <c r="I155" s="383"/>
      <c r="J155" s="383"/>
      <c r="K155" s="108"/>
      <c r="L155" s="108"/>
      <c r="M155" s="108"/>
      <c r="T155" s="54"/>
      <c r="Y155" s="214"/>
      <c r="Z155" s="214"/>
    </row>
    <row r="156" spans="1:36" ht="5.25" customHeight="1">
      <c r="T156" s="70"/>
    </row>
    <row r="157" spans="1:36" ht="30.75" customHeight="1">
      <c r="A157" s="108" t="s">
        <v>749</v>
      </c>
      <c r="T157" s="70"/>
    </row>
    <row r="158" spans="1:36" ht="5.25" customHeight="1">
      <c r="T158" s="70"/>
    </row>
    <row r="159" spans="1:36" ht="45">
      <c r="A159" s="108" t="s">
        <v>742</v>
      </c>
      <c r="B159" s="108"/>
      <c r="C159" s="108"/>
      <c r="D159" s="108"/>
      <c r="E159" s="108"/>
      <c r="F159" s="108"/>
      <c r="G159" s="108"/>
      <c r="H159" s="108"/>
      <c r="I159" s="383"/>
      <c r="J159" s="383"/>
      <c r="K159" s="108"/>
      <c r="L159" s="108"/>
      <c r="M159" s="108"/>
      <c r="T159" s="70"/>
    </row>
    <row r="160" spans="1:36" ht="5.25" customHeight="1"/>
    <row r="161" spans="1:36" ht="60">
      <c r="A161" s="108" t="s">
        <v>748</v>
      </c>
      <c r="B161" s="108"/>
      <c r="C161" s="108"/>
      <c r="D161" s="108"/>
      <c r="E161" s="108"/>
      <c r="F161" s="108"/>
      <c r="G161" s="108"/>
      <c r="H161" s="108"/>
      <c r="I161" s="383"/>
      <c r="J161" s="383"/>
      <c r="K161" s="108"/>
      <c r="L161" s="108"/>
      <c r="M161" s="108"/>
    </row>
    <row r="162" spans="1:36" ht="5.25" customHeight="1"/>
    <row r="163" spans="1:36" ht="30">
      <c r="A163" s="108" t="s">
        <v>743</v>
      </c>
    </row>
    <row r="168" spans="1:36">
      <c r="AD168" s="93"/>
      <c r="AE168" s="93"/>
      <c r="AF168" s="93"/>
      <c r="AG168" s="93"/>
      <c r="AH168" s="93"/>
      <c r="AI168" s="93"/>
      <c r="AJ168" s="93"/>
    </row>
    <row r="169" spans="1:36">
      <c r="AD169" s="93"/>
      <c r="AE169" s="93"/>
      <c r="AF169" s="93"/>
      <c r="AG169" s="93"/>
      <c r="AH169" s="93"/>
      <c r="AI169" s="93"/>
      <c r="AJ169" s="93"/>
    </row>
    <row r="170" spans="1:36">
      <c r="AD170" s="93"/>
      <c r="AE170" s="93"/>
      <c r="AF170" s="93"/>
      <c r="AG170" s="93"/>
      <c r="AH170" s="93"/>
      <c r="AI170" s="93"/>
      <c r="AJ170" s="93"/>
    </row>
    <row r="171" spans="1:36">
      <c r="AD171" s="93"/>
      <c r="AE171" s="93"/>
      <c r="AF171" s="93"/>
      <c r="AG171" s="93"/>
      <c r="AH171" s="93"/>
      <c r="AI171" s="93"/>
      <c r="AJ171" s="93"/>
    </row>
    <row r="172" spans="1:36">
      <c r="AD172" s="93"/>
      <c r="AE172" s="93"/>
      <c r="AF172" s="93"/>
      <c r="AG172" s="93"/>
      <c r="AH172" s="93"/>
      <c r="AI172" s="93"/>
      <c r="AJ172" s="93"/>
    </row>
    <row r="173" spans="1:36">
      <c r="AD173" s="93"/>
      <c r="AE173" s="93"/>
      <c r="AF173" s="93"/>
      <c r="AG173" s="93"/>
      <c r="AH173" s="93"/>
      <c r="AI173" s="93"/>
      <c r="AJ173" s="93"/>
    </row>
  </sheetData>
  <pageMargins left="0.511811024" right="0.511811024" top="0.78740157499999996" bottom="0.78740157499999996" header="0.31496062000000002" footer="0.31496062000000002"/>
  <pageSetup scale="2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AH105"/>
  <sheetViews>
    <sheetView showGridLines="0" tabSelected="1" zoomScale="90" zoomScaleNormal="90" workbookViewId="0">
      <pane xSplit="1" ySplit="8" topLeftCell="W99" activePane="bottomRight" state="frozen"/>
      <selection activeCell="AW19" sqref="AW19"/>
      <selection pane="topRight" activeCell="AW19" sqref="AW19"/>
      <selection pane="bottomLeft" activeCell="AW19" sqref="AW19"/>
      <selection pane="bottomRight" activeCell="A101" sqref="A101"/>
    </sheetView>
  </sheetViews>
  <sheetFormatPr defaultColWidth="9.140625" defaultRowHeight="15" outlineLevelRow="1"/>
  <cols>
    <col min="1" max="1" width="48.7109375" style="5" customWidth="1"/>
    <col min="2" max="10" width="10.5703125" style="5" customWidth="1"/>
    <col min="11" max="12" width="10.7109375" style="5" bestFit="1" customWidth="1"/>
    <col min="13" max="13" width="11.140625" style="5" customWidth="1"/>
    <col min="14" max="14" width="10.7109375" style="5" bestFit="1" customWidth="1"/>
    <col min="15" max="15" width="11.140625" style="5" customWidth="1"/>
    <col min="16" max="17" width="10.7109375" style="5" bestFit="1" customWidth="1"/>
    <col min="18" max="19" width="11.140625" style="5" bestFit="1" customWidth="1"/>
    <col min="20" max="20" width="10.7109375" style="5" bestFit="1" customWidth="1"/>
    <col min="21" max="21" width="10.42578125" style="5" customWidth="1"/>
    <col min="22" max="33" width="10.7109375" style="5" bestFit="1" customWidth="1"/>
    <col min="34" max="35" width="9.140625" style="5"/>
    <col min="36" max="36" width="15" style="5" bestFit="1" customWidth="1"/>
    <col min="37" max="16384" width="9.140625" style="5"/>
  </cols>
  <sheetData>
    <row r="1" spans="1:33" outlineLevel="1"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</row>
    <row r="2" spans="1:33" outlineLevel="1"/>
    <row r="6" spans="1:33" ht="15" customHeight="1">
      <c r="A6" s="61"/>
      <c r="B6" s="61"/>
      <c r="C6" s="61"/>
      <c r="D6" s="61"/>
      <c r="E6" s="61"/>
      <c r="F6" s="61"/>
      <c r="G6" s="61"/>
      <c r="H6" s="61"/>
      <c r="I6" s="61"/>
      <c r="J6" s="61"/>
    </row>
    <row r="7" spans="1:33">
      <c r="A7" s="151" t="s">
        <v>221</v>
      </c>
      <c r="B7" s="366" t="s">
        <v>738</v>
      </c>
      <c r="C7" s="366" t="s">
        <v>388</v>
      </c>
      <c r="D7" s="366" t="s">
        <v>389</v>
      </c>
      <c r="E7" s="366" t="s">
        <v>390</v>
      </c>
      <c r="F7" s="366" t="s">
        <v>391</v>
      </c>
      <c r="G7" s="366" t="s">
        <v>2</v>
      </c>
      <c r="H7" s="366" t="s">
        <v>3</v>
      </c>
      <c r="I7" s="366" t="s">
        <v>4</v>
      </c>
      <c r="J7" s="366" t="s">
        <v>5</v>
      </c>
      <c r="K7" s="366" t="s">
        <v>6</v>
      </c>
      <c r="L7" s="366" t="s">
        <v>7</v>
      </c>
      <c r="M7" s="366" t="s">
        <v>8</v>
      </c>
      <c r="N7" s="366" t="s">
        <v>9</v>
      </c>
      <c r="O7" s="366" t="s">
        <v>354</v>
      </c>
      <c r="P7" s="366" t="s">
        <v>359</v>
      </c>
      <c r="Q7" s="366" t="s">
        <v>366</v>
      </c>
      <c r="R7" s="366" t="s">
        <v>403</v>
      </c>
      <c r="S7" s="366" t="s">
        <v>406</v>
      </c>
      <c r="T7" s="366" t="s">
        <v>418</v>
      </c>
      <c r="U7" s="366" t="s">
        <v>423</v>
      </c>
      <c r="V7" s="366" t="s">
        <v>429</v>
      </c>
      <c r="W7" s="366" t="s">
        <v>432</v>
      </c>
      <c r="X7" s="366" t="s">
        <v>435</v>
      </c>
      <c r="Y7" s="366" t="s">
        <v>517</v>
      </c>
      <c r="Z7" s="366" t="s">
        <v>633</v>
      </c>
      <c r="AA7" s="366" t="s">
        <v>637</v>
      </c>
      <c r="AB7" s="366" t="s">
        <v>648</v>
      </c>
      <c r="AC7" s="366" t="s">
        <v>700</v>
      </c>
      <c r="AD7" s="366" t="s">
        <v>714</v>
      </c>
      <c r="AE7" s="366" t="s">
        <v>717</v>
      </c>
      <c r="AF7" s="366" t="s">
        <v>727</v>
      </c>
      <c r="AG7" s="366" t="s">
        <v>728</v>
      </c>
    </row>
    <row r="8" spans="1:33" ht="15" customHeight="1">
      <c r="A8" s="151" t="s">
        <v>275</v>
      </c>
      <c r="B8" s="364" t="s">
        <v>14</v>
      </c>
      <c r="C8" s="364" t="s">
        <v>11</v>
      </c>
      <c r="D8" s="364" t="s">
        <v>12</v>
      </c>
      <c r="E8" s="364" t="s">
        <v>13</v>
      </c>
      <c r="F8" s="364" t="s">
        <v>14</v>
      </c>
      <c r="G8" s="364" t="s">
        <v>11</v>
      </c>
      <c r="H8" s="364" t="s">
        <v>12</v>
      </c>
      <c r="I8" s="364" t="s">
        <v>13</v>
      </c>
      <c r="J8" s="364" t="s">
        <v>14</v>
      </c>
      <c r="K8" s="364" t="s">
        <v>11</v>
      </c>
      <c r="L8" s="364" t="s">
        <v>12</v>
      </c>
      <c r="M8" s="364" t="s">
        <v>13</v>
      </c>
      <c r="N8" s="364" t="s">
        <v>14</v>
      </c>
      <c r="O8" s="364" t="s">
        <v>11</v>
      </c>
      <c r="P8" s="364" t="s">
        <v>12</v>
      </c>
      <c r="Q8" s="364" t="s">
        <v>13</v>
      </c>
      <c r="R8" s="364" t="s">
        <v>14</v>
      </c>
      <c r="S8" s="364" t="s">
        <v>11</v>
      </c>
      <c r="T8" s="364" t="s">
        <v>12</v>
      </c>
      <c r="U8" s="364" t="s">
        <v>13</v>
      </c>
      <c r="V8" s="364" t="s">
        <v>14</v>
      </c>
      <c r="W8" s="364" t="s">
        <v>11</v>
      </c>
      <c r="X8" s="364" t="s">
        <v>12</v>
      </c>
      <c r="Y8" s="364" t="s">
        <v>13</v>
      </c>
      <c r="Z8" s="364" t="s">
        <v>14</v>
      </c>
      <c r="AA8" s="364" t="s">
        <v>11</v>
      </c>
      <c r="AB8" s="364" t="s">
        <v>12</v>
      </c>
      <c r="AC8" s="364" t="s">
        <v>13</v>
      </c>
      <c r="AD8" s="364" t="s">
        <v>14</v>
      </c>
      <c r="AE8" s="364" t="s">
        <v>11</v>
      </c>
      <c r="AF8" s="364" t="s">
        <v>12</v>
      </c>
      <c r="AG8" s="364" t="s">
        <v>13</v>
      </c>
    </row>
    <row r="9" spans="1:33">
      <c r="A9" s="24" t="s">
        <v>276</v>
      </c>
      <c r="B9" s="217">
        <v>1428913</v>
      </c>
      <c r="C9" s="217">
        <v>1367015</v>
      </c>
      <c r="D9" s="217">
        <v>1431346</v>
      </c>
      <c r="E9" s="217">
        <v>1307881</v>
      </c>
      <c r="F9" s="217">
        <v>1350712</v>
      </c>
      <c r="G9" s="217">
        <v>1313066</v>
      </c>
      <c r="H9" s="217">
        <v>1399398</v>
      </c>
      <c r="I9" s="217">
        <v>1369371.1434199999</v>
      </c>
      <c r="J9" s="217">
        <v>1376862.0390299999</v>
      </c>
      <c r="K9" s="63">
        <v>1302389.28856</v>
      </c>
      <c r="L9" s="63">
        <v>1359250.38848</v>
      </c>
      <c r="M9" s="64">
        <v>1307027.0434599998</v>
      </c>
      <c r="N9" s="63">
        <v>1242232.3242299999</v>
      </c>
      <c r="O9" s="63">
        <v>1058654.9416400001</v>
      </c>
      <c r="P9" s="63">
        <v>1050781.6130899999</v>
      </c>
      <c r="Q9" s="64">
        <v>1078090.0837000001</v>
      </c>
      <c r="R9" s="217">
        <v>1135482.7332000001</v>
      </c>
      <c r="S9" s="217">
        <v>1008246.0689699999</v>
      </c>
      <c r="T9" s="217">
        <v>1081313.5264999999</v>
      </c>
      <c r="U9" s="217">
        <v>1114608.11295</v>
      </c>
      <c r="V9" s="217">
        <v>1088705.2223399999</v>
      </c>
      <c r="W9" s="64">
        <v>1071735.76187</v>
      </c>
      <c r="X9" s="217">
        <v>1111012.06923</v>
      </c>
      <c r="Y9" s="217">
        <v>1209139.4987900003</v>
      </c>
      <c r="Z9" s="217">
        <v>1151410.3038599994</v>
      </c>
      <c r="AA9" s="217">
        <v>1107665.68719</v>
      </c>
      <c r="AB9" s="217">
        <v>1143936.33901</v>
      </c>
      <c r="AC9" s="217">
        <v>1147327.8610800002</v>
      </c>
      <c r="AD9" s="217">
        <v>1113441.0552399999</v>
      </c>
      <c r="AE9" s="217">
        <v>1058833.85418</v>
      </c>
      <c r="AF9" s="217">
        <v>841100.39580000017</v>
      </c>
      <c r="AG9" s="217">
        <v>1127676.3205999995</v>
      </c>
    </row>
    <row r="10" spans="1:33">
      <c r="A10" s="152" t="s">
        <v>679</v>
      </c>
      <c r="B10" s="217">
        <v>1172123</v>
      </c>
      <c r="C10" s="217">
        <v>1138373</v>
      </c>
      <c r="D10" s="217">
        <v>1196404</v>
      </c>
      <c r="E10" s="217">
        <v>1222369</v>
      </c>
      <c r="F10" s="217">
        <v>1146045</v>
      </c>
      <c r="G10" s="217">
        <v>1106133</v>
      </c>
      <c r="H10" s="217">
        <v>1147555</v>
      </c>
      <c r="I10" s="217">
        <v>1150250.6684199998</v>
      </c>
      <c r="J10" s="217">
        <v>1116298.7440299999</v>
      </c>
      <c r="K10" s="63">
        <v>1077069.3285600001</v>
      </c>
      <c r="L10" s="63">
        <v>1103979.1464799999</v>
      </c>
      <c r="M10" s="64">
        <v>1084848.0564599999</v>
      </c>
      <c r="N10" s="63">
        <v>1020758.04823</v>
      </c>
      <c r="O10" s="63">
        <v>974254.56264000002</v>
      </c>
      <c r="P10" s="63">
        <v>1032251.52709</v>
      </c>
      <c r="Q10" s="64">
        <v>1065598.2707</v>
      </c>
      <c r="R10" s="217">
        <v>1046746.8812000001</v>
      </c>
      <c r="S10" s="217">
        <v>1008246.0599699999</v>
      </c>
      <c r="T10" s="217">
        <v>1080011.5425</v>
      </c>
      <c r="U10" s="217">
        <v>1114608.11295</v>
      </c>
      <c r="V10" s="217">
        <v>1088679.8903399999</v>
      </c>
      <c r="W10" s="64">
        <v>1071735.76187</v>
      </c>
      <c r="X10" s="217">
        <v>1111012.06923</v>
      </c>
      <c r="Y10" s="217">
        <v>1209139.4987900003</v>
      </c>
      <c r="Z10" s="217">
        <v>1151410.3038599994</v>
      </c>
      <c r="AA10" s="217">
        <v>1107665.68719</v>
      </c>
      <c r="AB10" s="217">
        <v>1143936.33901</v>
      </c>
      <c r="AC10" s="217">
        <v>1147327.8610800002</v>
      </c>
      <c r="AD10" s="217">
        <v>1113441.0552399999</v>
      </c>
      <c r="AE10" s="217">
        <v>1058833.85418</v>
      </c>
      <c r="AF10" s="217">
        <v>841100.39580000017</v>
      </c>
      <c r="AG10" s="217">
        <v>1127676.3205999995</v>
      </c>
    </row>
    <row r="11" spans="1:33">
      <c r="A11" s="38" t="s">
        <v>277</v>
      </c>
      <c r="B11" s="223">
        <v>50470</v>
      </c>
      <c r="C11" s="223">
        <v>41815</v>
      </c>
      <c r="D11" s="223">
        <v>58729</v>
      </c>
      <c r="E11" s="223">
        <v>65372</v>
      </c>
      <c r="F11" s="223">
        <v>58810</v>
      </c>
      <c r="G11" s="223">
        <v>37908</v>
      </c>
      <c r="H11" s="223">
        <v>57304</v>
      </c>
      <c r="I11" s="223">
        <v>63902.639920000001</v>
      </c>
      <c r="J11" s="223">
        <v>51551.559079999999</v>
      </c>
      <c r="K11" s="69">
        <v>38307.893700000001</v>
      </c>
      <c r="L11" s="69">
        <v>57306.78757</v>
      </c>
      <c r="M11" s="115">
        <v>61662.529450000002</v>
      </c>
      <c r="N11" s="69">
        <v>52397.27794</v>
      </c>
      <c r="O11" s="69">
        <v>47085.938479999997</v>
      </c>
      <c r="P11" s="69">
        <v>60763.690439999998</v>
      </c>
      <c r="Q11" s="115">
        <v>73246.896430000008</v>
      </c>
      <c r="R11" s="223">
        <v>64087.280979999996</v>
      </c>
      <c r="S11" s="223">
        <v>47439.766020000003</v>
      </c>
      <c r="T11" s="223">
        <v>70912.778510000004</v>
      </c>
      <c r="U11" s="223">
        <v>76568.76926999999</v>
      </c>
      <c r="V11" s="223">
        <v>63682.684860000001</v>
      </c>
      <c r="W11" s="115">
        <v>56117.240619999997</v>
      </c>
      <c r="X11" s="223">
        <v>69338.721810000003</v>
      </c>
      <c r="Y11" s="223">
        <v>81672.305359999984</v>
      </c>
      <c r="Z11" s="223">
        <v>69024.971010000023</v>
      </c>
      <c r="AA11" s="223">
        <v>53749.951789999999</v>
      </c>
      <c r="AB11" s="223">
        <v>70881.751520000005</v>
      </c>
      <c r="AC11" s="223">
        <v>86081.486240000013</v>
      </c>
      <c r="AD11" s="223">
        <v>68736.417050000018</v>
      </c>
      <c r="AE11" s="223">
        <v>62603.313149999994</v>
      </c>
      <c r="AF11" s="223">
        <v>81493.835009999995</v>
      </c>
      <c r="AG11" s="223">
        <v>86354.85083000001</v>
      </c>
    </row>
    <row r="12" spans="1:33">
      <c r="A12" s="38" t="s">
        <v>278</v>
      </c>
      <c r="B12" s="223">
        <v>28275</v>
      </c>
      <c r="C12" s="223">
        <v>25793</v>
      </c>
      <c r="D12" s="223">
        <v>30142</v>
      </c>
      <c r="E12" s="223">
        <v>31503</v>
      </c>
      <c r="F12" s="223">
        <v>31755</v>
      </c>
      <c r="G12" s="223">
        <v>27322</v>
      </c>
      <c r="H12" s="223">
        <v>30487</v>
      </c>
      <c r="I12" s="223">
        <v>32191.914120000001</v>
      </c>
      <c r="J12" s="223">
        <v>31663.563679999999</v>
      </c>
      <c r="K12" s="69">
        <v>28673.496950000001</v>
      </c>
      <c r="L12" s="69">
        <v>32535.53268</v>
      </c>
      <c r="M12" s="115">
        <v>33685.996679999997</v>
      </c>
      <c r="N12" s="69">
        <v>32621.57113</v>
      </c>
      <c r="O12" s="69">
        <v>30881.606179999999</v>
      </c>
      <c r="P12" s="69">
        <v>33366.399340000004</v>
      </c>
      <c r="Q12" s="115">
        <v>35729.352050000001</v>
      </c>
      <c r="R12" s="223">
        <v>35529.136360000004</v>
      </c>
      <c r="S12" s="223">
        <v>32530.212209999998</v>
      </c>
      <c r="T12" s="223">
        <v>36369.007610000001</v>
      </c>
      <c r="U12" s="223">
        <v>37396.668660000003</v>
      </c>
      <c r="V12" s="223">
        <v>37710.633600000001</v>
      </c>
      <c r="W12" s="115">
        <v>35876.102190000005</v>
      </c>
      <c r="X12" s="223">
        <v>38058.305990000001</v>
      </c>
      <c r="Y12" s="223">
        <v>42306.322800000002</v>
      </c>
      <c r="Z12" s="223">
        <v>40223.258930000004</v>
      </c>
      <c r="AA12" s="223">
        <v>38569.258369999996</v>
      </c>
      <c r="AB12" s="223">
        <v>39334.21761</v>
      </c>
      <c r="AC12" s="223">
        <v>41515.375090000009</v>
      </c>
      <c r="AD12" s="223">
        <v>41154.458469999983</v>
      </c>
      <c r="AE12" s="223">
        <v>37655.930620000006</v>
      </c>
      <c r="AF12" s="223">
        <v>18276.68662</v>
      </c>
      <c r="AG12" s="223">
        <v>27302.502319999996</v>
      </c>
    </row>
    <row r="13" spans="1:33">
      <c r="A13" s="38" t="s">
        <v>279</v>
      </c>
      <c r="B13" s="223">
        <v>937275</v>
      </c>
      <c r="C13" s="223">
        <v>928145</v>
      </c>
      <c r="D13" s="223">
        <v>958996</v>
      </c>
      <c r="E13" s="223">
        <v>984268</v>
      </c>
      <c r="F13" s="223">
        <v>916867</v>
      </c>
      <c r="G13" s="223">
        <v>912916</v>
      </c>
      <c r="H13" s="223">
        <v>925819</v>
      </c>
      <c r="I13" s="223">
        <v>923452.97412999999</v>
      </c>
      <c r="J13" s="223">
        <v>905466.10855</v>
      </c>
      <c r="K13" s="69">
        <v>892333.44696000009</v>
      </c>
      <c r="L13" s="69">
        <v>886374.20491999993</v>
      </c>
      <c r="M13" s="115">
        <v>870439.53505999991</v>
      </c>
      <c r="N13" s="69">
        <v>811864.45612999995</v>
      </c>
      <c r="O13" s="69">
        <v>789674.41120000009</v>
      </c>
      <c r="P13" s="69">
        <v>820173.88522000005</v>
      </c>
      <c r="Q13" s="115">
        <v>838427.75876</v>
      </c>
      <c r="R13" s="223">
        <v>821627.44284000003</v>
      </c>
      <c r="S13" s="223">
        <v>812254.22858</v>
      </c>
      <c r="T13" s="223">
        <v>854275.88105999993</v>
      </c>
      <c r="U13" s="223">
        <v>876507.84405999992</v>
      </c>
      <c r="V13" s="223">
        <v>848268.95863999997</v>
      </c>
      <c r="W13" s="115">
        <v>860792.27526000002</v>
      </c>
      <c r="X13" s="223">
        <v>869878.99333000008</v>
      </c>
      <c r="Y13" s="223">
        <v>939660.41469000024</v>
      </c>
      <c r="Z13" s="223">
        <v>887017.47393999959</v>
      </c>
      <c r="AA13" s="223">
        <v>874100.67524000001</v>
      </c>
      <c r="AB13" s="223">
        <v>891585.99147999997</v>
      </c>
      <c r="AC13" s="223">
        <v>885333.62893000012</v>
      </c>
      <c r="AD13" s="223">
        <v>865448.71223999979</v>
      </c>
      <c r="AE13" s="223">
        <v>842671.85524000006</v>
      </c>
      <c r="AF13" s="223">
        <v>654914.94568000012</v>
      </c>
      <c r="AG13" s="223">
        <v>899835.8402699997</v>
      </c>
    </row>
    <row r="14" spans="1:33">
      <c r="A14" s="38" t="s">
        <v>280</v>
      </c>
      <c r="B14" s="223">
        <v>89344</v>
      </c>
      <c r="C14" s="223">
        <v>82659</v>
      </c>
      <c r="D14" s="223">
        <v>85401</v>
      </c>
      <c r="E14" s="223">
        <v>79450</v>
      </c>
      <c r="F14" s="223">
        <v>75547</v>
      </c>
      <c r="G14" s="223">
        <v>74891</v>
      </c>
      <c r="H14" s="223">
        <v>78086</v>
      </c>
      <c r="I14" s="223">
        <v>74910.403780000008</v>
      </c>
      <c r="J14" s="223">
        <v>71762.344639999996</v>
      </c>
      <c r="K14" s="69">
        <v>70590.882370000007</v>
      </c>
      <c r="L14" s="69">
        <v>76947.294340000008</v>
      </c>
      <c r="M14" s="115">
        <v>70834.219219999999</v>
      </c>
      <c r="N14" s="69">
        <v>74034.266680000001</v>
      </c>
      <c r="O14" s="69">
        <v>61372.741710000002</v>
      </c>
      <c r="P14" s="69">
        <v>69543.459109999996</v>
      </c>
      <c r="Q14" s="115">
        <v>68335.708989999999</v>
      </c>
      <c r="R14" s="223">
        <v>73967.357250000001</v>
      </c>
      <c r="S14" s="223">
        <v>67886.098959999988</v>
      </c>
      <c r="T14" s="223">
        <v>68435.413379999998</v>
      </c>
      <c r="U14" s="223">
        <v>73910.37758</v>
      </c>
      <c r="V14" s="223">
        <v>86391.150239999988</v>
      </c>
      <c r="W14" s="115">
        <v>70990.616840000002</v>
      </c>
      <c r="X14" s="223">
        <v>78826.205790000007</v>
      </c>
      <c r="Y14" s="223">
        <v>86245.683659999995</v>
      </c>
      <c r="Z14" s="223">
        <v>91336.213279999996</v>
      </c>
      <c r="AA14" s="223">
        <v>85015.68449</v>
      </c>
      <c r="AB14" s="223">
        <v>85318.711609999998</v>
      </c>
      <c r="AC14" s="223">
        <v>80374.463330000013</v>
      </c>
      <c r="AD14" s="223">
        <v>83091.17306999999</v>
      </c>
      <c r="AE14" s="223">
        <v>69899.355089999997</v>
      </c>
      <c r="AF14" s="223">
        <v>58819.77317</v>
      </c>
      <c r="AG14" s="223">
        <v>74848.33590999998</v>
      </c>
    </row>
    <row r="15" spans="1:33">
      <c r="A15" s="38" t="s">
        <v>281</v>
      </c>
      <c r="B15" s="223">
        <v>66759</v>
      </c>
      <c r="C15" s="223">
        <v>59961</v>
      </c>
      <c r="D15" s="223">
        <v>63135</v>
      </c>
      <c r="E15" s="223">
        <v>61776</v>
      </c>
      <c r="F15" s="223">
        <v>63065</v>
      </c>
      <c r="G15" s="223">
        <v>53095</v>
      </c>
      <c r="H15" s="223">
        <v>55860</v>
      </c>
      <c r="I15" s="223">
        <v>55792.736469999996</v>
      </c>
      <c r="J15" s="223">
        <v>55855.168079999996</v>
      </c>
      <c r="K15" s="69">
        <v>47163.60858</v>
      </c>
      <c r="L15" s="69">
        <v>50815.326970000002</v>
      </c>
      <c r="M15" s="115">
        <v>48225.77605</v>
      </c>
      <c r="N15" s="69">
        <v>49840.476350000004</v>
      </c>
      <c r="O15" s="69">
        <v>45239.86507</v>
      </c>
      <c r="P15" s="69">
        <v>48404.092979999994</v>
      </c>
      <c r="Q15" s="115">
        <v>49858.554469999995</v>
      </c>
      <c r="R15" s="223">
        <v>51535.663770000006</v>
      </c>
      <c r="S15" s="223">
        <v>48135.754200000003</v>
      </c>
      <c r="T15" s="223">
        <v>50018.461940000001</v>
      </c>
      <c r="U15" s="223">
        <v>50019.45738</v>
      </c>
      <c r="V15" s="223">
        <v>52626.463000000003</v>
      </c>
      <c r="W15" s="115">
        <v>47959.526960000003</v>
      </c>
      <c r="X15" s="223">
        <v>54909.84231</v>
      </c>
      <c r="Y15" s="223">
        <v>59254.772280000019</v>
      </c>
      <c r="Z15" s="223">
        <v>63808.386699999988</v>
      </c>
      <c r="AA15" s="223">
        <v>56230.117299999998</v>
      </c>
      <c r="AB15" s="223">
        <v>56815.666790000003</v>
      </c>
      <c r="AC15" s="223">
        <v>54022.907490000012</v>
      </c>
      <c r="AD15" s="223">
        <v>55010.294409999995</v>
      </c>
      <c r="AE15" s="223">
        <v>46003.400079999999</v>
      </c>
      <c r="AF15" s="223">
        <v>27595.155320000009</v>
      </c>
      <c r="AG15" s="223">
        <v>39334.791269999994</v>
      </c>
    </row>
    <row r="16" spans="1:33">
      <c r="A16" s="38" t="s">
        <v>261</v>
      </c>
      <c r="B16" s="223"/>
      <c r="C16" s="223"/>
      <c r="D16" s="223"/>
      <c r="E16" s="223"/>
      <c r="F16" s="223"/>
      <c r="G16" s="223"/>
      <c r="H16" s="223"/>
      <c r="I16" s="223"/>
      <c r="J16" s="223"/>
      <c r="K16" s="115"/>
      <c r="L16" s="115"/>
      <c r="M16" s="115"/>
      <c r="N16" s="115"/>
      <c r="O16" s="115"/>
      <c r="P16" s="115"/>
      <c r="Q16" s="115"/>
      <c r="R16" s="223"/>
      <c r="S16" s="223"/>
      <c r="T16" s="223"/>
      <c r="U16" s="223">
        <v>204.99600000000001</v>
      </c>
      <c r="V16" s="223">
        <v>25.332000000000001</v>
      </c>
      <c r="W16" s="115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</row>
    <row r="17" spans="1:33">
      <c r="A17" s="152" t="s">
        <v>282</v>
      </c>
      <c r="B17" s="217">
        <v>256790</v>
      </c>
      <c r="C17" s="217">
        <v>228642</v>
      </c>
      <c r="D17" s="217">
        <v>234943</v>
      </c>
      <c r="E17" s="217">
        <v>85511</v>
      </c>
      <c r="F17" s="217">
        <v>204667</v>
      </c>
      <c r="G17" s="217">
        <v>206933</v>
      </c>
      <c r="H17" s="217">
        <v>251843</v>
      </c>
      <c r="I17" s="217">
        <v>219120.47500000001</v>
      </c>
      <c r="J17" s="217">
        <v>260563.29500000001</v>
      </c>
      <c r="K17" s="63">
        <v>225319.96</v>
      </c>
      <c r="L17" s="63">
        <v>255271.242</v>
      </c>
      <c r="M17" s="64">
        <v>222178.98699999999</v>
      </c>
      <c r="N17" s="63">
        <v>221474.27600000001</v>
      </c>
      <c r="O17" s="63">
        <v>84400.379000000001</v>
      </c>
      <c r="P17" s="63">
        <v>18530.085999999999</v>
      </c>
      <c r="Q17" s="64">
        <v>12491.813</v>
      </c>
      <c r="R17" s="217">
        <v>88735.851999999999</v>
      </c>
      <c r="S17" s="217">
        <v>0</v>
      </c>
      <c r="T17" s="217">
        <v>1301.9839999999999</v>
      </c>
      <c r="U17" s="217">
        <v>0</v>
      </c>
      <c r="V17" s="217">
        <v>0</v>
      </c>
      <c r="W17" s="64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</row>
    <row r="18" spans="1:33">
      <c r="A18" s="151" t="s">
        <v>132</v>
      </c>
      <c r="B18" s="366" t="s">
        <v>738</v>
      </c>
      <c r="C18" s="366" t="s">
        <v>388</v>
      </c>
      <c r="D18" s="366" t="s">
        <v>389</v>
      </c>
      <c r="E18" s="366" t="s">
        <v>390</v>
      </c>
      <c r="F18" s="366" t="s">
        <v>391</v>
      </c>
      <c r="G18" s="366" t="s">
        <v>2</v>
      </c>
      <c r="H18" s="366" t="s">
        <v>3</v>
      </c>
      <c r="I18" s="366" t="s">
        <v>4</v>
      </c>
      <c r="J18" s="366" t="s">
        <v>5</v>
      </c>
      <c r="K18" s="366" t="s">
        <v>6</v>
      </c>
      <c r="L18" s="366" t="s">
        <v>7</v>
      </c>
      <c r="M18" s="366" t="s">
        <v>8</v>
      </c>
      <c r="N18" s="366" t="s">
        <v>9</v>
      </c>
      <c r="O18" s="366" t="s">
        <v>354</v>
      </c>
      <c r="P18" s="366" t="s">
        <v>359</v>
      </c>
      <c r="Q18" s="366" t="s">
        <v>366</v>
      </c>
      <c r="R18" s="366" t="s">
        <v>403</v>
      </c>
      <c r="S18" s="366" t="s">
        <v>406</v>
      </c>
      <c r="T18" s="366" t="s">
        <v>418</v>
      </c>
      <c r="U18" s="366" t="s">
        <v>423</v>
      </c>
      <c r="V18" s="366" t="s">
        <v>429</v>
      </c>
      <c r="W18" s="366" t="s">
        <v>432</v>
      </c>
      <c r="X18" s="366" t="s">
        <v>435</v>
      </c>
      <c r="Y18" s="366" t="s">
        <v>517</v>
      </c>
      <c r="Z18" s="366" t="s">
        <v>633</v>
      </c>
      <c r="AA18" s="366" t="s">
        <v>637</v>
      </c>
      <c r="AB18" s="366" t="s">
        <v>648</v>
      </c>
      <c r="AC18" s="366" t="s">
        <v>700</v>
      </c>
      <c r="AD18" s="366" t="s">
        <v>714</v>
      </c>
      <c r="AE18" s="366" t="s">
        <v>717</v>
      </c>
      <c r="AF18" s="366" t="s">
        <v>727</v>
      </c>
      <c r="AG18" s="366" t="s">
        <v>728</v>
      </c>
    </row>
    <row r="19" spans="1:33" ht="15" customHeight="1">
      <c r="A19" s="62" t="s">
        <v>10</v>
      </c>
      <c r="B19" s="364" t="s">
        <v>14</v>
      </c>
      <c r="C19" s="364" t="s">
        <v>11</v>
      </c>
      <c r="D19" s="364" t="s">
        <v>12</v>
      </c>
      <c r="E19" s="364" t="s">
        <v>13</v>
      </c>
      <c r="F19" s="364" t="s">
        <v>14</v>
      </c>
      <c r="G19" s="364" t="s">
        <v>11</v>
      </c>
      <c r="H19" s="364" t="s">
        <v>12</v>
      </c>
      <c r="I19" s="364" t="s">
        <v>13</v>
      </c>
      <c r="J19" s="364" t="s">
        <v>14</v>
      </c>
      <c r="K19" s="364" t="s">
        <v>11</v>
      </c>
      <c r="L19" s="364" t="s">
        <v>12</v>
      </c>
      <c r="M19" s="364" t="s">
        <v>13</v>
      </c>
      <c r="N19" s="364" t="s">
        <v>14</v>
      </c>
      <c r="O19" s="364" t="s">
        <v>11</v>
      </c>
      <c r="P19" s="364" t="s">
        <v>12</v>
      </c>
      <c r="Q19" s="364" t="s">
        <v>13</v>
      </c>
      <c r="R19" s="364" t="s">
        <v>14</v>
      </c>
      <c r="S19" s="364" t="s">
        <v>11</v>
      </c>
      <c r="T19" s="364" t="s">
        <v>12</v>
      </c>
      <c r="U19" s="364" t="s">
        <v>13</v>
      </c>
      <c r="V19" s="364" t="s">
        <v>14</v>
      </c>
      <c r="W19" s="364" t="s">
        <v>11</v>
      </c>
      <c r="X19" s="364" t="s">
        <v>12</v>
      </c>
      <c r="Y19" s="364" t="s">
        <v>13</v>
      </c>
      <c r="Z19" s="364" t="s">
        <v>14</v>
      </c>
      <c r="AA19" s="364" t="s">
        <v>11</v>
      </c>
      <c r="AB19" s="364" t="s">
        <v>12</v>
      </c>
      <c r="AC19" s="364" t="s">
        <v>13</v>
      </c>
      <c r="AD19" s="364" t="s">
        <v>14</v>
      </c>
      <c r="AE19" s="364" t="s">
        <v>11</v>
      </c>
      <c r="AF19" s="364" t="s">
        <v>12</v>
      </c>
      <c r="AG19" s="364" t="s">
        <v>13</v>
      </c>
    </row>
    <row r="20" spans="1:33">
      <c r="A20" s="24" t="s">
        <v>283</v>
      </c>
      <c r="B20" s="226">
        <v>1792</v>
      </c>
      <c r="C20" s="226">
        <v>1771.5</v>
      </c>
      <c r="D20" s="226">
        <v>1960.3</v>
      </c>
      <c r="E20" s="226">
        <v>2065.1</v>
      </c>
      <c r="F20" s="226">
        <v>1960.4</v>
      </c>
      <c r="G20" s="226">
        <v>1864.6</v>
      </c>
      <c r="H20" s="226">
        <v>1984.2</v>
      </c>
      <c r="I20" s="226">
        <v>2019.82769252</v>
      </c>
      <c r="J20" s="226">
        <v>1971.8553195100001</v>
      </c>
      <c r="K20" s="66">
        <v>1883.35617282</v>
      </c>
      <c r="L20" s="66">
        <v>2047.758</v>
      </c>
      <c r="M20" s="66">
        <v>2139.1822887600001</v>
      </c>
      <c r="N20" s="66">
        <v>2018.7616610699999</v>
      </c>
      <c r="O20" s="66">
        <v>1812.7339999999999</v>
      </c>
      <c r="P20" s="66">
        <v>1857.5993583700001</v>
      </c>
      <c r="Q20" s="122">
        <v>1719.9899254500001</v>
      </c>
      <c r="R20" s="217">
        <v>1632.1242018399989</v>
      </c>
      <c r="S20" s="217">
        <v>1432.57935045</v>
      </c>
      <c r="T20" s="217">
        <v>1753.24606804</v>
      </c>
      <c r="U20" s="217">
        <v>1983.141784780001</v>
      </c>
      <c r="V20" s="217">
        <v>1928.1891969299991</v>
      </c>
      <c r="W20" s="64">
        <v>1850.3366152599999</v>
      </c>
      <c r="X20" s="217">
        <v>2059.8723903300001</v>
      </c>
      <c r="Y20" s="217">
        <v>2460.1876506800004</v>
      </c>
      <c r="Z20" s="217">
        <v>2324.8113393900003</v>
      </c>
      <c r="AA20" s="217">
        <v>2607.4330085000001</v>
      </c>
      <c r="AB20" s="217">
        <v>2956.1669047800006</v>
      </c>
      <c r="AC20" s="217">
        <v>3271.2861710000002</v>
      </c>
      <c r="AD20" s="217">
        <v>3172.7476526400014</v>
      </c>
      <c r="AE20" s="217">
        <v>2912.6808446499999</v>
      </c>
      <c r="AF20" s="217">
        <v>2392.65499593</v>
      </c>
      <c r="AG20" s="217">
        <v>2839.9860067099994</v>
      </c>
    </row>
    <row r="21" spans="1:33">
      <c r="A21" s="152" t="s">
        <v>284</v>
      </c>
      <c r="B21" s="226">
        <v>1631.3</v>
      </c>
      <c r="C21" s="226">
        <v>1629.5</v>
      </c>
      <c r="D21" s="226">
        <v>1775.5</v>
      </c>
      <c r="E21" s="226">
        <v>1851.5</v>
      </c>
      <c r="F21" s="226">
        <v>1794</v>
      </c>
      <c r="G21" s="226">
        <v>1737.3</v>
      </c>
      <c r="H21" s="226">
        <v>1855.5</v>
      </c>
      <c r="I21" s="226">
        <v>1881.5621089600002</v>
      </c>
      <c r="J21" s="226">
        <v>1839.0251870600002</v>
      </c>
      <c r="K21" s="66">
        <v>1784.6769814400002</v>
      </c>
      <c r="L21" s="66">
        <v>1934.721</v>
      </c>
      <c r="M21" s="66">
        <v>2017.2680814599998</v>
      </c>
      <c r="N21" s="66">
        <v>1901.5021119999997</v>
      </c>
      <c r="O21" s="66">
        <v>1732.2559999999999</v>
      </c>
      <c r="P21" s="122">
        <v>1747.4639204499999</v>
      </c>
      <c r="Q21" s="122">
        <v>1632.4191987499999</v>
      </c>
      <c r="R21" s="217">
        <v>1511.2910560699997</v>
      </c>
      <c r="S21" s="217">
        <v>1362.7198334</v>
      </c>
      <c r="T21" s="217">
        <v>1646.0089745699997</v>
      </c>
      <c r="U21" s="217">
        <v>1866.0448485499999</v>
      </c>
      <c r="V21" s="217">
        <v>1793.8375462299996</v>
      </c>
      <c r="W21" s="64">
        <v>1744.8433923199998</v>
      </c>
      <c r="X21" s="217">
        <v>1946.8665379600002</v>
      </c>
      <c r="Y21" s="217">
        <v>2329.6406037099996</v>
      </c>
      <c r="Z21" s="217">
        <v>2188.3159494100005</v>
      </c>
      <c r="AA21" s="217">
        <v>2432.0499077399995</v>
      </c>
      <c r="AB21" s="217">
        <v>2759.9357068699996</v>
      </c>
      <c r="AC21" s="217">
        <v>3050.4351038699997</v>
      </c>
      <c r="AD21" s="217">
        <v>2878.5296833899997</v>
      </c>
      <c r="AE21" s="217">
        <v>2700.1662868799999</v>
      </c>
      <c r="AF21" s="217">
        <v>2162.3795714499997</v>
      </c>
      <c r="AG21" s="217">
        <v>2604.9372453399997</v>
      </c>
    </row>
    <row r="22" spans="1:33">
      <c r="A22" s="153" t="s">
        <v>277</v>
      </c>
      <c r="B22" s="225">
        <v>171.6</v>
      </c>
      <c r="C22" s="225">
        <v>144.69999999999999</v>
      </c>
      <c r="D22" s="225">
        <v>207.2</v>
      </c>
      <c r="E22" s="225">
        <v>239.8</v>
      </c>
      <c r="F22" s="225">
        <v>216.8</v>
      </c>
      <c r="G22" s="225">
        <v>142.4</v>
      </c>
      <c r="H22" s="225">
        <v>216.2</v>
      </c>
      <c r="I22" s="225">
        <v>245.81307146</v>
      </c>
      <c r="J22" s="225">
        <v>199.56468167</v>
      </c>
      <c r="K22" s="93">
        <v>153.47704779</v>
      </c>
      <c r="L22" s="93">
        <v>230.27199999999999</v>
      </c>
      <c r="M22" s="93">
        <v>256.98226471999999</v>
      </c>
      <c r="N22" s="93">
        <v>219.79116302999998</v>
      </c>
      <c r="O22" s="93">
        <v>197.34299999999999</v>
      </c>
      <c r="P22" s="93">
        <v>251.23624591999999</v>
      </c>
      <c r="Q22" s="93">
        <v>301.49729504000004</v>
      </c>
      <c r="R22" s="223">
        <v>257.23471365</v>
      </c>
      <c r="S22" s="223">
        <v>192.32812455000001</v>
      </c>
      <c r="T22" s="223">
        <v>301.24310048000001</v>
      </c>
      <c r="U22" s="223">
        <v>337.73727393000001</v>
      </c>
      <c r="V22" s="223">
        <v>282.45507950000001</v>
      </c>
      <c r="W22" s="115">
        <v>250.73940996000002</v>
      </c>
      <c r="X22" s="223">
        <v>315.28750761000003</v>
      </c>
      <c r="Y22" s="223">
        <v>385.13870973999991</v>
      </c>
      <c r="Z22" s="223">
        <v>327.31115436000016</v>
      </c>
      <c r="AA22" s="223">
        <v>273.96426402999998</v>
      </c>
      <c r="AB22" s="223">
        <v>399.74999392000007</v>
      </c>
      <c r="AC22" s="223">
        <v>561.18944180999995</v>
      </c>
      <c r="AD22" s="223">
        <v>445.66539147000003</v>
      </c>
      <c r="AE22" s="223">
        <v>403.55870204000001</v>
      </c>
      <c r="AF22" s="223">
        <v>525.12752304000003</v>
      </c>
      <c r="AG22" s="223">
        <v>551.76572796999994</v>
      </c>
    </row>
    <row r="23" spans="1:33">
      <c r="A23" s="153" t="s">
        <v>278</v>
      </c>
      <c r="B23" s="225">
        <v>67.2</v>
      </c>
      <c r="C23" s="225">
        <v>61.8</v>
      </c>
      <c r="D23" s="225">
        <v>74.099999999999994</v>
      </c>
      <c r="E23" s="225">
        <v>80.7</v>
      </c>
      <c r="F23" s="225">
        <v>81.8</v>
      </c>
      <c r="G23" s="225">
        <v>70.2</v>
      </c>
      <c r="H23" s="225">
        <v>81.099999999999994</v>
      </c>
      <c r="I23" s="225">
        <v>86.429052280000008</v>
      </c>
      <c r="J23" s="225">
        <v>85.240815930000011</v>
      </c>
      <c r="K23" s="93">
        <v>78.00661298</v>
      </c>
      <c r="L23" s="93">
        <v>90.914000000000001</v>
      </c>
      <c r="M23" s="93">
        <v>98.385001790000004</v>
      </c>
      <c r="N23" s="93">
        <v>95.46775744</v>
      </c>
      <c r="O23" s="93">
        <v>84.932000000000002</v>
      </c>
      <c r="P23" s="93">
        <v>92.675995720000003</v>
      </c>
      <c r="Q23" s="93">
        <v>99.200953520000013</v>
      </c>
      <c r="R23" s="223">
        <v>94.943993750000004</v>
      </c>
      <c r="S23" s="223">
        <v>85.754472710000002</v>
      </c>
      <c r="T23" s="223">
        <v>104.43947796</v>
      </c>
      <c r="U23" s="223">
        <v>113.74249367</v>
      </c>
      <c r="V23" s="223">
        <v>114.41947436000001</v>
      </c>
      <c r="W23" s="115">
        <v>107.55331417000001</v>
      </c>
      <c r="X23" s="223">
        <v>119.67140046</v>
      </c>
      <c r="Y23" s="223">
        <v>140.23705077000002</v>
      </c>
      <c r="Z23" s="223">
        <v>134.09134677</v>
      </c>
      <c r="AA23" s="223">
        <v>135.27684919000001</v>
      </c>
      <c r="AB23" s="223">
        <v>162.32252350000002</v>
      </c>
      <c r="AC23" s="223">
        <v>181.91578629999995</v>
      </c>
      <c r="AD23" s="223">
        <v>178.88533081999998</v>
      </c>
      <c r="AE23" s="223">
        <v>163.65841426999998</v>
      </c>
      <c r="AF23" s="223">
        <v>80.092743439999992</v>
      </c>
      <c r="AG23" s="223">
        <v>113.30255258000001</v>
      </c>
    </row>
    <row r="24" spans="1:33">
      <c r="A24" s="153" t="s">
        <v>279</v>
      </c>
      <c r="B24" s="225">
        <v>1148.7</v>
      </c>
      <c r="C24" s="225">
        <v>1200.9000000000001</v>
      </c>
      <c r="D24" s="225">
        <v>1268.9000000000001</v>
      </c>
      <c r="E24" s="225">
        <v>1357.2</v>
      </c>
      <c r="F24" s="225">
        <v>1268.8</v>
      </c>
      <c r="G24" s="225">
        <v>1302.2</v>
      </c>
      <c r="H24" s="225">
        <v>1316.3</v>
      </c>
      <c r="I24" s="225">
        <v>1319.49507621</v>
      </c>
      <c r="J24" s="225">
        <v>1296.7611967400001</v>
      </c>
      <c r="K24" s="93">
        <v>1303.4730887000001</v>
      </c>
      <c r="L24" s="93">
        <v>1330.4559999999999</v>
      </c>
      <c r="M24" s="93">
        <v>1392.68911789</v>
      </c>
      <c r="N24" s="93">
        <v>1307.2631562899999</v>
      </c>
      <c r="O24" s="93">
        <v>1275.077</v>
      </c>
      <c r="P24" s="93">
        <v>1263.2102808899999</v>
      </c>
      <c r="Q24" s="93">
        <v>1097.5486870100001</v>
      </c>
      <c r="R24" s="223">
        <v>978.81958832999999</v>
      </c>
      <c r="S24" s="223">
        <v>963.72661565999999</v>
      </c>
      <c r="T24" s="223">
        <v>1105.8037345999999</v>
      </c>
      <c r="U24" s="223">
        <v>1265.8020798499999</v>
      </c>
      <c r="V24" s="223">
        <v>1227.9435922499999</v>
      </c>
      <c r="W24" s="223">
        <v>1240.65331449</v>
      </c>
      <c r="X24" s="223">
        <v>1341.0297394700001</v>
      </c>
      <c r="Y24" s="223">
        <v>1606.4881358299999</v>
      </c>
      <c r="Z24" s="223">
        <v>1520.7803505100003</v>
      </c>
      <c r="AA24" s="223">
        <v>1796.2558910499999</v>
      </c>
      <c r="AB24" s="223">
        <v>1954.62339099</v>
      </c>
      <c r="AC24" s="223">
        <v>2059.9583143300001</v>
      </c>
      <c r="AD24" s="223">
        <v>1998.4740931199999</v>
      </c>
      <c r="AE24" s="223">
        <v>1918.7397876</v>
      </c>
      <c r="AF24" s="223">
        <v>1411.43218204</v>
      </c>
      <c r="AG24" s="223">
        <v>1755.1713918099999</v>
      </c>
    </row>
    <row r="25" spans="1:33">
      <c r="A25" s="153" t="s">
        <v>280</v>
      </c>
      <c r="B25" s="225">
        <v>86</v>
      </c>
      <c r="C25" s="225">
        <v>80.3</v>
      </c>
      <c r="D25" s="225">
        <v>73.900000000000006</v>
      </c>
      <c r="E25" s="225">
        <v>74</v>
      </c>
      <c r="F25" s="225">
        <v>74.5</v>
      </c>
      <c r="G25" s="225">
        <v>75.5</v>
      </c>
      <c r="H25" s="225">
        <v>74.5</v>
      </c>
      <c r="I25" s="225">
        <v>69.258679170000008</v>
      </c>
      <c r="J25" s="225">
        <v>70.841704159999992</v>
      </c>
      <c r="K25" s="93">
        <v>77.420690739999998</v>
      </c>
      <c r="L25" s="93">
        <v>84.534000000000006</v>
      </c>
      <c r="M25" s="93">
        <v>76.344522720000001</v>
      </c>
      <c r="N25" s="93">
        <v>80.262250059999985</v>
      </c>
      <c r="O25" s="93">
        <v>63.311</v>
      </c>
      <c r="P25" s="93">
        <v>65.925404939999993</v>
      </c>
      <c r="Q25" s="93">
        <v>59.993491520000006</v>
      </c>
      <c r="R25" s="223">
        <v>62.493579619999998</v>
      </c>
      <c r="S25" s="223">
        <v>55.820997049999995</v>
      </c>
      <c r="T25" s="223">
        <v>61.450348229999996</v>
      </c>
      <c r="U25" s="223">
        <v>72.545344790000001</v>
      </c>
      <c r="V25" s="223">
        <v>89.045189260000001</v>
      </c>
      <c r="W25" s="115">
        <v>73.033697769999989</v>
      </c>
      <c r="X25" s="223">
        <v>87.766350979999999</v>
      </c>
      <c r="Y25" s="223">
        <v>108.70285251999998</v>
      </c>
      <c r="Z25" s="223">
        <v>110.21473886000001</v>
      </c>
      <c r="AA25" s="223">
        <v>122.77345876000001</v>
      </c>
      <c r="AB25" s="223">
        <v>129.07642799999999</v>
      </c>
      <c r="AC25" s="223">
        <v>129.98219642000001</v>
      </c>
      <c r="AD25" s="223">
        <v>135.97337661</v>
      </c>
      <c r="AE25" s="223">
        <v>115.26844969</v>
      </c>
      <c r="AF25" s="223">
        <v>90.624852680000004</v>
      </c>
      <c r="AG25" s="223">
        <v>113.66588470999997</v>
      </c>
    </row>
    <row r="26" spans="1:33">
      <c r="A26" s="153" t="s">
        <v>281</v>
      </c>
      <c r="B26" s="225">
        <v>97</v>
      </c>
      <c r="C26" s="225">
        <v>57.1</v>
      </c>
      <c r="D26" s="225">
        <v>61.9</v>
      </c>
      <c r="E26" s="225">
        <v>64</v>
      </c>
      <c r="F26" s="225">
        <v>66.2</v>
      </c>
      <c r="G26" s="225">
        <v>59.4</v>
      </c>
      <c r="H26" s="225">
        <v>63.4</v>
      </c>
      <c r="I26" s="225">
        <v>65.128842659999989</v>
      </c>
      <c r="J26" s="225">
        <v>65.747207119999999</v>
      </c>
      <c r="K26" s="93">
        <v>57.190574700000006</v>
      </c>
      <c r="L26" s="93">
        <v>63.509</v>
      </c>
      <c r="M26" s="93">
        <v>63.82416946</v>
      </c>
      <c r="N26" s="93">
        <v>65.964137140000005</v>
      </c>
      <c r="O26" s="93">
        <v>59.872</v>
      </c>
      <c r="P26" s="93">
        <v>64.543286659999993</v>
      </c>
      <c r="Q26" s="93">
        <v>67.4662632</v>
      </c>
      <c r="R26" s="223">
        <v>69.687509769999991</v>
      </c>
      <c r="S26" s="223">
        <v>65.088414709999995</v>
      </c>
      <c r="T26" s="223">
        <v>72.208049810000006</v>
      </c>
      <c r="U26" s="223">
        <v>75.991278129999998</v>
      </c>
      <c r="V26" s="223">
        <v>79.952359099999995</v>
      </c>
      <c r="W26" s="115">
        <v>72.863655930000007</v>
      </c>
      <c r="X26" s="223">
        <v>83.111539440000001</v>
      </c>
      <c r="Y26" s="223">
        <v>89.073854849999989</v>
      </c>
      <c r="Z26" s="223">
        <v>95.918358909999995</v>
      </c>
      <c r="AA26" s="223">
        <v>103.77944470999998</v>
      </c>
      <c r="AB26" s="223">
        <v>114.16337046</v>
      </c>
      <c r="AC26" s="223">
        <v>117.38936501000002</v>
      </c>
      <c r="AD26" s="223">
        <v>119.53149137</v>
      </c>
      <c r="AE26" s="223">
        <v>98.940933279999996</v>
      </c>
      <c r="AF26" s="223">
        <v>55.102270249999997</v>
      </c>
      <c r="AG26" s="223">
        <v>71.031688270000004</v>
      </c>
    </row>
    <row r="27" spans="1:33">
      <c r="A27" s="153" t="s">
        <v>282</v>
      </c>
      <c r="B27" s="225">
        <v>60.8</v>
      </c>
      <c r="C27" s="225">
        <v>84.7</v>
      </c>
      <c r="D27" s="225">
        <v>90.5</v>
      </c>
      <c r="E27" s="225">
        <v>35.700000000000003</v>
      </c>
      <c r="F27" s="225">
        <v>85.8</v>
      </c>
      <c r="G27" s="225">
        <v>87.6</v>
      </c>
      <c r="H27" s="225">
        <v>103.8</v>
      </c>
      <c r="I27" s="225">
        <v>95.437387180000002</v>
      </c>
      <c r="J27" s="225">
        <v>120.86958144</v>
      </c>
      <c r="K27" s="93">
        <v>115.10896653</v>
      </c>
      <c r="L27" s="93">
        <v>135.036</v>
      </c>
      <c r="M27" s="93">
        <v>129.04300487999998</v>
      </c>
      <c r="N27" s="93">
        <v>132.75364804</v>
      </c>
      <c r="O27" s="93">
        <v>51.720999999999997</v>
      </c>
      <c r="P27" s="93">
        <v>9.8727063200000007</v>
      </c>
      <c r="Q27" s="93">
        <v>6.7125084599999996</v>
      </c>
      <c r="R27" s="223">
        <v>48.111670950000004</v>
      </c>
      <c r="S27" s="223">
        <v>1.2087199999999999E-3</v>
      </c>
      <c r="T27" s="223">
        <v>0.86426349000000002</v>
      </c>
      <c r="U27" s="223">
        <v>0.22637817999999998</v>
      </c>
      <c r="V27" s="223">
        <v>2.1851760000000001E-2</v>
      </c>
      <c r="W27" s="115">
        <v>0</v>
      </c>
      <c r="X27" s="223">
        <v>0</v>
      </c>
      <c r="Y27" s="223">
        <v>0</v>
      </c>
      <c r="Z27" s="223">
        <v>0</v>
      </c>
      <c r="AA27" s="223">
        <v>0</v>
      </c>
      <c r="AB27" s="223">
        <v>0</v>
      </c>
      <c r="AC27" s="223">
        <v>0</v>
      </c>
      <c r="AD27" s="223">
        <v>0</v>
      </c>
      <c r="AE27" s="223">
        <v>0</v>
      </c>
      <c r="AF27" s="223">
        <v>0</v>
      </c>
      <c r="AG27" s="223">
        <v>0</v>
      </c>
    </row>
    <row r="28" spans="1:33">
      <c r="A28" s="152" t="s">
        <v>285</v>
      </c>
      <c r="B28" s="226">
        <v>152.80000000000001</v>
      </c>
      <c r="C28" s="226">
        <v>135.19999999999999</v>
      </c>
      <c r="D28" s="226">
        <v>174.2</v>
      </c>
      <c r="E28" s="226">
        <v>204.4</v>
      </c>
      <c r="F28" s="226">
        <v>157.9</v>
      </c>
      <c r="G28" s="226">
        <v>117.6</v>
      </c>
      <c r="H28" s="226">
        <v>117.5</v>
      </c>
      <c r="I28" s="226">
        <v>126.23676576999999</v>
      </c>
      <c r="J28" s="226">
        <v>119.97317348</v>
      </c>
      <c r="K28" s="66">
        <v>90.380908209999987</v>
      </c>
      <c r="L28" s="66">
        <v>103.343</v>
      </c>
      <c r="M28" s="66">
        <v>109.9591985</v>
      </c>
      <c r="N28" s="66">
        <v>104.40276452999998</v>
      </c>
      <c r="O28" s="66">
        <v>66.191999999999993</v>
      </c>
      <c r="P28" s="122">
        <v>88.095394769999999</v>
      </c>
      <c r="Q28" s="122">
        <v>77.581997950000002</v>
      </c>
      <c r="R28" s="217">
        <v>107.15572118</v>
      </c>
      <c r="S28" s="217">
        <v>56.326733179999998</v>
      </c>
      <c r="T28" s="217">
        <v>86.787430909999998</v>
      </c>
      <c r="U28" s="217">
        <v>95.996030829999995</v>
      </c>
      <c r="V28" s="217">
        <v>112.0832017</v>
      </c>
      <c r="W28" s="64">
        <v>89.493262340000001</v>
      </c>
      <c r="X28" s="217">
        <v>96.176584050000002</v>
      </c>
      <c r="Y28" s="217">
        <v>106.78108421000003</v>
      </c>
      <c r="Z28" s="217">
        <v>123.30205548999994</v>
      </c>
      <c r="AA28" s="217">
        <v>159.93579991999999</v>
      </c>
      <c r="AB28" s="217">
        <v>182.11390398</v>
      </c>
      <c r="AC28" s="217">
        <v>199.73031310000002</v>
      </c>
      <c r="AD28" s="217">
        <v>271.56136034000002</v>
      </c>
      <c r="AE28" s="217">
        <v>197.22117369999998</v>
      </c>
      <c r="AF28" s="217">
        <v>219.09829769000001</v>
      </c>
      <c r="AG28" s="217">
        <v>223.04027774000002</v>
      </c>
    </row>
    <row r="29" spans="1:33">
      <c r="A29" s="152" t="s">
        <v>261</v>
      </c>
      <c r="B29" s="226">
        <v>7.9</v>
      </c>
      <c r="C29" s="226">
        <v>6.8</v>
      </c>
      <c r="D29" s="226">
        <v>9.6</v>
      </c>
      <c r="E29" s="226">
        <v>9.1999999999999993</v>
      </c>
      <c r="F29" s="226">
        <v>8.6</v>
      </c>
      <c r="G29" s="226">
        <v>9.6</v>
      </c>
      <c r="H29" s="226">
        <v>11.2</v>
      </c>
      <c r="I29" s="226">
        <v>12.02881779</v>
      </c>
      <c r="J29" s="226">
        <v>12.856958970000001</v>
      </c>
      <c r="K29" s="66">
        <v>8.2982831699999995</v>
      </c>
      <c r="L29" s="66">
        <v>9.6940000000000008</v>
      </c>
      <c r="M29" s="66">
        <v>11.9550088</v>
      </c>
      <c r="N29" s="66">
        <v>12.856784540000001</v>
      </c>
      <c r="O29" s="66">
        <v>14.286</v>
      </c>
      <c r="P29" s="122">
        <v>22.040043150000351</v>
      </c>
      <c r="Q29" s="122">
        <v>9.9887287499999999</v>
      </c>
      <c r="R29" s="217">
        <v>13.677424589999999</v>
      </c>
      <c r="S29" s="217">
        <v>13.532783869999999</v>
      </c>
      <c r="T29" s="217">
        <v>20.44966256</v>
      </c>
      <c r="U29" s="217">
        <v>21.100905399999998</v>
      </c>
      <c r="V29" s="217">
        <v>22.268449</v>
      </c>
      <c r="W29" s="64">
        <v>15.9999606</v>
      </c>
      <c r="X29" s="217">
        <v>16.829268320000001</v>
      </c>
      <c r="Y29" s="217">
        <v>23.765962759999997</v>
      </c>
      <c r="Z29" s="217">
        <v>13.193334490000002</v>
      </c>
      <c r="AA29" s="217">
        <v>15.44730084</v>
      </c>
      <c r="AB29" s="217">
        <v>14.117293940000001</v>
      </c>
      <c r="AC29" s="217">
        <v>21.120754030000001</v>
      </c>
      <c r="AD29" s="217">
        <v>22.656608909999996</v>
      </c>
      <c r="AE29" s="217">
        <v>15.29338407</v>
      </c>
      <c r="AF29" s="217">
        <v>11.177126789999999</v>
      </c>
      <c r="AG29" s="217">
        <v>12.008483630000002</v>
      </c>
    </row>
    <row r="30" spans="1:33">
      <c r="A30" s="152" t="s">
        <v>286</v>
      </c>
      <c r="B30" s="226">
        <v>-324.89400000000001</v>
      </c>
      <c r="C30" s="226">
        <v>-323.8</v>
      </c>
      <c r="D30" s="226">
        <v>-354.7</v>
      </c>
      <c r="E30" s="226">
        <v>-382.6</v>
      </c>
      <c r="F30" s="226">
        <v>-359.70000000000005</v>
      </c>
      <c r="G30" s="226">
        <v>-347.2</v>
      </c>
      <c r="H30" s="226">
        <v>-367.8</v>
      </c>
      <c r="I30" s="226">
        <v>-376.07845319</v>
      </c>
      <c r="J30" s="226">
        <v>-362.27089647000003</v>
      </c>
      <c r="K30" s="66">
        <v>-349.29265847000005</v>
      </c>
      <c r="L30" s="66">
        <v>-376.74613655000007</v>
      </c>
      <c r="M30" s="66">
        <v>-396.08405426999997</v>
      </c>
      <c r="N30" s="66">
        <v>-369.91788964999995</v>
      </c>
      <c r="O30" s="63">
        <v>-352.65937367000004</v>
      </c>
      <c r="P30" s="63">
        <v>-363.64111941000004</v>
      </c>
      <c r="Q30" s="64">
        <v>-340.86116998</v>
      </c>
      <c r="R30" s="217">
        <v>-308.04161966000004</v>
      </c>
      <c r="S30" s="217">
        <v>-286.31313352000001</v>
      </c>
      <c r="T30" s="217">
        <v>-393.58063227999997</v>
      </c>
      <c r="U30" s="217">
        <v>-448.05960633000001</v>
      </c>
      <c r="V30" s="217">
        <v>-431.34598432999996</v>
      </c>
      <c r="W30" s="64">
        <v>-419.46054357999998</v>
      </c>
      <c r="X30" s="217">
        <v>-467.06936179000002</v>
      </c>
      <c r="Y30" s="217">
        <v>-559.20387870999991</v>
      </c>
      <c r="Z30" s="217">
        <v>-409.46276953000017</v>
      </c>
      <c r="AA30" s="217">
        <v>-547.38138111000012</v>
      </c>
      <c r="AB30" s="217">
        <v>-617.36714631999996</v>
      </c>
      <c r="AC30" s="217">
        <v>-685.75611929000036</v>
      </c>
      <c r="AD30" s="217">
        <v>-642.90755989000002</v>
      </c>
      <c r="AE30" s="217">
        <v>-606.11084941999979</v>
      </c>
      <c r="AF30" s="217">
        <v>-978.01702796000006</v>
      </c>
      <c r="AG30" s="217">
        <v>-620.10366853999994</v>
      </c>
    </row>
    <row r="31" spans="1:33">
      <c r="A31" s="24" t="s">
        <v>133</v>
      </c>
      <c r="B31" s="226">
        <v>1467.2</v>
      </c>
      <c r="C31" s="226">
        <v>1447.7</v>
      </c>
      <c r="D31" s="226">
        <v>1605.7</v>
      </c>
      <c r="E31" s="226">
        <v>1682.5</v>
      </c>
      <c r="F31" s="226">
        <v>1600.7</v>
      </c>
      <c r="G31" s="226">
        <v>1517.4</v>
      </c>
      <c r="H31" s="226">
        <v>1616.4</v>
      </c>
      <c r="I31" s="226">
        <v>1643.749239330001</v>
      </c>
      <c r="J31" s="226">
        <v>1609.58442304</v>
      </c>
      <c r="K31" s="66">
        <v>1534.0635143499999</v>
      </c>
      <c r="L31" s="66">
        <v>1671.01186345</v>
      </c>
      <c r="M31" s="66">
        <v>1743.0982344900001</v>
      </c>
      <c r="N31" s="66">
        <v>1648.8437714199988</v>
      </c>
      <c r="O31" s="63">
        <v>1460.07635826</v>
      </c>
      <c r="P31" s="63">
        <v>1493.95823896</v>
      </c>
      <c r="Q31" s="64">
        <v>1379.1287554700009</v>
      </c>
      <c r="R31" s="217">
        <v>1324.0825821800001</v>
      </c>
      <c r="S31" s="217">
        <v>1146.2662169300002</v>
      </c>
      <c r="T31" s="217">
        <v>1359.66543576</v>
      </c>
      <c r="U31" s="217">
        <v>1535.082178450001</v>
      </c>
      <c r="V31" s="217">
        <v>1496.8432125999989</v>
      </c>
      <c r="W31" s="64">
        <v>1430.87607168</v>
      </c>
      <c r="X31" s="64">
        <v>1592.80302854</v>
      </c>
      <c r="Y31" s="64">
        <v>1900.9837719700006</v>
      </c>
      <c r="Z31" s="64">
        <v>1915.34856986</v>
      </c>
      <c r="AA31" s="64">
        <v>2060.0516273900002</v>
      </c>
      <c r="AB31" s="64">
        <v>2338.7997584600007</v>
      </c>
      <c r="AC31" s="64">
        <v>2585.5300517100009</v>
      </c>
      <c r="AD31" s="64">
        <v>2529.8400927500015</v>
      </c>
      <c r="AE31" s="64">
        <v>2306.5699952300001</v>
      </c>
      <c r="AF31" s="64">
        <v>1414.6379679699996</v>
      </c>
      <c r="AG31" s="64">
        <v>2219.8823381699985</v>
      </c>
    </row>
    <row r="32" spans="1:33">
      <c r="A32" s="38" t="s">
        <v>284</v>
      </c>
      <c r="B32" s="225">
        <v>1307.2</v>
      </c>
      <c r="C32" s="225">
        <v>1305.0999999999999</v>
      </c>
      <c r="D32" s="225">
        <v>1424</v>
      </c>
      <c r="E32" s="225">
        <v>1469.2</v>
      </c>
      <c r="F32" s="225">
        <v>1435.2</v>
      </c>
      <c r="G32" s="225">
        <v>1391.3</v>
      </c>
      <c r="H32" s="225">
        <v>1488.8</v>
      </c>
      <c r="I32" s="225">
        <v>1506.8735389599999</v>
      </c>
      <c r="J32" s="225">
        <v>1478.1454270600002</v>
      </c>
      <c r="K32" s="93">
        <v>1436.43554144</v>
      </c>
      <c r="L32" s="93">
        <v>1559.4221281700002</v>
      </c>
      <c r="M32" s="93">
        <v>1622.8533614600001</v>
      </c>
      <c r="N32" s="93">
        <v>1533.2617219999997</v>
      </c>
      <c r="O32" s="115">
        <v>1385.2627708699999</v>
      </c>
      <c r="P32" s="115">
        <v>1388.60822091</v>
      </c>
      <c r="Q32" s="115">
        <v>1289.49303857</v>
      </c>
      <c r="R32" s="223">
        <v>1205.4244060699998</v>
      </c>
      <c r="S32" s="223">
        <v>1078.4069999999999</v>
      </c>
      <c r="T32" s="223">
        <v>1254.9329745699999</v>
      </c>
      <c r="U32" s="223">
        <v>1420.565848550001</v>
      </c>
      <c r="V32" s="223">
        <v>1365.0176663399998</v>
      </c>
      <c r="W32" s="223">
        <v>1327.4960540899999</v>
      </c>
      <c r="X32" s="223">
        <v>1481.90998825</v>
      </c>
      <c r="Y32" s="223">
        <v>1773.18136484</v>
      </c>
      <c r="Z32" s="223">
        <v>1781.0284078800003</v>
      </c>
      <c r="AA32" s="223">
        <v>1886.7539704300004</v>
      </c>
      <c r="AB32" s="223">
        <v>2144.3449094999992</v>
      </c>
      <c r="AC32" s="223">
        <v>2367.02240235</v>
      </c>
      <c r="AD32" s="223">
        <v>2238.1007019399995</v>
      </c>
      <c r="AE32" s="223">
        <v>2095.7551209900007</v>
      </c>
      <c r="AF32" s="223">
        <v>1186.8444595699996</v>
      </c>
      <c r="AG32" s="223">
        <v>1987.7881382699986</v>
      </c>
    </row>
    <row r="33" spans="1:34">
      <c r="A33" s="38" t="s">
        <v>287</v>
      </c>
      <c r="B33" s="225">
        <v>152.80000000000001</v>
      </c>
      <c r="C33" s="225">
        <v>135.19999999999999</v>
      </c>
      <c r="D33" s="225">
        <v>174.1</v>
      </c>
      <c r="E33" s="225">
        <v>204.4</v>
      </c>
      <c r="F33" s="225">
        <v>157.9</v>
      </c>
      <c r="G33" s="225">
        <v>117.6</v>
      </c>
      <c r="H33" s="225">
        <v>117.5</v>
      </c>
      <c r="I33" s="225">
        <v>126.23676576999999</v>
      </c>
      <c r="J33" s="225">
        <v>119.97317348</v>
      </c>
      <c r="K33" s="93">
        <v>90.380908209999987</v>
      </c>
      <c r="L33" s="93">
        <v>103.34271919</v>
      </c>
      <c r="M33" s="93">
        <v>109.9591985</v>
      </c>
      <c r="N33" s="93">
        <v>104.40276453</v>
      </c>
      <c r="O33" s="69">
        <v>66.191917930000002</v>
      </c>
      <c r="P33" s="69">
        <v>88.095394769999999</v>
      </c>
      <c r="Q33" s="115">
        <v>77.581997950000002</v>
      </c>
      <c r="R33" s="223">
        <v>107.15572118</v>
      </c>
      <c r="S33" s="223">
        <v>56.326733179999998</v>
      </c>
      <c r="T33" s="223">
        <v>86.787430909999998</v>
      </c>
      <c r="U33" s="223">
        <v>95.996030829999995</v>
      </c>
      <c r="V33" s="223">
        <v>112.0832017</v>
      </c>
      <c r="W33" s="223">
        <v>89.493262340000001</v>
      </c>
      <c r="X33" s="223">
        <v>96.176584050000002</v>
      </c>
      <c r="Y33" s="223">
        <v>106.78108421000003</v>
      </c>
      <c r="Z33" s="223">
        <v>123.30205548999994</v>
      </c>
      <c r="AA33" s="223">
        <v>159.93579991999999</v>
      </c>
      <c r="AB33" s="223">
        <v>182.11390398</v>
      </c>
      <c r="AC33" s="223">
        <v>199.73031310000002</v>
      </c>
      <c r="AD33" s="223">
        <v>271.56136034000002</v>
      </c>
      <c r="AE33" s="223">
        <v>197.22117369999998</v>
      </c>
      <c r="AF33" s="223">
        <v>219.09829769000001</v>
      </c>
      <c r="AG33" s="223">
        <v>223.04027774000002</v>
      </c>
    </row>
    <row r="34" spans="1:34">
      <c r="A34" s="91" t="s">
        <v>261</v>
      </c>
      <c r="B34" s="225">
        <v>7.2</v>
      </c>
      <c r="C34" s="225">
        <v>7.4</v>
      </c>
      <c r="D34" s="225">
        <v>7.5</v>
      </c>
      <c r="E34" s="225">
        <v>8.9</v>
      </c>
      <c r="F34" s="225">
        <v>7.6</v>
      </c>
      <c r="G34" s="225">
        <v>8.5</v>
      </c>
      <c r="H34" s="225">
        <v>10.1</v>
      </c>
      <c r="I34" s="225">
        <v>10.64045724</v>
      </c>
      <c r="J34" s="225">
        <v>11.466439639999999</v>
      </c>
      <c r="K34" s="93">
        <v>7.2472454800000001</v>
      </c>
      <c r="L34" s="93">
        <v>8.2464481299999992</v>
      </c>
      <c r="M34" s="93">
        <v>10.28645489</v>
      </c>
      <c r="N34" s="93">
        <v>11.177908090000001</v>
      </c>
      <c r="O34" s="115">
        <v>8.62227356</v>
      </c>
      <c r="P34" s="115">
        <v>17.26053688</v>
      </c>
      <c r="Q34" s="115">
        <v>12.05606961</v>
      </c>
      <c r="R34" s="223">
        <v>11.548263109999999</v>
      </c>
      <c r="S34" s="225">
        <v>11.532</v>
      </c>
      <c r="T34" s="225">
        <v>17.979104979999999</v>
      </c>
      <c r="U34" s="225">
        <v>18.6167458</v>
      </c>
      <c r="V34" s="225">
        <v>19.742996780000002</v>
      </c>
      <c r="W34" s="225">
        <v>13.886918849999999</v>
      </c>
      <c r="X34" s="225">
        <v>14.717493220000001</v>
      </c>
      <c r="Y34" s="225">
        <v>21.01983529</v>
      </c>
      <c r="Z34" s="225">
        <v>11.013320200000003</v>
      </c>
      <c r="AA34" s="225">
        <v>13.361428869999999</v>
      </c>
      <c r="AB34" s="225">
        <v>12.345616849999999</v>
      </c>
      <c r="AC34" s="225">
        <v>18.776720770000004</v>
      </c>
      <c r="AD34" s="225">
        <v>20.17702439</v>
      </c>
      <c r="AE34" s="225">
        <v>13.59455706</v>
      </c>
      <c r="AF34" s="225">
        <v>8.6952107099999996</v>
      </c>
      <c r="AG34" s="225">
        <v>9.0539221600000008</v>
      </c>
    </row>
    <row r="35" spans="1:34">
      <c r="A35" s="24" t="s">
        <v>231</v>
      </c>
      <c r="B35" s="226">
        <v>-1083.3</v>
      </c>
      <c r="C35" s="226">
        <v>-1032.4000000000001</v>
      </c>
      <c r="D35" s="226">
        <v>-1179.4000000000001</v>
      </c>
      <c r="E35" s="226">
        <v>-1198.5999999999999</v>
      </c>
      <c r="F35" s="226">
        <v>-1146.2</v>
      </c>
      <c r="G35" s="226">
        <v>-1069</v>
      </c>
      <c r="H35" s="226">
        <v>-1091.3</v>
      </c>
      <c r="I35" s="226">
        <v>-1148.91780816</v>
      </c>
      <c r="J35" s="226">
        <v>-1185.7524584200009</v>
      </c>
      <c r="K35" s="66">
        <v>-1154.6821553499999</v>
      </c>
      <c r="L35" s="66">
        <v>-1090.9182002800001</v>
      </c>
      <c r="M35" s="66">
        <v>-1241.42419236</v>
      </c>
      <c r="N35" s="66">
        <v>-1093.1843533200008</v>
      </c>
      <c r="O35" s="63">
        <v>-828.59016970000005</v>
      </c>
      <c r="P35" s="63">
        <v>-729.43113611000001</v>
      </c>
      <c r="Q35" s="217">
        <v>-763.699891339999</v>
      </c>
      <c r="R35" s="226">
        <v>-852.41962552999996</v>
      </c>
      <c r="S35" s="226">
        <v>-720.09822478000001</v>
      </c>
      <c r="T35" s="226">
        <v>-866.81143091000001</v>
      </c>
      <c r="U35" s="217">
        <v>-935.95057345999999</v>
      </c>
      <c r="V35" s="217">
        <v>-969.49357897000004</v>
      </c>
      <c r="W35" s="217">
        <v>-942.43214780999995</v>
      </c>
      <c r="X35" s="217">
        <v>-1140.36731618</v>
      </c>
      <c r="Y35" s="217">
        <v>-1377.2876655600001</v>
      </c>
      <c r="Z35" s="217">
        <v>-1441.6274769699999</v>
      </c>
      <c r="AA35" s="217">
        <v>-1498.9265866400001</v>
      </c>
      <c r="AB35" s="217">
        <v>-1550.8712655099998</v>
      </c>
      <c r="AC35" s="217">
        <v>-1666.19115188</v>
      </c>
      <c r="AD35" s="217">
        <v>-1686.3485445900001</v>
      </c>
      <c r="AE35" s="217">
        <v>-1510.9729972600001</v>
      </c>
      <c r="AF35" s="217">
        <v>-902.32773124999983</v>
      </c>
      <c r="AG35" s="217">
        <v>-1477.2508846100004</v>
      </c>
    </row>
    <row r="36" spans="1:34">
      <c r="A36" s="38" t="s">
        <v>288</v>
      </c>
      <c r="B36" s="225">
        <v>-930.5</v>
      </c>
      <c r="C36" s="225">
        <v>-897.2</v>
      </c>
      <c r="D36" s="225">
        <v>-1005.3</v>
      </c>
      <c r="E36" s="225">
        <v>-994.09999999999991</v>
      </c>
      <c r="F36" s="225">
        <v>-988.3</v>
      </c>
      <c r="G36" s="225">
        <v>-951.3</v>
      </c>
      <c r="H36" s="225">
        <v>-973.8</v>
      </c>
      <c r="I36" s="225">
        <v>-1022.68104239</v>
      </c>
      <c r="J36" s="225">
        <v>-1065.7792849400009</v>
      </c>
      <c r="K36" s="93">
        <v>-1064.30124714</v>
      </c>
      <c r="L36" s="93">
        <v>-987.57548109000004</v>
      </c>
      <c r="M36" s="93">
        <v>-1131.46499386</v>
      </c>
      <c r="N36" s="93">
        <v>-988.7815887900008</v>
      </c>
      <c r="O36" s="69">
        <v>-762.39825177</v>
      </c>
      <c r="P36" s="69">
        <v>-641.33574134000003</v>
      </c>
      <c r="Q36" s="223">
        <v>-686.11789338999904</v>
      </c>
      <c r="R36" s="223">
        <v>-745.26390434999996</v>
      </c>
      <c r="S36" s="223">
        <v>-663.77149159999999</v>
      </c>
      <c r="T36" s="223">
        <v>-780.024</v>
      </c>
      <c r="U36" s="223">
        <v>-839.95454262999999</v>
      </c>
      <c r="V36" s="223">
        <v>-857.41037727000003</v>
      </c>
      <c r="W36" s="223">
        <v>-852.93888546999995</v>
      </c>
      <c r="X36" s="223">
        <v>-1044.19073213</v>
      </c>
      <c r="Y36" s="223">
        <v>-1270.50658135</v>
      </c>
      <c r="Z36" s="223">
        <v>-1318.3254214799999</v>
      </c>
      <c r="AA36" s="223">
        <v>-1338.9907867200002</v>
      </c>
      <c r="AB36" s="223">
        <v>-1368.7573615299998</v>
      </c>
      <c r="AC36" s="223">
        <v>-1466.4608387799999</v>
      </c>
      <c r="AD36" s="223">
        <v>-1414.7871842500001</v>
      </c>
      <c r="AE36" s="223">
        <v>-1313.75182356</v>
      </c>
      <c r="AF36" s="223">
        <v>-683.22943355999985</v>
      </c>
      <c r="AG36" s="223">
        <v>-1254.2106068700004</v>
      </c>
    </row>
    <row r="37" spans="1:34">
      <c r="A37" s="91" t="s">
        <v>289</v>
      </c>
      <c r="B37" s="225">
        <v>-152.80000000000001</v>
      </c>
      <c r="C37" s="225">
        <v>-135.19999999999999</v>
      </c>
      <c r="D37" s="225">
        <v>-174.1</v>
      </c>
      <c r="E37" s="225">
        <v>-204.4</v>
      </c>
      <c r="F37" s="225">
        <v>-157.9</v>
      </c>
      <c r="G37" s="225">
        <v>-117.6</v>
      </c>
      <c r="H37" s="225">
        <v>-117.5</v>
      </c>
      <c r="I37" s="225">
        <v>-126.23676576999999</v>
      </c>
      <c r="J37" s="225">
        <v>-119.97317348</v>
      </c>
      <c r="K37" s="93">
        <v>-90.380908209999987</v>
      </c>
      <c r="L37" s="93">
        <v>-103.34271919</v>
      </c>
      <c r="M37" s="93">
        <v>-109.9591985</v>
      </c>
      <c r="N37" s="93">
        <v>-104.40276453</v>
      </c>
      <c r="O37" s="69">
        <v>-66.191917930000002</v>
      </c>
      <c r="P37" s="69">
        <v>-88.095394769999999</v>
      </c>
      <c r="Q37" s="223">
        <v>-77.581997950000002</v>
      </c>
      <c r="R37" s="223">
        <v>-107.15572118</v>
      </c>
      <c r="S37" s="225">
        <v>-56.326733179999998</v>
      </c>
      <c r="T37" s="225">
        <v>-86.787430909999998</v>
      </c>
      <c r="U37" s="223">
        <v>-95.996030829999995</v>
      </c>
      <c r="V37" s="223">
        <v>-112.0832017</v>
      </c>
      <c r="W37" s="223">
        <v>-89.493262340000001</v>
      </c>
      <c r="X37" s="223">
        <v>-96.176584050000002</v>
      </c>
      <c r="Y37" s="223">
        <v>-106.78108421000003</v>
      </c>
      <c r="Z37" s="223">
        <v>-123.30205548999994</v>
      </c>
      <c r="AA37" s="223">
        <v>-159.93579991999999</v>
      </c>
      <c r="AB37" s="223">
        <v>-182.11390398</v>
      </c>
      <c r="AC37" s="223">
        <v>-199.73031310000002</v>
      </c>
      <c r="AD37" s="223">
        <v>-271.56136034000002</v>
      </c>
      <c r="AE37" s="223">
        <v>-197.22117369999998</v>
      </c>
      <c r="AF37" s="223">
        <v>-219.09829769000001</v>
      </c>
      <c r="AG37" s="223">
        <v>-223.04027774000002</v>
      </c>
    </row>
    <row r="38" spans="1:34">
      <c r="A38" s="24" t="s">
        <v>135</v>
      </c>
      <c r="B38" s="226">
        <v>383.91399999999999</v>
      </c>
      <c r="C38" s="226">
        <v>415.4</v>
      </c>
      <c r="D38" s="226">
        <v>426.29999999999995</v>
      </c>
      <c r="E38" s="226">
        <v>484</v>
      </c>
      <c r="F38" s="226">
        <v>454.5</v>
      </c>
      <c r="G38" s="226">
        <v>448.4</v>
      </c>
      <c r="H38" s="226">
        <v>525.1</v>
      </c>
      <c r="I38" s="226">
        <v>494.83429661000105</v>
      </c>
      <c r="J38" s="226">
        <v>423.83271394000002</v>
      </c>
      <c r="K38" s="66">
        <v>379.38656270999996</v>
      </c>
      <c r="L38" s="66">
        <v>580.09294740999997</v>
      </c>
      <c r="M38" s="66">
        <v>501.67417268000003</v>
      </c>
      <c r="N38" s="66">
        <v>555.65923163999798</v>
      </c>
      <c r="O38" s="63">
        <v>631.49251179999999</v>
      </c>
      <c r="P38" s="63">
        <v>764.5275324999991</v>
      </c>
      <c r="Q38" s="64">
        <v>615.42886412999997</v>
      </c>
      <c r="R38" s="226">
        <v>471.66295664999905</v>
      </c>
      <c r="S38" s="226">
        <v>426.14672314000001</v>
      </c>
      <c r="T38" s="217">
        <v>492.85425418</v>
      </c>
      <c r="U38" s="217">
        <v>599.13160499000003</v>
      </c>
      <c r="V38" s="217">
        <v>527.34963362999895</v>
      </c>
      <c r="W38" s="64">
        <v>488.44392386999999</v>
      </c>
      <c r="X38" s="64">
        <v>452.43571236000003</v>
      </c>
      <c r="Y38" s="64">
        <v>523.69610641000054</v>
      </c>
      <c r="Z38" s="64">
        <v>473.72109289000014</v>
      </c>
      <c r="AA38" s="64">
        <v>561.12504075000015</v>
      </c>
      <c r="AB38" s="64">
        <v>787.92849295000087</v>
      </c>
      <c r="AC38" s="64">
        <v>919.33889983000086</v>
      </c>
      <c r="AD38" s="64">
        <v>843.49154816000146</v>
      </c>
      <c r="AE38" s="64">
        <v>795.59699797000007</v>
      </c>
      <c r="AF38" s="64">
        <v>512.31023671999981</v>
      </c>
      <c r="AG38" s="64">
        <v>742.63145355999814</v>
      </c>
    </row>
    <row r="39" spans="1:34">
      <c r="A39" s="28" t="s">
        <v>136</v>
      </c>
      <c r="B39" s="154">
        <v>0.26200000000000001</v>
      </c>
      <c r="C39" s="154">
        <v>0.28699999999999998</v>
      </c>
      <c r="D39" s="154">
        <v>0.26500000000000001</v>
      </c>
      <c r="E39" s="154">
        <v>0.28800000000000003</v>
      </c>
      <c r="F39" s="154">
        <v>0.28399999999999997</v>
      </c>
      <c r="G39" s="154">
        <v>0.29600000000000004</v>
      </c>
      <c r="H39" s="154">
        <v>0.32500000000000001</v>
      </c>
      <c r="I39" s="154">
        <v>0.30104001557542776</v>
      </c>
      <c r="J39" s="154">
        <v>0.26331810116521442</v>
      </c>
      <c r="K39" s="154">
        <v>0.2473082497309444</v>
      </c>
      <c r="L39" s="154">
        <v>0.34715070556849909</v>
      </c>
      <c r="M39" s="154">
        <v>0.28780602421227341</v>
      </c>
      <c r="N39" s="154">
        <v>0.33699932114336056</v>
      </c>
      <c r="O39" s="196">
        <v>0.43250649750439168</v>
      </c>
      <c r="P39" s="155">
        <v>0.51174625405340324</v>
      </c>
      <c r="Q39" s="155">
        <v>0.44624467562513015</v>
      </c>
      <c r="R39" s="155">
        <v>0.35621868529789302</v>
      </c>
      <c r="S39" s="155">
        <v>0.37176941695213878</v>
      </c>
      <c r="T39" s="155">
        <v>0.3624820056593655</v>
      </c>
      <c r="U39" s="155">
        <v>0.39029285428546473</v>
      </c>
      <c r="V39" s="155">
        <v>0.35230786310210732</v>
      </c>
      <c r="W39" s="196">
        <v>0.341360047552207</v>
      </c>
      <c r="X39" s="155">
        <v>0.28405000759868787</v>
      </c>
      <c r="Y39" s="155">
        <v>0.27548688954208755</v>
      </c>
      <c r="Z39" s="155">
        <v>0.24732891983448538</v>
      </c>
      <c r="AA39" s="155">
        <v>0.27238397003715981</v>
      </c>
      <c r="AB39" s="155">
        <v>0.33689437930711008</v>
      </c>
      <c r="AC39" s="155">
        <v>0.35557076554649775</v>
      </c>
      <c r="AD39" s="155">
        <v>0.33341694227128182</v>
      </c>
      <c r="AE39" s="155">
        <v>0.34492644906302394</v>
      </c>
      <c r="AF39" s="155">
        <v>0.36214936140528103</v>
      </c>
      <c r="AG39" s="155">
        <v>0.33453640347992508</v>
      </c>
    </row>
    <row r="40" spans="1:34" s="25" customFormat="1">
      <c r="A40" s="24" t="s">
        <v>138</v>
      </c>
      <c r="B40" s="226">
        <v>-143.30000000000001</v>
      </c>
      <c r="C40" s="226">
        <v>-151.5</v>
      </c>
      <c r="D40" s="226">
        <v>-120.7</v>
      </c>
      <c r="E40" s="226">
        <v>-157.19999999999999</v>
      </c>
      <c r="F40" s="226">
        <v>-144.5</v>
      </c>
      <c r="G40" s="226">
        <v>-150.30000000000001</v>
      </c>
      <c r="H40" s="226">
        <v>-158.4</v>
      </c>
      <c r="I40" s="226">
        <v>-165.13972787</v>
      </c>
      <c r="J40" s="226">
        <v>-162.4242017</v>
      </c>
      <c r="K40" s="66">
        <v>-154.52144387000001</v>
      </c>
      <c r="L40" s="66">
        <v>-150.65432813999999</v>
      </c>
      <c r="M40" s="66">
        <v>-156.46442729</v>
      </c>
      <c r="N40" s="66">
        <v>-165.87900033000003</v>
      </c>
      <c r="O40" s="63">
        <v>-154.58349818000002</v>
      </c>
      <c r="P40" s="63">
        <v>-159.88582722999999</v>
      </c>
      <c r="Q40" s="64">
        <v>-170.63217946</v>
      </c>
      <c r="R40" s="226">
        <v>-185.45520496</v>
      </c>
      <c r="S40" s="226">
        <v>-167.78657928000001</v>
      </c>
      <c r="T40" s="217">
        <v>-164.24346327000001</v>
      </c>
      <c r="U40" s="217">
        <v>-154.51277087</v>
      </c>
      <c r="V40" s="217">
        <v>-166.35798462</v>
      </c>
      <c r="W40" s="64">
        <v>-154.46517967</v>
      </c>
      <c r="X40" s="217">
        <v>-152.09001003</v>
      </c>
      <c r="Y40" s="217">
        <v>-155.3084895800001</v>
      </c>
      <c r="Z40" s="217">
        <v>-151.18189588999999</v>
      </c>
      <c r="AA40" s="217">
        <v>-149.23786448999994</v>
      </c>
      <c r="AB40" s="217">
        <v>-152.08799779000009</v>
      </c>
      <c r="AC40" s="217">
        <v>-154.5291775</v>
      </c>
      <c r="AD40" s="217">
        <v>-158.63696082000007</v>
      </c>
      <c r="AE40" s="217">
        <v>-158.82832421999996</v>
      </c>
      <c r="AF40" s="217">
        <v>-202.16610327000004</v>
      </c>
      <c r="AG40" s="217">
        <v>-50.332599040000019</v>
      </c>
      <c r="AH40" s="407"/>
    </row>
    <row r="41" spans="1:34" s="25" customFormat="1">
      <c r="A41" s="24" t="s">
        <v>139</v>
      </c>
      <c r="B41" s="226">
        <v>-82.8</v>
      </c>
      <c r="C41" s="226">
        <v>-70.5</v>
      </c>
      <c r="D41" s="226">
        <v>-76.099999999999994</v>
      </c>
      <c r="E41" s="226">
        <v>-72.8</v>
      </c>
      <c r="F41" s="226">
        <v>-90.3</v>
      </c>
      <c r="G41" s="226">
        <v>-67.099999999999994</v>
      </c>
      <c r="H41" s="226">
        <v>-76</v>
      </c>
      <c r="I41" s="226">
        <v>-75.174253790000009</v>
      </c>
      <c r="J41" s="226">
        <v>-90.074251610000005</v>
      </c>
      <c r="K41" s="66">
        <v>-86.59550892</v>
      </c>
      <c r="L41" s="66">
        <v>-73.860183590000005</v>
      </c>
      <c r="M41" s="66">
        <v>-78.338150560000003</v>
      </c>
      <c r="N41" s="66">
        <v>-93.969469040000007</v>
      </c>
      <c r="O41" s="63">
        <v>-73.325809489999997</v>
      </c>
      <c r="P41" s="63">
        <v>-84.62744287999999</v>
      </c>
      <c r="Q41" s="64">
        <v>-84.631612160000003</v>
      </c>
      <c r="R41" s="226">
        <v>-89.764204819999989</v>
      </c>
      <c r="S41" s="226">
        <v>-77.112866769999997</v>
      </c>
      <c r="T41" s="217">
        <v>-81.080948739999997</v>
      </c>
      <c r="U41" s="217">
        <v>-88.301280050000003</v>
      </c>
      <c r="V41" s="217">
        <v>-98.495016550000003</v>
      </c>
      <c r="W41" s="64">
        <v>-76.77177712999999</v>
      </c>
      <c r="X41" s="217">
        <v>-81.824259150000003</v>
      </c>
      <c r="Y41" s="217">
        <v>-89.25919324000003</v>
      </c>
      <c r="Z41" s="217">
        <v>-119.81526768999997</v>
      </c>
      <c r="AA41" s="217">
        <v>-83.607296969999965</v>
      </c>
      <c r="AB41" s="217">
        <v>-89.502879879999981</v>
      </c>
      <c r="AC41" s="217">
        <v>-98.255438049999995</v>
      </c>
      <c r="AD41" s="217">
        <v>-133.07551469000006</v>
      </c>
      <c r="AE41" s="217">
        <v>-81.842033720000032</v>
      </c>
      <c r="AF41" s="217">
        <v>-86.373875050000009</v>
      </c>
      <c r="AG41" s="217">
        <v>-173.45385096000004</v>
      </c>
      <c r="AH41" s="406"/>
    </row>
    <row r="42" spans="1:34" s="25" customFormat="1">
      <c r="A42" s="24" t="s">
        <v>140</v>
      </c>
      <c r="B42" s="226">
        <v>-1.5209999999999999</v>
      </c>
      <c r="C42" s="226">
        <v>-1.4</v>
      </c>
      <c r="D42" s="226">
        <v>-5.0999999999999996</v>
      </c>
      <c r="E42" s="226">
        <v>0</v>
      </c>
      <c r="F42" s="226">
        <v>3.552</v>
      </c>
      <c r="G42" s="226">
        <v>-7.1</v>
      </c>
      <c r="H42" s="226">
        <v>-0.8</v>
      </c>
      <c r="I42" s="226">
        <v>-6.00005772</v>
      </c>
      <c r="J42" s="226">
        <v>-5.5664405199999996</v>
      </c>
      <c r="K42" s="66">
        <v>-2.0801092699999999</v>
      </c>
      <c r="L42" s="66">
        <v>-1.7873205400000001</v>
      </c>
      <c r="M42" s="66">
        <v>-0.67234517000000005</v>
      </c>
      <c r="N42" s="66">
        <v>-3.3610295200000002</v>
      </c>
      <c r="O42" s="63">
        <v>-2.01658998</v>
      </c>
      <c r="P42" s="63">
        <v>-0.63979540000000001</v>
      </c>
      <c r="Q42" s="64">
        <v>0.72604329000000001</v>
      </c>
      <c r="R42" s="226">
        <v>-24.506912140000001</v>
      </c>
      <c r="S42" s="226">
        <v>-0.58111862999999997</v>
      </c>
      <c r="T42" s="217">
        <v>-9.3079102899999988</v>
      </c>
      <c r="U42" s="217">
        <v>-11.634224919999999</v>
      </c>
      <c r="V42" s="217">
        <v>-4.8996028699999998</v>
      </c>
      <c r="W42" s="64">
        <v>-0.25277872000000001</v>
      </c>
      <c r="X42" s="217">
        <v>-4.0641892400000001</v>
      </c>
      <c r="Y42" s="217">
        <v>-7.8160260300000006</v>
      </c>
      <c r="Z42" s="217">
        <v>775.74243655000009</v>
      </c>
      <c r="AA42" s="217">
        <v>3.4687122799999992</v>
      </c>
      <c r="AB42" s="217">
        <v>17.450180060000001</v>
      </c>
      <c r="AC42" s="217">
        <v>-18.24273389</v>
      </c>
      <c r="AD42" s="217">
        <v>-34.209447619999999</v>
      </c>
      <c r="AE42" s="217">
        <v>10.688200170000002</v>
      </c>
      <c r="AF42" s="217">
        <v>29.683932069999997</v>
      </c>
      <c r="AG42" s="217">
        <v>-9.0365479200000003</v>
      </c>
    </row>
    <row r="43" spans="1:34" s="25" customForma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22"/>
      <c r="L43" s="122"/>
      <c r="M43" s="122"/>
      <c r="N43" s="122"/>
      <c r="O43" s="122"/>
      <c r="P43" s="122"/>
      <c r="Q43" s="122"/>
      <c r="R43" s="217"/>
      <c r="S43" s="217"/>
      <c r="T43" s="217"/>
      <c r="U43" s="217"/>
      <c r="V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</row>
    <row r="44" spans="1:34" s="25" customFormat="1">
      <c r="A44" s="18" t="s">
        <v>371</v>
      </c>
      <c r="B44" s="18"/>
      <c r="C44" s="18"/>
      <c r="D44" s="18"/>
      <c r="E44" s="18"/>
      <c r="F44" s="18"/>
      <c r="G44" s="18"/>
      <c r="H44" s="18"/>
      <c r="I44" s="18"/>
      <c r="J44" s="18"/>
      <c r="K44" s="225">
        <v>-96.646114150000002</v>
      </c>
      <c r="L44" s="225">
        <v>-83.123584869999959</v>
      </c>
      <c r="M44" s="225">
        <v>-81.553988430000004</v>
      </c>
      <c r="N44" s="225">
        <v>-84.681801590000006</v>
      </c>
      <c r="O44" s="225">
        <v>-122.33573178</v>
      </c>
      <c r="P44" s="225">
        <v>-110.65132876</v>
      </c>
      <c r="Q44" s="225">
        <v>-109.76530051</v>
      </c>
      <c r="R44" s="225">
        <v>-99.38134694</v>
      </c>
      <c r="S44" s="225">
        <v>-105.82728959000001</v>
      </c>
      <c r="T44" s="225">
        <v>-99.13519445</v>
      </c>
      <c r="U44" s="225">
        <v>-85.335682810000009</v>
      </c>
      <c r="V44" s="225">
        <v>-95.997319829999995</v>
      </c>
      <c r="W44" s="93">
        <v>-79.507196550000003</v>
      </c>
      <c r="X44" s="225">
        <v>-86.086042620000001</v>
      </c>
      <c r="Y44" s="225">
        <v>-86.318750880000053</v>
      </c>
      <c r="Z44" s="225">
        <v>-67.571643269999996</v>
      </c>
      <c r="AA44" s="225">
        <v>-75.108791359999998</v>
      </c>
      <c r="AB44" s="225">
        <v>-72.397722410000014</v>
      </c>
      <c r="AC44" s="225">
        <v>-59.97686319000006</v>
      </c>
      <c r="AD44" s="225">
        <v>-87.430962239999928</v>
      </c>
      <c r="AE44" s="225">
        <v>-67.838228600000008</v>
      </c>
      <c r="AF44" s="225">
        <v>-77.318199059999998</v>
      </c>
      <c r="AG44" s="225">
        <v>-112.53975022</v>
      </c>
    </row>
    <row r="45" spans="1:34" s="25" customFormat="1">
      <c r="A45" s="18" t="s">
        <v>372</v>
      </c>
      <c r="B45" s="18"/>
      <c r="C45" s="18"/>
      <c r="D45" s="18"/>
      <c r="E45" s="18"/>
      <c r="F45" s="18"/>
      <c r="G45" s="18"/>
      <c r="H45" s="18"/>
      <c r="I45" s="18"/>
      <c r="J45" s="18"/>
      <c r="K45" s="225">
        <v>31.534609829999997</v>
      </c>
      <c r="L45" s="225">
        <v>37.481287779999995</v>
      </c>
      <c r="M45" s="225">
        <v>46.896748980000005</v>
      </c>
      <c r="N45" s="225">
        <v>53.200208599999996</v>
      </c>
      <c r="O45" s="225">
        <v>50.872000909999997</v>
      </c>
      <c r="P45" s="225">
        <v>37.505942729999994</v>
      </c>
      <c r="Q45" s="225">
        <v>54.017659450000004</v>
      </c>
      <c r="R45" s="225">
        <v>58.497284840000006</v>
      </c>
      <c r="S45" s="225">
        <v>66.736234879999998</v>
      </c>
      <c r="T45" s="225">
        <v>52.464877139999999</v>
      </c>
      <c r="U45" s="225">
        <v>52.740244279999999</v>
      </c>
      <c r="V45" s="225">
        <v>44.448599789999996</v>
      </c>
      <c r="W45" s="93">
        <v>32.635399249999999</v>
      </c>
      <c r="X45" s="225">
        <v>31.90961313</v>
      </c>
      <c r="Y45" s="225">
        <v>40.453792459999988</v>
      </c>
      <c r="Z45" s="225">
        <v>35.964817440000012</v>
      </c>
      <c r="AA45" s="225">
        <v>24.17849361</v>
      </c>
      <c r="AB45" s="225">
        <v>29.817676500000001</v>
      </c>
      <c r="AC45" s="225">
        <v>36.371116569999998</v>
      </c>
      <c r="AD45" s="225">
        <v>48.604760360000007</v>
      </c>
      <c r="AE45" s="225">
        <v>12.464915080000001</v>
      </c>
      <c r="AF45" s="225">
        <v>19.242277770000001</v>
      </c>
      <c r="AG45" s="225">
        <v>14.220941159999999</v>
      </c>
    </row>
    <row r="46" spans="1:34" s="25" customFormat="1">
      <c r="A46" s="224" t="s">
        <v>373</v>
      </c>
      <c r="B46" s="224"/>
      <c r="C46" s="224"/>
      <c r="D46" s="224"/>
      <c r="E46" s="224"/>
      <c r="F46" s="224"/>
      <c r="G46" s="224"/>
      <c r="H46" s="224"/>
      <c r="I46" s="224"/>
      <c r="J46" s="224"/>
      <c r="K46" s="226">
        <v>-65.111504320000009</v>
      </c>
      <c r="L46" s="226">
        <v>-45.642297089999964</v>
      </c>
      <c r="M46" s="226">
        <v>-34.657239449999992</v>
      </c>
      <c r="N46" s="226">
        <v>-31.481592990000003</v>
      </c>
      <c r="O46" s="226">
        <v>-71.463730870000006</v>
      </c>
      <c r="P46" s="226">
        <v>-73.145386029999997</v>
      </c>
      <c r="Q46" s="226">
        <v>-55.747641059999999</v>
      </c>
      <c r="R46" s="226">
        <v>-40.884062099999994</v>
      </c>
      <c r="S46" s="226">
        <v>-39.091054710000009</v>
      </c>
      <c r="T46" s="226">
        <v>-46.670317310000001</v>
      </c>
      <c r="U46" s="226">
        <v>-32.59543853000001</v>
      </c>
      <c r="V46" s="226">
        <v>-51.548720039999999</v>
      </c>
      <c r="W46" s="122">
        <v>-46.871797300000004</v>
      </c>
      <c r="X46" s="226">
        <v>-54.176429490000004</v>
      </c>
      <c r="Y46" s="226">
        <v>-45.864958420000065</v>
      </c>
      <c r="Z46" s="226">
        <v>-31.606825829999984</v>
      </c>
      <c r="AA46" s="226">
        <v>-50.930297749999994</v>
      </c>
      <c r="AB46" s="226">
        <v>-42.58004591000001</v>
      </c>
      <c r="AC46" s="226">
        <v>-23.605746620000062</v>
      </c>
      <c r="AD46" s="226">
        <v>-38.826201879999921</v>
      </c>
      <c r="AE46" s="226">
        <v>-55.373313520000011</v>
      </c>
      <c r="AF46" s="226">
        <v>-58.075921289999997</v>
      </c>
      <c r="AG46" s="226">
        <v>-98.318809060000007</v>
      </c>
    </row>
    <row r="47" spans="1:34" s="25" customFormat="1">
      <c r="A47" s="18" t="s">
        <v>374</v>
      </c>
      <c r="B47" s="18"/>
      <c r="C47" s="18"/>
      <c r="D47" s="18"/>
      <c r="E47" s="18"/>
      <c r="F47" s="18"/>
      <c r="G47" s="18"/>
      <c r="H47" s="18"/>
      <c r="I47" s="18"/>
      <c r="J47" s="18"/>
      <c r="K47" s="225">
        <v>-5.4229892000000008</v>
      </c>
      <c r="L47" s="225">
        <v>-9.5229935999999977</v>
      </c>
      <c r="M47" s="225">
        <v>38.793540970000002</v>
      </c>
      <c r="N47" s="225">
        <v>-15.384371259999996</v>
      </c>
      <c r="O47" s="225">
        <v>-24.253161659999989</v>
      </c>
      <c r="P47" s="225">
        <v>27.578622350000003</v>
      </c>
      <c r="Q47" s="225">
        <v>-0.37537204000000202</v>
      </c>
      <c r="R47" s="225">
        <v>-24.444750010000007</v>
      </c>
      <c r="S47" s="225">
        <v>1.0847994600000064</v>
      </c>
      <c r="T47" s="225">
        <v>9.8450981599999992</v>
      </c>
      <c r="U47" s="225">
        <v>-20.146543669999986</v>
      </c>
      <c r="V47" s="225">
        <v>-29.864091600000002</v>
      </c>
      <c r="W47" s="93">
        <v>29.665797280000003</v>
      </c>
      <c r="X47" s="225">
        <v>-7.7008736100000021</v>
      </c>
      <c r="Y47" s="225">
        <v>-5.4021845299998796</v>
      </c>
      <c r="Z47" s="225">
        <v>255.09018724000003</v>
      </c>
      <c r="AA47" s="225">
        <v>-1.4708740100000151</v>
      </c>
      <c r="AB47" s="225">
        <v>5.7128864500000294</v>
      </c>
      <c r="AC47" s="225">
        <v>0.12327609000002226</v>
      </c>
      <c r="AD47" s="225">
        <v>-2.769020130000083</v>
      </c>
      <c r="AE47" s="225">
        <v>22.570398429999965</v>
      </c>
      <c r="AF47" s="225">
        <v>-0.79978250000003115</v>
      </c>
      <c r="AG47" s="225">
        <v>-0.17133514999997435</v>
      </c>
    </row>
    <row r="48" spans="1:34" s="25" customFormat="1">
      <c r="A48" s="18" t="s">
        <v>375</v>
      </c>
      <c r="B48" s="18"/>
      <c r="C48" s="18"/>
      <c r="D48" s="18"/>
      <c r="E48" s="18"/>
      <c r="F48" s="18"/>
      <c r="G48" s="18"/>
      <c r="H48" s="18"/>
      <c r="I48" s="18"/>
      <c r="J48" s="18"/>
      <c r="K48" s="225">
        <v>-3.422880220000001</v>
      </c>
      <c r="L48" s="225">
        <v>-3.1290101399999992</v>
      </c>
      <c r="M48" s="225">
        <v>-3.2473627500000002</v>
      </c>
      <c r="N48" s="225">
        <v>-3.6603244500000001</v>
      </c>
      <c r="O48" s="225">
        <v>-0.35880318999999999</v>
      </c>
      <c r="P48" s="225">
        <v>-0.36516082999999999</v>
      </c>
      <c r="Q48" s="225">
        <v>0.45359740000000004</v>
      </c>
      <c r="R48" s="225">
        <v>-0.16276879</v>
      </c>
      <c r="S48" s="225">
        <v>-3.4178240600000001</v>
      </c>
      <c r="T48" s="225">
        <v>-4.3671323399999995</v>
      </c>
      <c r="U48" s="225">
        <v>-4.5239421500000008</v>
      </c>
      <c r="V48" s="225">
        <v>-4.2453163600000003</v>
      </c>
      <c r="W48" s="93">
        <v>-4.4236245900000002</v>
      </c>
      <c r="X48" s="225">
        <v>-4.0479841099999998</v>
      </c>
      <c r="Y48" s="225">
        <v>-4.1633924999999996</v>
      </c>
      <c r="Z48" s="225">
        <v>-1.7250591999999987</v>
      </c>
      <c r="AA48" s="225">
        <v>-7.5431900000000024E-2</v>
      </c>
      <c r="AB48" s="225">
        <v>-3.0808749999999958E-2</v>
      </c>
      <c r="AC48" s="225">
        <v>-3.19882518</v>
      </c>
      <c r="AD48" s="225">
        <v>-22.730199850000002</v>
      </c>
      <c r="AE48" s="225">
        <v>-2.0620324499999998</v>
      </c>
      <c r="AF48" s="225">
        <v>20.181064240000001</v>
      </c>
      <c r="AG48" s="225">
        <v>-0.52332190000000078</v>
      </c>
    </row>
    <row r="49" spans="1:34" s="25" customFormat="1">
      <c r="A49" s="24" t="s">
        <v>376</v>
      </c>
      <c r="B49" s="226">
        <v>-28.957999999999998</v>
      </c>
      <c r="C49" s="226">
        <v>-50.024999999999991</v>
      </c>
      <c r="D49" s="226">
        <v>-56.811999999999998</v>
      </c>
      <c r="E49" s="226">
        <v>-35.324999999999996</v>
      </c>
      <c r="F49" s="226">
        <v>-48.843000000000004</v>
      </c>
      <c r="G49" s="226">
        <v>-56.548999999999992</v>
      </c>
      <c r="H49" s="226">
        <v>-47.203000000000003</v>
      </c>
      <c r="I49" s="226">
        <v>-48.121043470000004</v>
      </c>
      <c r="J49" s="226">
        <v>-41.152411939999993</v>
      </c>
      <c r="K49" s="226">
        <v>-73.957373740000008</v>
      </c>
      <c r="L49" s="226">
        <v>-58.294300829999962</v>
      </c>
      <c r="M49" s="226">
        <v>0.88893877000000798</v>
      </c>
      <c r="N49" s="226">
        <v>-50.526288700000002</v>
      </c>
      <c r="O49" s="226">
        <v>-96.075695719999999</v>
      </c>
      <c r="P49" s="226">
        <v>-45.931924509999995</v>
      </c>
      <c r="Q49" s="226">
        <v>-55.669415700000002</v>
      </c>
      <c r="R49" s="226">
        <v>-65.491580900000002</v>
      </c>
      <c r="S49" s="226">
        <v>-41.424079310000003</v>
      </c>
      <c r="T49" s="226">
        <v>-41.19235149</v>
      </c>
      <c r="U49" s="226">
        <v>-57.265924349999999</v>
      </c>
      <c r="V49" s="226">
        <v>-85.658128000000005</v>
      </c>
      <c r="W49" s="122">
        <v>-21.62962461</v>
      </c>
      <c r="X49" s="226">
        <v>-65.925287210000008</v>
      </c>
      <c r="Y49" s="226">
        <v>-55.430535449999944</v>
      </c>
      <c r="Z49" s="226">
        <v>221.75830221000004</v>
      </c>
      <c r="AA49" s="226">
        <v>-52.476603660000009</v>
      </c>
      <c r="AB49" s="226">
        <v>-36.897968209999981</v>
      </c>
      <c r="AC49" s="226">
        <v>-26.68129571000004</v>
      </c>
      <c r="AD49" s="226">
        <v>-64.325421860000006</v>
      </c>
      <c r="AE49" s="226">
        <v>-34.864947540000045</v>
      </c>
      <c r="AF49" s="226">
        <v>-38.694639550000026</v>
      </c>
      <c r="AG49" s="226">
        <v>-99.013466109999982</v>
      </c>
    </row>
    <row r="50" spans="1:34" s="25" customForma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122"/>
      <c r="L50" s="122"/>
      <c r="M50" s="122"/>
      <c r="N50" s="122"/>
      <c r="O50" s="64"/>
      <c r="P50" s="64"/>
      <c r="Q50" s="64"/>
      <c r="R50" s="217"/>
      <c r="S50" s="217"/>
      <c r="T50" s="217"/>
      <c r="U50" s="217"/>
      <c r="V50" s="217"/>
      <c r="W50" s="64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</row>
    <row r="51" spans="1:34" s="25" customFormat="1">
      <c r="A51" s="26" t="s">
        <v>37</v>
      </c>
      <c r="B51" s="226">
        <v>-16.385000000000002</v>
      </c>
      <c r="C51" s="226">
        <v>-48.540999999999997</v>
      </c>
      <c r="D51" s="226">
        <v>-57.015999999999998</v>
      </c>
      <c r="E51" s="226">
        <v>-74.688999999999993</v>
      </c>
      <c r="F51" s="226">
        <v>-21.035</v>
      </c>
      <c r="G51" s="226">
        <v>-58.963000000000001</v>
      </c>
      <c r="H51" s="226">
        <v>-83.012</v>
      </c>
      <c r="I51" s="226">
        <v>-66.294830560000008</v>
      </c>
      <c r="J51" s="226">
        <v>4.4601857800000007</v>
      </c>
      <c r="K51" s="66">
        <v>-31.840785069999999</v>
      </c>
      <c r="L51" s="66">
        <v>-100.134356</v>
      </c>
      <c r="M51" s="66">
        <v>-94.867019499999998</v>
      </c>
      <c r="N51" s="66">
        <v>-21.511836859999999</v>
      </c>
      <c r="O51" s="63">
        <v>-104.63515317</v>
      </c>
      <c r="P51" s="63">
        <v>-163.12676330000002</v>
      </c>
      <c r="Q51" s="64">
        <v>-109.35598420000001</v>
      </c>
      <c r="R51" s="226">
        <v>7.1517459199999998</v>
      </c>
      <c r="S51" s="226">
        <v>-55.713944060000003</v>
      </c>
      <c r="T51" s="217">
        <v>-70.814906409999992</v>
      </c>
      <c r="U51" s="217">
        <v>-99.607051470000002</v>
      </c>
      <c r="V51" s="217">
        <v>-9.836328009999999</v>
      </c>
      <c r="W51" s="64">
        <v>-76.348225970000001</v>
      </c>
      <c r="X51" s="217">
        <v>-54.641201500000001</v>
      </c>
      <c r="Y51" s="217">
        <v>-48.507107449999999</v>
      </c>
      <c r="Z51" s="217">
        <v>-361.49834955000006</v>
      </c>
      <c r="AA51" s="217">
        <v>-99.331797099999974</v>
      </c>
      <c r="AB51" s="217">
        <v>-180.47282233999999</v>
      </c>
      <c r="AC51" s="217">
        <v>-202.39492832000002</v>
      </c>
      <c r="AD51" s="217">
        <v>-106.18936066999996</v>
      </c>
      <c r="AE51" s="217">
        <v>-171.94604732999997</v>
      </c>
      <c r="AF51" s="217">
        <v>-76.199580249999968</v>
      </c>
      <c r="AG51" s="217">
        <v>-138.77168463999999</v>
      </c>
    </row>
    <row r="52" spans="1:34">
      <c r="A52" s="24" t="s">
        <v>36</v>
      </c>
      <c r="B52" s="226">
        <v>110.94999999999999</v>
      </c>
      <c r="C52" s="226">
        <v>93.450999999999993</v>
      </c>
      <c r="D52" s="226">
        <v>110.437</v>
      </c>
      <c r="E52" s="226">
        <v>143.93899999999999</v>
      </c>
      <c r="F52" s="226">
        <v>153.328</v>
      </c>
      <c r="G52" s="226">
        <v>108.32299999999999</v>
      </c>
      <c r="H52" s="226">
        <v>159.631</v>
      </c>
      <c r="I52" s="226">
        <v>134.104383200001</v>
      </c>
      <c r="J52" s="226">
        <v>129.075593949997</v>
      </c>
      <c r="K52" s="66">
        <v>30.391341839999999</v>
      </c>
      <c r="L52" s="66">
        <v>195.36245831000099</v>
      </c>
      <c r="M52" s="66">
        <v>172.22116893</v>
      </c>
      <c r="N52" s="66">
        <v>220.41149918000099</v>
      </c>
      <c r="O52" s="63">
        <v>200.85576526</v>
      </c>
      <c r="P52" s="63">
        <v>310.31577917999999</v>
      </c>
      <c r="Q52" s="64">
        <v>195.8657159</v>
      </c>
      <c r="R52" s="226">
        <v>113.596799749997</v>
      </c>
      <c r="S52" s="226">
        <v>83.528135090000006</v>
      </c>
      <c r="T52" s="217">
        <v>126.21467398</v>
      </c>
      <c r="U52" s="217">
        <v>187.81035333000003</v>
      </c>
      <c r="V52" s="217">
        <v>162.10257358000101</v>
      </c>
      <c r="W52" s="64">
        <v>158.97633777000001</v>
      </c>
      <c r="X52" s="217">
        <v>93.890765229999005</v>
      </c>
      <c r="Y52" s="217">
        <v>167.37475466000043</v>
      </c>
      <c r="Z52" s="217">
        <v>838.72631851999972</v>
      </c>
      <c r="AA52" s="217">
        <v>179.94019081000059</v>
      </c>
      <c r="AB52" s="217">
        <v>346.41700479000019</v>
      </c>
      <c r="AC52" s="217">
        <v>419.23532636000118</v>
      </c>
      <c r="AD52" s="217">
        <v>347.05484250000097</v>
      </c>
      <c r="AE52" s="217">
        <v>358.80384533000057</v>
      </c>
      <c r="AF52" s="217">
        <v>138.55997066999942</v>
      </c>
      <c r="AG52" s="217">
        <v>272.02330488999894</v>
      </c>
    </row>
    <row r="53" spans="1:34">
      <c r="A53" s="151" t="s">
        <v>35</v>
      </c>
      <c r="B53" s="366" t="s">
        <v>738</v>
      </c>
      <c r="C53" s="366" t="s">
        <v>388</v>
      </c>
      <c r="D53" s="366" t="s">
        <v>389</v>
      </c>
      <c r="E53" s="366" t="s">
        <v>390</v>
      </c>
      <c r="F53" s="366" t="s">
        <v>391</v>
      </c>
      <c r="G53" s="366" t="s">
        <v>2</v>
      </c>
      <c r="H53" s="366" t="s">
        <v>3</v>
      </c>
      <c r="I53" s="366" t="s">
        <v>4</v>
      </c>
      <c r="J53" s="366" t="s">
        <v>5</v>
      </c>
      <c r="K53" s="366" t="s">
        <v>6</v>
      </c>
      <c r="L53" s="366" t="s">
        <v>7</v>
      </c>
      <c r="M53" s="366" t="s">
        <v>8</v>
      </c>
      <c r="N53" s="366" t="s">
        <v>9</v>
      </c>
      <c r="O53" s="366" t="s">
        <v>354</v>
      </c>
      <c r="P53" s="366" t="s">
        <v>359</v>
      </c>
      <c r="Q53" s="366" t="s">
        <v>366</v>
      </c>
      <c r="R53" s="366" t="s">
        <v>403</v>
      </c>
      <c r="S53" s="366" t="s">
        <v>406</v>
      </c>
      <c r="T53" s="366" t="s">
        <v>418</v>
      </c>
      <c r="U53" s="366" t="s">
        <v>423</v>
      </c>
      <c r="V53" s="366" t="s">
        <v>429</v>
      </c>
      <c r="W53" s="366" t="s">
        <v>432</v>
      </c>
      <c r="X53" s="366" t="s">
        <v>435</v>
      </c>
      <c r="Y53" s="366" t="s">
        <v>517</v>
      </c>
      <c r="Z53" s="366" t="s">
        <v>633</v>
      </c>
      <c r="AA53" s="366" t="s">
        <v>637</v>
      </c>
      <c r="AB53" s="366" t="s">
        <v>648</v>
      </c>
      <c r="AC53" s="366" t="s">
        <v>700</v>
      </c>
      <c r="AD53" s="366" t="s">
        <v>714</v>
      </c>
      <c r="AE53" s="366" t="s">
        <v>717</v>
      </c>
      <c r="AF53" s="366" t="s">
        <v>727</v>
      </c>
      <c r="AG53" s="366" t="s">
        <v>728</v>
      </c>
    </row>
    <row r="54" spans="1:34" ht="15" customHeight="1">
      <c r="A54" s="151" t="s">
        <v>10</v>
      </c>
      <c r="B54" s="364" t="s">
        <v>14</v>
      </c>
      <c r="C54" s="364" t="s">
        <v>11</v>
      </c>
      <c r="D54" s="364" t="s">
        <v>12</v>
      </c>
      <c r="E54" s="364" t="s">
        <v>13</v>
      </c>
      <c r="F54" s="364" t="s">
        <v>14</v>
      </c>
      <c r="G54" s="364" t="s">
        <v>11</v>
      </c>
      <c r="H54" s="364" t="s">
        <v>12</v>
      </c>
      <c r="I54" s="364" t="s">
        <v>13</v>
      </c>
      <c r="J54" s="364" t="s">
        <v>14</v>
      </c>
      <c r="K54" s="364" t="s">
        <v>11</v>
      </c>
      <c r="L54" s="364" t="s">
        <v>12</v>
      </c>
      <c r="M54" s="364" t="s">
        <v>13</v>
      </c>
      <c r="N54" s="364" t="s">
        <v>14</v>
      </c>
      <c r="O54" s="364" t="s">
        <v>11</v>
      </c>
      <c r="P54" s="364" t="s">
        <v>12</v>
      </c>
      <c r="Q54" s="364" t="s">
        <v>13</v>
      </c>
      <c r="R54" s="364" t="s">
        <v>14</v>
      </c>
      <c r="S54" s="364" t="s">
        <v>11</v>
      </c>
      <c r="T54" s="364" t="s">
        <v>12</v>
      </c>
      <c r="U54" s="364" t="s">
        <v>13</v>
      </c>
      <c r="V54" s="364" t="s">
        <v>14</v>
      </c>
      <c r="W54" s="364" t="s">
        <v>11</v>
      </c>
      <c r="X54" s="364" t="s">
        <v>12</v>
      </c>
      <c r="Y54" s="364" t="s">
        <v>13</v>
      </c>
      <c r="Z54" s="364" t="s">
        <v>14</v>
      </c>
      <c r="AA54" s="364" t="s">
        <v>11</v>
      </c>
      <c r="AB54" s="364" t="s">
        <v>12</v>
      </c>
      <c r="AC54" s="364" t="s">
        <v>13</v>
      </c>
      <c r="AD54" s="364" t="s">
        <v>14</v>
      </c>
      <c r="AE54" s="364" t="s">
        <v>11</v>
      </c>
      <c r="AF54" s="364" t="s">
        <v>12</v>
      </c>
      <c r="AG54" s="364" t="s">
        <v>13</v>
      </c>
    </row>
    <row r="55" spans="1:34" s="25" customFormat="1">
      <c r="A55" s="24" t="s">
        <v>36</v>
      </c>
      <c r="B55" s="226">
        <v>110.94999999999999</v>
      </c>
      <c r="C55" s="226">
        <v>93.450999999999993</v>
      </c>
      <c r="D55" s="226">
        <v>110.437</v>
      </c>
      <c r="E55" s="226">
        <v>143.93899999999999</v>
      </c>
      <c r="F55" s="226">
        <v>153.328</v>
      </c>
      <c r="G55" s="226">
        <v>108.32299999999999</v>
      </c>
      <c r="H55" s="226">
        <v>159.631</v>
      </c>
      <c r="I55" s="226">
        <v>134.104383200001</v>
      </c>
      <c r="J55" s="226">
        <v>129.075593949997</v>
      </c>
      <c r="K55" s="66">
        <v>30.391341839999999</v>
      </c>
      <c r="L55" s="66">
        <v>195.36245831000099</v>
      </c>
      <c r="M55" s="66">
        <v>172.22116893</v>
      </c>
      <c r="N55" s="66">
        <v>220.41149918000002</v>
      </c>
      <c r="O55" s="63">
        <v>200.85576526</v>
      </c>
      <c r="P55" s="63">
        <v>310.31577917999999</v>
      </c>
      <c r="Q55" s="64">
        <v>195.8657159</v>
      </c>
      <c r="R55" s="217">
        <v>113.596799749997</v>
      </c>
      <c r="S55" s="217">
        <v>83.528135090000006</v>
      </c>
      <c r="T55" s="217">
        <v>126.21467398</v>
      </c>
      <c r="U55" s="217">
        <v>187.81035333000003</v>
      </c>
      <c r="V55" s="217">
        <v>162.10257358000101</v>
      </c>
      <c r="W55" s="64">
        <v>158.97633777000001</v>
      </c>
      <c r="X55" s="217">
        <v>93.890765229999005</v>
      </c>
      <c r="Y55" s="217">
        <v>167.37475466000043</v>
      </c>
      <c r="Z55" s="217">
        <v>838.72631851999972</v>
      </c>
      <c r="AA55" s="217">
        <v>179.94019081000059</v>
      </c>
      <c r="AB55" s="217">
        <v>346.41700479000019</v>
      </c>
      <c r="AC55" s="217">
        <v>419.23532636000118</v>
      </c>
      <c r="AD55" s="217">
        <v>347.05484250000097</v>
      </c>
      <c r="AE55" s="217">
        <v>358.80384533000057</v>
      </c>
      <c r="AF55" s="217">
        <v>138.55997066999942</v>
      </c>
      <c r="AG55" s="217">
        <v>272.02330488999894</v>
      </c>
    </row>
    <row r="56" spans="1:34" s="25" customFormat="1">
      <c r="A56" s="26" t="s">
        <v>37</v>
      </c>
      <c r="B56" s="226">
        <v>16.385000000000002</v>
      </c>
      <c r="C56" s="226">
        <v>48.540999999999997</v>
      </c>
      <c r="D56" s="226">
        <v>57.015999999999998</v>
      </c>
      <c r="E56" s="226">
        <v>74.688999999999993</v>
      </c>
      <c r="F56" s="226">
        <v>21.035</v>
      </c>
      <c r="G56" s="226">
        <v>-58.963000000000001</v>
      </c>
      <c r="H56" s="226">
        <v>-83.012</v>
      </c>
      <c r="I56" s="226">
        <v>-66.294830560000008</v>
      </c>
      <c r="J56" s="226">
        <v>4.4601857800000007</v>
      </c>
      <c r="K56" s="66">
        <v>-31.840785069999999</v>
      </c>
      <c r="L56" s="66">
        <v>-100.134356</v>
      </c>
      <c r="M56" s="66">
        <v>-94.867019499999998</v>
      </c>
      <c r="N56" s="66">
        <v>-21.511836859999999</v>
      </c>
      <c r="O56" s="63">
        <v>-104.63515317</v>
      </c>
      <c r="P56" s="63">
        <v>-163.12676330000002</v>
      </c>
      <c r="Q56" s="64">
        <v>-109.35598420000001</v>
      </c>
      <c r="R56" s="217">
        <v>7.1517459199999998</v>
      </c>
      <c r="S56" s="217">
        <v>-55.713944060000003</v>
      </c>
      <c r="T56" s="217">
        <v>-70.814906409999992</v>
      </c>
      <c r="U56" s="217">
        <v>-99.607051470000002</v>
      </c>
      <c r="V56" s="217">
        <v>-9.836328009999999</v>
      </c>
      <c r="W56" s="64">
        <v>-76.348225970000001</v>
      </c>
      <c r="X56" s="217">
        <v>-54.641201500000001</v>
      </c>
      <c r="Y56" s="217">
        <v>-48.507107449999999</v>
      </c>
      <c r="Z56" s="217">
        <v>-361.49834955000006</v>
      </c>
      <c r="AA56" s="217">
        <v>-99.331797099999974</v>
      </c>
      <c r="AB56" s="217">
        <v>-180.47282233999999</v>
      </c>
      <c r="AC56" s="217">
        <v>-202.39492832000002</v>
      </c>
      <c r="AD56" s="217">
        <v>-106.18936066999996</v>
      </c>
      <c r="AE56" s="217">
        <v>-171.94604732999997</v>
      </c>
      <c r="AF56" s="217">
        <v>-76.199580249999968</v>
      </c>
      <c r="AG56" s="217">
        <v>-138.77168463999999</v>
      </c>
    </row>
    <row r="57" spans="1:34" s="25" customFormat="1">
      <c r="A57" s="24" t="s">
        <v>38</v>
      </c>
      <c r="B57" s="226">
        <v>28.957999999999998</v>
      </c>
      <c r="C57" s="226">
        <v>50.024999999999991</v>
      </c>
      <c r="D57" s="226">
        <v>56.811999999999998</v>
      </c>
      <c r="E57" s="226">
        <v>35.324999999999996</v>
      </c>
      <c r="F57" s="226">
        <v>48.843000000000004</v>
      </c>
      <c r="G57" s="226">
        <v>-56.548999999999992</v>
      </c>
      <c r="H57" s="226">
        <v>-47.203000000000003</v>
      </c>
      <c r="I57" s="226">
        <v>-48.121043469999996</v>
      </c>
      <c r="J57" s="226">
        <v>-41.15241194</v>
      </c>
      <c r="K57" s="66">
        <v>-73.957373739999994</v>
      </c>
      <c r="L57" s="66">
        <v>-58.294300829999997</v>
      </c>
      <c r="M57" s="66">
        <v>0.88893876999999999</v>
      </c>
      <c r="N57" s="66">
        <v>-50.52639671</v>
      </c>
      <c r="O57" s="63">
        <v>-96.075695719999999</v>
      </c>
      <c r="P57" s="63">
        <v>-45.931924509999995</v>
      </c>
      <c r="Q57" s="64">
        <v>-55.669415700000002</v>
      </c>
      <c r="R57" s="217">
        <v>-65.491580900000002</v>
      </c>
      <c r="S57" s="217">
        <v>-41.424079310000003</v>
      </c>
      <c r="T57" s="217">
        <v>-41.19235149</v>
      </c>
      <c r="U57" s="217">
        <v>-57.265924349999999</v>
      </c>
      <c r="V57" s="217">
        <v>-85.658128000000005</v>
      </c>
      <c r="W57" s="64">
        <v>-21.62962461</v>
      </c>
      <c r="X57" s="217">
        <v>-65.925287210000008</v>
      </c>
      <c r="Y57" s="217">
        <v>-55.430535449999944</v>
      </c>
      <c r="Z57" s="217">
        <v>221.75830221000004</v>
      </c>
      <c r="AA57" s="217">
        <v>-52.476603660000009</v>
      </c>
      <c r="AB57" s="217">
        <v>-36.897968209999981</v>
      </c>
      <c r="AC57" s="217">
        <v>-26.68129571000004</v>
      </c>
      <c r="AD57" s="217">
        <v>-64.325421860000006</v>
      </c>
      <c r="AE57" s="217">
        <v>-34.864947540000045</v>
      </c>
      <c r="AF57" s="217">
        <v>-38.694639550000026</v>
      </c>
      <c r="AG57" s="217">
        <v>-99.013466109999982</v>
      </c>
    </row>
    <row r="58" spans="1:34" s="27" customFormat="1">
      <c r="A58" s="24" t="s">
        <v>39</v>
      </c>
      <c r="B58" s="226">
        <v>-102.55385096000001</v>
      </c>
      <c r="C58" s="226">
        <v>-128.33799999999999</v>
      </c>
      <c r="D58" s="226">
        <v>-90</v>
      </c>
      <c r="E58" s="226">
        <v>-115.1</v>
      </c>
      <c r="F58" s="226">
        <v>-117.1</v>
      </c>
      <c r="G58" s="226">
        <v>-118.2</v>
      </c>
      <c r="H58" s="226">
        <v>-129.69999999999999</v>
      </c>
      <c r="I58" s="226">
        <v>-128.87673676</v>
      </c>
      <c r="J58" s="226">
        <v>-129.98887428</v>
      </c>
      <c r="K58" s="66">
        <v>-119.45148205</v>
      </c>
      <c r="L58" s="66">
        <v>-119.70089945999999</v>
      </c>
      <c r="M58" s="66">
        <v>-120.86492753</v>
      </c>
      <c r="N58" s="66">
        <v>-121.26963429000001</v>
      </c>
      <c r="O58" s="63">
        <v>-118.90828820999999</v>
      </c>
      <c r="P58" s="63">
        <v>-121.89808841</v>
      </c>
      <c r="Q58" s="64">
        <v>-134.06435314000001</v>
      </c>
      <c r="R58" s="217">
        <v>-136.08652058999999</v>
      </c>
      <c r="S58" s="217">
        <v>-132.74802097</v>
      </c>
      <c r="T58" s="217">
        <v>-128.06986843000001</v>
      </c>
      <c r="U58" s="217">
        <v>-118.57015668000001</v>
      </c>
      <c r="V58" s="217">
        <v>-117.36721905</v>
      </c>
      <c r="W58" s="64">
        <v>-117.41568681999999</v>
      </c>
      <c r="X58" s="217">
        <v>-116.35604131000001</v>
      </c>
      <c r="Y58" s="217">
        <v>-116.29258591000001</v>
      </c>
      <c r="Z58" s="217">
        <v>-114.45304093999998</v>
      </c>
      <c r="AA58" s="217">
        <v>-115.39473282999998</v>
      </c>
      <c r="AB58" s="217">
        <v>-115.21067704000001</v>
      </c>
      <c r="AC58" s="217">
        <v>-112.80832991999999</v>
      </c>
      <c r="AD58" s="217">
        <v>-116.17031137000001</v>
      </c>
      <c r="AE58" s="217">
        <v>-116.76225362000001</v>
      </c>
      <c r="AF58" s="217">
        <v>-119.51756856999999</v>
      </c>
      <c r="AG58" s="217">
        <v>-132.92776349000002</v>
      </c>
    </row>
    <row r="59" spans="1:34" s="25" customFormat="1">
      <c r="A59" s="24" t="s">
        <v>750</v>
      </c>
      <c r="B59" s="226">
        <v>258.84685095999998</v>
      </c>
      <c r="C59" s="226">
        <v>320.35500000000002</v>
      </c>
      <c r="D59" s="226">
        <v>314.26499999999999</v>
      </c>
      <c r="E59" s="226">
        <v>369.053</v>
      </c>
      <c r="F59" s="226">
        <v>340.30600000000004</v>
      </c>
      <c r="G59" s="226">
        <v>342.03500000000003</v>
      </c>
      <c r="H59" s="226">
        <v>419.54599999999999</v>
      </c>
      <c r="I59" s="226">
        <v>377.39699399000102</v>
      </c>
      <c r="J59" s="226">
        <v>295.75669438999898</v>
      </c>
      <c r="K59" s="66">
        <v>255.6409827</v>
      </c>
      <c r="L59" s="66">
        <v>473.4920146</v>
      </c>
      <c r="M59" s="66">
        <v>387.06417718999899</v>
      </c>
      <c r="N59" s="66">
        <v>413.71936703999899</v>
      </c>
      <c r="O59" s="63">
        <v>520.47490235999999</v>
      </c>
      <c r="P59" s="63">
        <v>641.27255539999908</v>
      </c>
      <c r="Q59" s="64">
        <v>494.95546894000103</v>
      </c>
      <c r="R59" s="217">
        <v>308.02315531999801</v>
      </c>
      <c r="S59" s="217">
        <v>313.41417942999999</v>
      </c>
      <c r="T59" s="217">
        <v>366.29180030999896</v>
      </c>
      <c r="U59" s="217">
        <v>463.25348582999999</v>
      </c>
      <c r="V59" s="217">
        <v>374.96424864000204</v>
      </c>
      <c r="W59" s="64">
        <v>374.36987517</v>
      </c>
      <c r="X59" s="217">
        <v>330.81329525000001</v>
      </c>
      <c r="Y59" s="217">
        <v>387.60498347000055</v>
      </c>
      <c r="Z59" s="217">
        <v>1092.9194067999995</v>
      </c>
      <c r="AA59" s="217">
        <v>447.14332440000032</v>
      </c>
      <c r="AB59" s="217">
        <v>678.99847238000063</v>
      </c>
      <c r="AC59" s="217">
        <v>761.11988031000089</v>
      </c>
      <c r="AD59" s="217">
        <v>633.73993640000117</v>
      </c>
      <c r="AE59" s="217">
        <v>682.37709382000014</v>
      </c>
      <c r="AF59" s="217">
        <v>372.97175903999948</v>
      </c>
      <c r="AG59" s="217">
        <v>642.73621912999886</v>
      </c>
    </row>
    <row r="60" spans="1:34">
      <c r="A60" s="28" t="s">
        <v>42</v>
      </c>
      <c r="B60" s="121">
        <v>0.17599999999999999</v>
      </c>
      <c r="C60" s="121">
        <v>0.217</v>
      </c>
      <c r="D60" s="121">
        <v>0.19600000000000001</v>
      </c>
      <c r="E60" s="121">
        <v>0.219</v>
      </c>
      <c r="F60" s="121">
        <v>0.21299999999999999</v>
      </c>
      <c r="G60" s="121">
        <v>0.22500000000000001</v>
      </c>
      <c r="H60" s="121">
        <v>0.26</v>
      </c>
      <c r="I60" s="121">
        <v>0.22959523567221823</v>
      </c>
      <c r="J60" s="121">
        <v>0.18374723944669355</v>
      </c>
      <c r="K60" s="121">
        <v>0.16664302377878923</v>
      </c>
      <c r="L60" s="121">
        <v>0.28335646499984757</v>
      </c>
      <c r="M60" s="121">
        <v>0.22205528611716319</v>
      </c>
      <c r="N60" s="121">
        <v>0.25091483754321986</v>
      </c>
      <c r="O60" s="197">
        <v>0.35647101565308514</v>
      </c>
      <c r="P60" s="197">
        <v>0.42924396323582165</v>
      </c>
      <c r="Q60" s="197">
        <v>0.35888996366501141</v>
      </c>
      <c r="R60" s="197">
        <v>0.23263137772937212</v>
      </c>
      <c r="S60" s="197">
        <v>0.27342180620956003</v>
      </c>
      <c r="T60" s="197">
        <v>0.26939847897601082</v>
      </c>
      <c r="U60" s="197">
        <v>0.30177764573995319</v>
      </c>
      <c r="V60" s="197">
        <v>0.25050335631925913</v>
      </c>
      <c r="W60" s="197">
        <v>0.2616368269618557</v>
      </c>
      <c r="X60" s="197">
        <v>0.20769253280063832</v>
      </c>
      <c r="Y60" s="197">
        <v>0.20389705014068754</v>
      </c>
      <c r="Z60" s="197">
        <v>0.57061123181347873</v>
      </c>
      <c r="AA60" s="197">
        <v>0.21705442643032802</v>
      </c>
      <c r="AB60" s="197">
        <v>0.29031919894976044</v>
      </c>
      <c r="AC60" s="197">
        <v>0.29437672936990866</v>
      </c>
      <c r="AD60" s="197">
        <v>0.25050592652720177</v>
      </c>
      <c r="AE60" s="197">
        <v>0.3</v>
      </c>
      <c r="AF60" s="197">
        <v>0.26365173810173681</v>
      </c>
      <c r="AG60" s="197">
        <v>0.28953616508334873</v>
      </c>
    </row>
    <row r="61" spans="1:34" s="25" customFormat="1">
      <c r="A61" s="349" t="s">
        <v>751</v>
      </c>
      <c r="B61" s="226"/>
      <c r="C61" s="226"/>
      <c r="D61" s="226"/>
      <c r="E61" s="226"/>
      <c r="F61" s="226"/>
      <c r="G61" s="226"/>
      <c r="H61" s="226"/>
      <c r="I61" s="226"/>
      <c r="J61" s="226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64"/>
      <c r="X61" s="217"/>
      <c r="Y61" s="217"/>
      <c r="Z61" s="225">
        <v>-716</v>
      </c>
      <c r="AA61" s="223"/>
      <c r="AB61" s="223"/>
      <c r="AC61" s="223"/>
      <c r="AD61" s="225">
        <v>18.399999999999999</v>
      </c>
      <c r="AE61" s="225"/>
      <c r="AF61" s="225">
        <v>107.72199999999999</v>
      </c>
      <c r="AG61" s="225"/>
    </row>
    <row r="62" spans="1:34" s="25" customFormat="1">
      <c r="A62" s="24" t="s">
        <v>207</v>
      </c>
      <c r="B62" s="226"/>
      <c r="C62" s="226"/>
      <c r="D62" s="226"/>
      <c r="E62" s="226"/>
      <c r="F62" s="226"/>
      <c r="G62" s="226"/>
      <c r="H62" s="226"/>
      <c r="I62" s="226"/>
      <c r="J62" s="226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26">
        <v>437.37449850999997</v>
      </c>
      <c r="X62" s="226">
        <v>490.78174555000101</v>
      </c>
      <c r="Y62" s="226">
        <v>545.58906208000064</v>
      </c>
      <c r="Z62" s="226">
        <v>464.50615435999998</v>
      </c>
      <c r="AA62" s="226">
        <v>499.39533672000039</v>
      </c>
      <c r="AB62" s="226">
        <v>585.03342020000048</v>
      </c>
      <c r="AC62" s="226">
        <v>652.277334840001</v>
      </c>
      <c r="AD62" s="226">
        <v>508.01448952000135</v>
      </c>
      <c r="AE62" s="226">
        <v>682.37709382000014</v>
      </c>
      <c r="AF62" s="226">
        <v>480.69375903999946</v>
      </c>
      <c r="AG62" s="226">
        <v>642.73621912999886</v>
      </c>
      <c r="AH62" s="406"/>
    </row>
    <row r="63" spans="1:34">
      <c r="A63" s="28" t="s">
        <v>642</v>
      </c>
      <c r="B63" s="121">
        <v>0.185</v>
      </c>
      <c r="C63" s="121">
        <v>0.18099999999999999</v>
      </c>
      <c r="D63" s="121">
        <v>0.20599999999999999</v>
      </c>
      <c r="E63" s="121">
        <v>0.20699999999999999</v>
      </c>
      <c r="F63" s="121">
        <v>0.20499999999999999</v>
      </c>
      <c r="G63" s="121">
        <v>0.186</v>
      </c>
      <c r="H63" s="121">
        <v>0.21</v>
      </c>
      <c r="I63" s="121">
        <v>0.21756460479687831</v>
      </c>
      <c r="J63" s="121">
        <v>0.20107190583314688</v>
      </c>
      <c r="K63" s="121">
        <v>0.19496390674979752</v>
      </c>
      <c r="L63" s="121">
        <v>0.23007553044910131</v>
      </c>
      <c r="M63" s="121">
        <v>0.2181524775517065</v>
      </c>
      <c r="N63" s="121">
        <v>0.19061294010246274</v>
      </c>
      <c r="O63" s="197">
        <v>0.221391099130747</v>
      </c>
      <c r="P63" s="197">
        <v>0.22378235460097784</v>
      </c>
      <c r="Q63" s="197">
        <v>0.3251078712931339</v>
      </c>
      <c r="R63" s="197">
        <v>0.27082643920864535</v>
      </c>
      <c r="S63" s="197">
        <v>0.33523754939684008</v>
      </c>
      <c r="T63" s="197">
        <v>0.33818851937864824</v>
      </c>
      <c r="U63" s="197">
        <v>0.31067870735204006</v>
      </c>
      <c r="V63" s="197">
        <v>0.27801564845736892</v>
      </c>
      <c r="W63" s="197">
        <v>0.30566902834322751</v>
      </c>
      <c r="X63" s="197">
        <v>0.30812456829634666</v>
      </c>
      <c r="Y63" s="197">
        <v>0.28700353476168999</v>
      </c>
      <c r="Z63" s="197">
        <v>0.24</v>
      </c>
      <c r="AA63" s="197">
        <v>0.26229962826209191</v>
      </c>
      <c r="AB63" s="197">
        <v>0.30666038752970487</v>
      </c>
      <c r="AC63" s="197">
        <v>0.34337449086351379</v>
      </c>
      <c r="AD63" s="197">
        <v>0.26678358288373893</v>
      </c>
      <c r="AE63" s="197">
        <v>0.3</v>
      </c>
      <c r="AF63" s="197">
        <v>0.25286578777148305</v>
      </c>
      <c r="AG63" s="197">
        <v>0.33810715725570217</v>
      </c>
    </row>
    <row r="64" spans="1:34">
      <c r="A64" s="28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97"/>
      <c r="P64" s="197"/>
      <c r="Q64" s="197"/>
      <c r="R64" s="197"/>
      <c r="S64" s="197"/>
      <c r="T64" s="197"/>
      <c r="U64" s="197"/>
      <c r="V64" s="197"/>
      <c r="W64" s="197"/>
      <c r="X64" s="197"/>
      <c r="Y64" s="197"/>
      <c r="Z64" s="197"/>
      <c r="AA64" s="197"/>
      <c r="AB64" s="197"/>
      <c r="AC64" s="197"/>
      <c r="AD64" s="197"/>
      <c r="AE64" s="197"/>
      <c r="AF64" s="197"/>
      <c r="AG64" s="197"/>
    </row>
    <row r="65" spans="1:33">
      <c r="A65" s="24" t="s">
        <v>756</v>
      </c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97"/>
      <c r="P65" s="197"/>
      <c r="Q65" s="197"/>
      <c r="R65" s="197"/>
      <c r="S65" s="197"/>
      <c r="T65" s="197"/>
      <c r="U65" s="197"/>
      <c r="V65" s="197"/>
      <c r="W65" s="226">
        <v>374.36987517</v>
      </c>
      <c r="X65" s="226">
        <v>330.81329525000001</v>
      </c>
      <c r="Y65" s="226">
        <v>387.60498347000055</v>
      </c>
      <c r="Z65" s="226">
        <v>1092.9194067999995</v>
      </c>
      <c r="AA65" s="226">
        <v>447.14332440000032</v>
      </c>
      <c r="AB65" s="226">
        <v>672.3</v>
      </c>
      <c r="AC65" s="226">
        <v>758.86599999999999</v>
      </c>
      <c r="AD65" s="226">
        <v>633.73900000000003</v>
      </c>
      <c r="AE65" s="226">
        <v>682.37709382000014</v>
      </c>
      <c r="AF65" s="226">
        <v>372.97175903999948</v>
      </c>
      <c r="AG65" s="226">
        <v>642.73621912999886</v>
      </c>
    </row>
    <row r="66" spans="1:33">
      <c r="A66" s="349" t="s">
        <v>674</v>
      </c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197"/>
      <c r="Z66" s="197"/>
      <c r="AA66" s="197"/>
      <c r="AB66" s="225">
        <v>6.7</v>
      </c>
      <c r="AC66" s="225">
        <v>2.254</v>
      </c>
      <c r="AD66" s="225"/>
      <c r="AE66" s="225"/>
      <c r="AF66" s="225"/>
      <c r="AG66" s="225"/>
    </row>
    <row r="67" spans="1:33">
      <c r="A67" s="24" t="s">
        <v>653</v>
      </c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97"/>
      <c r="P67" s="197"/>
      <c r="Q67" s="197"/>
      <c r="R67" s="197"/>
      <c r="S67" s="197"/>
      <c r="T67" s="197"/>
      <c r="U67" s="197"/>
      <c r="V67" s="197"/>
      <c r="W67" s="226">
        <v>374.36987517</v>
      </c>
      <c r="X67" s="226">
        <v>330.81329525000001</v>
      </c>
      <c r="Y67" s="226">
        <v>387.60498347000055</v>
      </c>
      <c r="Z67" s="226">
        <v>1092.9194067999995</v>
      </c>
      <c r="AA67" s="226">
        <v>447.14332440000032</v>
      </c>
      <c r="AB67" s="226">
        <v>679</v>
      </c>
      <c r="AC67" s="226">
        <v>761.12</v>
      </c>
      <c r="AD67" s="226">
        <v>633.73900000000003</v>
      </c>
      <c r="AE67" s="226">
        <v>682.37709382000014</v>
      </c>
      <c r="AF67" s="226">
        <v>372.97175903999948</v>
      </c>
      <c r="AG67" s="226">
        <v>642.73621912999886</v>
      </c>
    </row>
    <row r="68" spans="1:33">
      <c r="A68" s="28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  <c r="Z68" s="197"/>
      <c r="AA68" s="197"/>
      <c r="AB68" s="197"/>
      <c r="AC68" s="197"/>
      <c r="AD68" s="197"/>
      <c r="AE68" s="197"/>
      <c r="AF68" s="197"/>
      <c r="AG68" s="197"/>
    </row>
    <row r="69" spans="1:33">
      <c r="A69" s="24" t="s">
        <v>660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97"/>
      <c r="P69" s="197"/>
      <c r="Q69" s="197"/>
      <c r="R69" s="197"/>
      <c r="S69" s="226"/>
      <c r="T69" s="226"/>
      <c r="U69" s="226"/>
      <c r="V69" s="226"/>
      <c r="W69" s="226">
        <v>179.10633777000001</v>
      </c>
      <c r="X69" s="226">
        <v>114.020765229999</v>
      </c>
      <c r="Y69" s="226">
        <v>187.50475466000043</v>
      </c>
      <c r="Z69" s="226">
        <v>858.85631851999972</v>
      </c>
      <c r="AA69" s="226">
        <v>200.07019081000058</v>
      </c>
      <c r="AB69" s="226">
        <v>362.04712479000023</v>
      </c>
      <c r="AC69" s="226">
        <v>437.8770263600012</v>
      </c>
      <c r="AD69" s="226">
        <v>367.18484250000097</v>
      </c>
      <c r="AE69" s="226">
        <v>378.93384533000057</v>
      </c>
      <c r="AF69" s="226">
        <v>158.68997066999941</v>
      </c>
      <c r="AG69" s="226">
        <v>292.15330488999894</v>
      </c>
    </row>
    <row r="70" spans="1:33">
      <c r="A70" s="349" t="s">
        <v>661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97"/>
      <c r="P70" s="197"/>
      <c r="Q70" s="197"/>
      <c r="R70" s="197"/>
      <c r="S70" s="225"/>
      <c r="T70" s="225"/>
      <c r="U70" s="225"/>
      <c r="V70" s="225"/>
      <c r="W70" s="225">
        <v>-30.5</v>
      </c>
      <c r="X70" s="225">
        <v>-30.5</v>
      </c>
      <c r="Y70" s="225">
        <v>-30.5</v>
      </c>
      <c r="Z70" s="225">
        <v>-30.5</v>
      </c>
      <c r="AA70" s="225">
        <v>-30.5</v>
      </c>
      <c r="AB70" s="225">
        <v>-23.681999999999999</v>
      </c>
      <c r="AC70" s="225">
        <v>-28.245000000000001</v>
      </c>
      <c r="AD70" s="225">
        <v>-30.5</v>
      </c>
      <c r="AE70" s="225">
        <v>-30.5</v>
      </c>
      <c r="AF70" s="225">
        <v>-30.5</v>
      </c>
      <c r="AG70" s="225">
        <v>-30.5</v>
      </c>
    </row>
    <row r="71" spans="1:33">
      <c r="A71" s="349" t="s">
        <v>662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97"/>
      <c r="P71" s="197"/>
      <c r="Q71" s="197"/>
      <c r="R71" s="197"/>
      <c r="S71" s="225"/>
      <c r="T71" s="225"/>
      <c r="U71" s="225"/>
      <c r="V71" s="225"/>
      <c r="W71" s="225">
        <v>10.370000000000001</v>
      </c>
      <c r="X71" s="225">
        <v>10.370000000000001</v>
      </c>
      <c r="Y71" s="225">
        <v>10.370000000000001</v>
      </c>
      <c r="Z71" s="225">
        <v>10.370000000000001</v>
      </c>
      <c r="AA71" s="225">
        <v>10.370000000000001</v>
      </c>
      <c r="AB71" s="225">
        <v>8.0518800000000006</v>
      </c>
      <c r="AC71" s="225">
        <v>9.6033000000000008</v>
      </c>
      <c r="AD71" s="225">
        <v>10.37</v>
      </c>
      <c r="AE71" s="225">
        <v>10.37</v>
      </c>
      <c r="AF71" s="225">
        <v>10.37</v>
      </c>
      <c r="AG71" s="225">
        <v>10.370000000000001</v>
      </c>
    </row>
    <row r="72" spans="1:33">
      <c r="A72" s="24" t="s">
        <v>656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97"/>
      <c r="P72" s="197"/>
      <c r="Q72" s="197"/>
      <c r="R72" s="197"/>
      <c r="S72" s="226"/>
      <c r="T72" s="226"/>
      <c r="U72" s="226"/>
      <c r="V72" s="226"/>
      <c r="W72" s="226">
        <v>158.97633777000001</v>
      </c>
      <c r="X72" s="226">
        <v>93.890765229999005</v>
      </c>
      <c r="Y72" s="226">
        <v>167.37475466000043</v>
      </c>
      <c r="Z72" s="226">
        <v>838.72631851999972</v>
      </c>
      <c r="AA72" s="226">
        <v>179.94019081000059</v>
      </c>
      <c r="AB72" s="226">
        <v>346.41700479000019</v>
      </c>
      <c r="AC72" s="226">
        <v>419.23532636000118</v>
      </c>
      <c r="AD72" s="226">
        <v>347.05484250000097</v>
      </c>
      <c r="AE72" s="226">
        <v>358.80384533000057</v>
      </c>
      <c r="AF72" s="226">
        <v>138.55997066999942</v>
      </c>
      <c r="AG72" s="226">
        <v>272.02330488999894</v>
      </c>
    </row>
    <row r="73" spans="1:33">
      <c r="A73" s="151" t="s">
        <v>242</v>
      </c>
      <c r="B73" s="366" t="s">
        <v>738</v>
      </c>
      <c r="C73" s="366" t="s">
        <v>388</v>
      </c>
      <c r="D73" s="366" t="s">
        <v>389</v>
      </c>
      <c r="E73" s="366" t="s">
        <v>390</v>
      </c>
      <c r="F73" s="366" t="s">
        <v>391</v>
      </c>
      <c r="G73" s="366" t="s">
        <v>2</v>
      </c>
      <c r="H73" s="366" t="s">
        <v>3</v>
      </c>
      <c r="I73" s="366" t="s">
        <v>4</v>
      </c>
      <c r="J73" s="366" t="s">
        <v>5</v>
      </c>
      <c r="K73" s="366" t="s">
        <v>6</v>
      </c>
      <c r="L73" s="366" t="s">
        <v>7</v>
      </c>
      <c r="M73" s="366" t="s">
        <v>8</v>
      </c>
      <c r="N73" s="366" t="s">
        <v>9</v>
      </c>
      <c r="O73" s="366" t="s">
        <v>354</v>
      </c>
      <c r="P73" s="366" t="s">
        <v>359</v>
      </c>
      <c r="Q73" s="366" t="s">
        <v>366</v>
      </c>
      <c r="R73" s="366" t="s">
        <v>403</v>
      </c>
      <c r="S73" s="366" t="s">
        <v>406</v>
      </c>
      <c r="T73" s="366" t="s">
        <v>418</v>
      </c>
      <c r="U73" s="366" t="s">
        <v>423</v>
      </c>
      <c r="V73" s="366" t="s">
        <v>429</v>
      </c>
      <c r="W73" s="366" t="s">
        <v>432</v>
      </c>
      <c r="X73" s="366" t="s">
        <v>435</v>
      </c>
      <c r="Y73" s="366" t="s">
        <v>517</v>
      </c>
      <c r="Z73" s="366" t="s">
        <v>633</v>
      </c>
      <c r="AA73" s="366" t="s">
        <v>637</v>
      </c>
      <c r="AB73" s="366" t="s">
        <v>648</v>
      </c>
      <c r="AC73" s="366" t="s">
        <v>700</v>
      </c>
      <c r="AD73" s="366" t="s">
        <v>714</v>
      </c>
      <c r="AE73" s="366" t="s">
        <v>717</v>
      </c>
      <c r="AF73" s="366" t="s">
        <v>727</v>
      </c>
      <c r="AG73" s="366" t="s">
        <v>728</v>
      </c>
    </row>
    <row r="74" spans="1:33" ht="15" customHeight="1">
      <c r="A74" s="151" t="s">
        <v>10</v>
      </c>
      <c r="B74" s="364" t="s">
        <v>14</v>
      </c>
      <c r="C74" s="364" t="s">
        <v>11</v>
      </c>
      <c r="D74" s="364" t="s">
        <v>12</v>
      </c>
      <c r="E74" s="364" t="s">
        <v>13</v>
      </c>
      <c r="F74" s="364" t="s">
        <v>14</v>
      </c>
      <c r="G74" s="364" t="s">
        <v>11</v>
      </c>
      <c r="H74" s="364" t="s">
        <v>12</v>
      </c>
      <c r="I74" s="364" t="s">
        <v>13</v>
      </c>
      <c r="J74" s="364" t="s">
        <v>14</v>
      </c>
      <c r="K74" s="364" t="s">
        <v>11</v>
      </c>
      <c r="L74" s="364" t="s">
        <v>12</v>
      </c>
      <c r="M74" s="364" t="s">
        <v>13</v>
      </c>
      <c r="N74" s="364" t="s">
        <v>14</v>
      </c>
      <c r="O74" s="364" t="s">
        <v>11</v>
      </c>
      <c r="P74" s="364" t="s">
        <v>12</v>
      </c>
      <c r="Q74" s="364" t="s">
        <v>13</v>
      </c>
      <c r="R74" s="364" t="s">
        <v>14</v>
      </c>
      <c r="S74" s="364" t="s">
        <v>11</v>
      </c>
      <c r="T74" s="364" t="s">
        <v>12</v>
      </c>
      <c r="U74" s="364" t="s">
        <v>13</v>
      </c>
      <c r="V74" s="364" t="s">
        <v>14</v>
      </c>
      <c r="W74" s="364" t="s">
        <v>11</v>
      </c>
      <c r="X74" s="364" t="s">
        <v>12</v>
      </c>
      <c r="Y74" s="364" t="s">
        <v>13</v>
      </c>
      <c r="Z74" s="364" t="s">
        <v>14</v>
      </c>
      <c r="AA74" s="364" t="s">
        <v>11</v>
      </c>
      <c r="AB74" s="364" t="s">
        <v>12</v>
      </c>
      <c r="AC74" s="364" t="s">
        <v>13</v>
      </c>
      <c r="AD74" s="364" t="s">
        <v>14</v>
      </c>
      <c r="AE74" s="364" t="s">
        <v>11</v>
      </c>
      <c r="AF74" s="364" t="s">
        <v>12</v>
      </c>
      <c r="AG74" s="364" t="s">
        <v>13</v>
      </c>
    </row>
    <row r="75" spans="1:33" s="130" customFormat="1">
      <c r="A75" s="127" t="s">
        <v>243</v>
      </c>
      <c r="B75" s="229">
        <v>189.3</v>
      </c>
      <c r="C75" s="229">
        <v>174.5</v>
      </c>
      <c r="D75" s="229">
        <v>219.9</v>
      </c>
      <c r="E75" s="229">
        <v>248.4</v>
      </c>
      <c r="F75" s="229">
        <v>209.4</v>
      </c>
      <c r="G75" s="229">
        <v>155.80000000000001</v>
      </c>
      <c r="H75" s="122">
        <v>164.3</v>
      </c>
      <c r="I75" s="122">
        <v>171.7</v>
      </c>
      <c r="J75" s="229">
        <v>169.6</v>
      </c>
      <c r="K75" s="123">
        <v>123.56553491</v>
      </c>
      <c r="L75" s="123">
        <v>122.45413943000001</v>
      </c>
      <c r="M75" s="123">
        <v>136.63886647000001</v>
      </c>
      <c r="N75" s="123">
        <v>138.65368366999999</v>
      </c>
      <c r="O75" s="123">
        <v>94.138713819999992</v>
      </c>
      <c r="P75" s="123">
        <v>109.32134936</v>
      </c>
      <c r="Q75" s="123">
        <v>102.39099999999999</v>
      </c>
      <c r="R75" s="226">
        <v>157.78944418</v>
      </c>
      <c r="S75" s="226">
        <v>74.856573209999993</v>
      </c>
      <c r="T75" s="226">
        <v>106.67049998</v>
      </c>
      <c r="U75" s="226">
        <v>126.4</v>
      </c>
      <c r="V75" s="226">
        <v>151.92573646</v>
      </c>
      <c r="W75" s="122">
        <v>111.93563981</v>
      </c>
      <c r="X75" s="122">
        <v>130.10462415000001</v>
      </c>
      <c r="Y75" s="122">
        <v>138.87980225999999</v>
      </c>
      <c r="Z75" s="122">
        <v>148.68414106</v>
      </c>
      <c r="AA75" s="122">
        <v>181.21700000000001</v>
      </c>
      <c r="AB75" s="122">
        <v>199.66314199999994</v>
      </c>
      <c r="AC75" s="122">
        <v>218.78826385000002</v>
      </c>
      <c r="AD75" s="122">
        <v>299.11134910000004</v>
      </c>
      <c r="AE75" s="122">
        <v>222.23997716000002</v>
      </c>
      <c r="AF75" s="122">
        <v>230.79485224999999</v>
      </c>
      <c r="AG75" s="122">
        <v>258.41156159000002</v>
      </c>
    </row>
    <row r="76" spans="1:33">
      <c r="A76" s="151" t="s">
        <v>43</v>
      </c>
      <c r="B76" s="366" t="s">
        <v>738</v>
      </c>
      <c r="C76" s="366" t="s">
        <v>388</v>
      </c>
      <c r="D76" s="366" t="s">
        <v>389</v>
      </c>
      <c r="E76" s="366" t="s">
        <v>390</v>
      </c>
      <c r="F76" s="366" t="s">
        <v>391</v>
      </c>
      <c r="G76" s="366" t="s">
        <v>2</v>
      </c>
      <c r="H76" s="366" t="s">
        <v>3</v>
      </c>
      <c r="I76" s="366" t="s">
        <v>4</v>
      </c>
      <c r="J76" s="366" t="s">
        <v>5</v>
      </c>
      <c r="K76" s="366" t="s">
        <v>6</v>
      </c>
      <c r="L76" s="366" t="s">
        <v>7</v>
      </c>
      <c r="M76" s="366" t="s">
        <v>8</v>
      </c>
      <c r="N76" s="366" t="s">
        <v>9</v>
      </c>
      <c r="O76" s="366" t="s">
        <v>354</v>
      </c>
      <c r="P76" s="366" t="s">
        <v>359</v>
      </c>
      <c r="Q76" s="366" t="s">
        <v>366</v>
      </c>
      <c r="R76" s="366" t="s">
        <v>403</v>
      </c>
      <c r="S76" s="366" t="s">
        <v>406</v>
      </c>
      <c r="T76" s="366" t="s">
        <v>418</v>
      </c>
      <c r="U76" s="366" t="s">
        <v>423</v>
      </c>
      <c r="V76" s="366" t="s">
        <v>429</v>
      </c>
      <c r="W76" s="366" t="s">
        <v>432</v>
      </c>
      <c r="X76" s="366" t="s">
        <v>435</v>
      </c>
      <c r="Y76" s="366" t="s">
        <v>517</v>
      </c>
      <c r="Z76" s="366" t="s">
        <v>633</v>
      </c>
      <c r="AA76" s="366" t="s">
        <v>637</v>
      </c>
      <c r="AB76" s="366" t="s">
        <v>648</v>
      </c>
      <c r="AC76" s="366" t="s">
        <v>700</v>
      </c>
      <c r="AD76" s="366" t="s">
        <v>714</v>
      </c>
      <c r="AE76" s="366" t="s">
        <v>717</v>
      </c>
      <c r="AF76" s="366" t="s">
        <v>727</v>
      </c>
      <c r="AG76" s="366" t="s">
        <v>728</v>
      </c>
    </row>
    <row r="77" spans="1:33" ht="15" customHeight="1">
      <c r="A77" s="151" t="s">
        <v>10</v>
      </c>
      <c r="B77" s="67" t="s">
        <v>14</v>
      </c>
      <c r="C77" s="67" t="s">
        <v>11</v>
      </c>
      <c r="D77" s="67" t="s">
        <v>12</v>
      </c>
      <c r="E77" s="67" t="s">
        <v>13</v>
      </c>
      <c r="F77" s="67" t="s">
        <v>14</v>
      </c>
      <c r="G77" s="67" t="s">
        <v>11</v>
      </c>
      <c r="H77" s="67" t="s">
        <v>12</v>
      </c>
      <c r="I77" s="67" t="s">
        <v>13</v>
      </c>
      <c r="J77" s="67" t="s">
        <v>14</v>
      </c>
      <c r="K77" s="67" t="s">
        <v>11</v>
      </c>
      <c r="L77" s="67" t="s">
        <v>12</v>
      </c>
      <c r="M77" s="67" t="s">
        <v>13</v>
      </c>
      <c r="N77" s="67" t="s">
        <v>14</v>
      </c>
      <c r="O77" s="67" t="s">
        <v>11</v>
      </c>
      <c r="P77" s="67" t="s">
        <v>12</v>
      </c>
      <c r="Q77" s="67" t="s">
        <v>13</v>
      </c>
      <c r="R77" s="67" t="s">
        <v>14</v>
      </c>
      <c r="S77" s="67" t="s">
        <v>11</v>
      </c>
      <c r="T77" s="67" t="s">
        <v>12</v>
      </c>
      <c r="U77" s="67" t="s">
        <v>13</v>
      </c>
      <c r="V77" s="67" t="s">
        <v>14</v>
      </c>
      <c r="W77" s="67" t="s">
        <v>11</v>
      </c>
      <c r="X77" s="67" t="s">
        <v>12</v>
      </c>
      <c r="Y77" s="67" t="s">
        <v>13</v>
      </c>
      <c r="Z77" s="67" t="s">
        <v>14</v>
      </c>
      <c r="AA77" s="67" t="s">
        <v>11</v>
      </c>
      <c r="AB77" s="67" t="s">
        <v>12</v>
      </c>
      <c r="AC77" s="67" t="s">
        <v>13</v>
      </c>
      <c r="AD77" s="67" t="s">
        <v>14</v>
      </c>
      <c r="AE77" s="67" t="s">
        <v>11</v>
      </c>
      <c r="AF77" s="67" t="s">
        <v>12</v>
      </c>
      <c r="AG77" s="67" t="s">
        <v>13</v>
      </c>
    </row>
    <row r="78" spans="1:33" s="37" customFormat="1">
      <c r="A78" s="35" t="s">
        <v>142</v>
      </c>
      <c r="B78" s="68">
        <v>11229.102000000001</v>
      </c>
      <c r="C78" s="68">
        <v>9601.6579999999994</v>
      </c>
      <c r="D78" s="68">
        <v>9906.5490000000009</v>
      </c>
      <c r="E78" s="68">
        <v>10028.615</v>
      </c>
      <c r="F78" s="68">
        <v>10272.361000000001</v>
      </c>
      <c r="G78" s="68">
        <v>10542.08</v>
      </c>
      <c r="H78" s="68">
        <v>10622.24</v>
      </c>
      <c r="I78" s="68">
        <v>10819.901277000001</v>
      </c>
      <c r="J78" s="68">
        <v>11028.34318276</v>
      </c>
      <c r="K78" s="68">
        <v>11559.048000319999</v>
      </c>
      <c r="L78" s="68">
        <v>11494.310835790002</v>
      </c>
      <c r="M78" s="68">
        <v>11863.41482102</v>
      </c>
      <c r="N78" s="68">
        <v>12339.64089429</v>
      </c>
      <c r="O78" s="68">
        <v>11133.566055540006</v>
      </c>
      <c r="P78" s="68">
        <v>11441.89463196</v>
      </c>
      <c r="Q78" s="68">
        <v>11838.364164499999</v>
      </c>
      <c r="R78" s="68">
        <v>12315.173081179999</v>
      </c>
      <c r="S78" s="68">
        <v>11923.497520729994</v>
      </c>
      <c r="T78" s="68">
        <v>12185.714416730005</v>
      </c>
      <c r="U78" s="68">
        <v>12506.065752630002</v>
      </c>
      <c r="V78" s="68">
        <v>12396.63431623</v>
      </c>
      <c r="W78" s="338">
        <v>12062.167649779998</v>
      </c>
      <c r="X78" s="68">
        <v>12806.228015949999</v>
      </c>
      <c r="Y78" s="68">
        <v>12710.80178184</v>
      </c>
      <c r="Z78" s="68">
        <v>12059.881616569997</v>
      </c>
      <c r="AA78" s="68">
        <v>12272.407346590006</v>
      </c>
      <c r="AB78" s="68">
        <v>12792.104517900001</v>
      </c>
      <c r="AC78" s="68">
        <v>13357.747095699999</v>
      </c>
      <c r="AD78" s="68">
        <v>12038.10011675</v>
      </c>
      <c r="AE78" s="68">
        <v>12029</v>
      </c>
      <c r="AF78" s="68">
        <v>14768.181200230005</v>
      </c>
      <c r="AG78" s="68">
        <v>15081.540729009994</v>
      </c>
    </row>
    <row r="79" spans="1:33" s="37" customFormat="1">
      <c r="A79" s="57" t="s">
        <v>46</v>
      </c>
      <c r="B79" s="54">
        <v>169.726</v>
      </c>
      <c r="C79" s="54">
        <v>327.50400000000002</v>
      </c>
      <c r="D79" s="54">
        <v>359.28500000000003</v>
      </c>
      <c r="E79" s="54">
        <v>459.59800000000001</v>
      </c>
      <c r="F79" s="54">
        <v>535.95699999999999</v>
      </c>
      <c r="G79" s="54">
        <v>783.56</v>
      </c>
      <c r="H79" s="54">
        <v>857.41399999999999</v>
      </c>
      <c r="I79" s="54">
        <v>920.77363923000007</v>
      </c>
      <c r="J79" s="54">
        <v>973.70757467999999</v>
      </c>
      <c r="K79" s="54">
        <v>1328.23697105</v>
      </c>
      <c r="L79" s="54">
        <v>1306.54690282</v>
      </c>
      <c r="M79" s="54">
        <v>1476.1257522200001</v>
      </c>
      <c r="N79" s="54">
        <v>1967.64296014</v>
      </c>
      <c r="O79" s="54">
        <v>1000.16002938</v>
      </c>
      <c r="P79" s="54">
        <v>1390.7302069</v>
      </c>
      <c r="Q79" s="54">
        <v>1691.5990474800001</v>
      </c>
      <c r="R79" s="54">
        <v>2108.2535277400002</v>
      </c>
      <c r="S79" s="54">
        <v>1826.4892675399999</v>
      </c>
      <c r="T79" s="54">
        <v>1946.20011256</v>
      </c>
      <c r="U79" s="54">
        <v>2141.0610633299998</v>
      </c>
      <c r="V79" s="54">
        <v>1727.5206874800001</v>
      </c>
      <c r="W79" s="337">
        <v>1484.68599425</v>
      </c>
      <c r="X79" s="54">
        <v>1376.1915699799999</v>
      </c>
      <c r="Y79" s="54">
        <v>1324.25804892</v>
      </c>
      <c r="Z79" s="54">
        <v>602.61816322000004</v>
      </c>
      <c r="AA79" s="54">
        <v>864.90593996999996</v>
      </c>
      <c r="AB79" s="54">
        <v>1210.3378062699999</v>
      </c>
      <c r="AC79" s="54">
        <v>1715.4786802800002</v>
      </c>
      <c r="AD79" s="54">
        <v>1083.4096308399999</v>
      </c>
      <c r="AE79" s="54">
        <v>755</v>
      </c>
      <c r="AF79" s="54">
        <v>2390.2083075599999</v>
      </c>
      <c r="AG79" s="54">
        <v>2693.0824244900004</v>
      </c>
    </row>
    <row r="80" spans="1:33" s="37" customFormat="1">
      <c r="A80" s="57" t="s">
        <v>143</v>
      </c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>
        <v>185.904</v>
      </c>
      <c r="T80" s="54">
        <v>230.79900000000001</v>
      </c>
      <c r="U80" s="54">
        <v>313.50299999999999</v>
      </c>
      <c r="V80" s="54">
        <v>509.54399999999998</v>
      </c>
      <c r="W80" s="337">
        <v>377.10700000000003</v>
      </c>
      <c r="X80" s="54">
        <v>1090.9010000000001</v>
      </c>
      <c r="Y80" s="54">
        <v>1106.78</v>
      </c>
      <c r="Z80" s="54">
        <v>1124.723</v>
      </c>
      <c r="AA80" s="54">
        <v>931.85443602999999</v>
      </c>
      <c r="AB80" s="54">
        <v>946.62341962000005</v>
      </c>
      <c r="AC80" s="54">
        <v>960.28161525999997</v>
      </c>
      <c r="AD80" s="54">
        <v>200.23326029</v>
      </c>
      <c r="AE80" s="54">
        <v>264</v>
      </c>
      <c r="AF80" s="54">
        <v>984.59188976999997</v>
      </c>
      <c r="AG80" s="54">
        <v>985.67890844999999</v>
      </c>
    </row>
    <row r="81" spans="1:33" s="37" customFormat="1">
      <c r="A81" s="57" t="s">
        <v>49</v>
      </c>
      <c r="B81" s="54">
        <v>568.87599999999998</v>
      </c>
      <c r="C81" s="54">
        <v>569.16800000000001</v>
      </c>
      <c r="D81" s="54">
        <v>658.80100000000004</v>
      </c>
      <c r="E81" s="54">
        <v>564.23299999999995</v>
      </c>
      <c r="F81" s="54">
        <v>582.88900000000001</v>
      </c>
      <c r="G81" s="54">
        <v>592.52</v>
      </c>
      <c r="H81" s="54">
        <v>631.62300000000005</v>
      </c>
      <c r="I81" s="54">
        <v>600.65495772000008</v>
      </c>
      <c r="J81" s="54">
        <v>605.48250535</v>
      </c>
      <c r="K81" s="54">
        <v>570.12457662999998</v>
      </c>
      <c r="L81" s="54">
        <v>633.05937310000002</v>
      </c>
      <c r="M81" s="54">
        <v>592.88779210000007</v>
      </c>
      <c r="N81" s="54">
        <v>519.08550532999993</v>
      </c>
      <c r="O81" s="54">
        <v>462.23165512999998</v>
      </c>
      <c r="P81" s="54">
        <v>541.60826135000002</v>
      </c>
      <c r="Q81" s="54">
        <v>538.93163991999995</v>
      </c>
      <c r="R81" s="54">
        <v>479.75131342999998</v>
      </c>
      <c r="S81" s="54">
        <v>462.78527822000001</v>
      </c>
      <c r="T81" s="54">
        <v>607.42222557000002</v>
      </c>
      <c r="U81" s="54">
        <v>611.58480141000007</v>
      </c>
      <c r="V81" s="54">
        <v>611.97590319999995</v>
      </c>
      <c r="W81" s="337">
        <v>607.31660674</v>
      </c>
      <c r="X81" s="54">
        <v>727.38764828000001</v>
      </c>
      <c r="Y81" s="54">
        <v>775.64116518000003</v>
      </c>
      <c r="Z81" s="54">
        <v>674.99162179000007</v>
      </c>
      <c r="AA81" s="54">
        <v>886.92170396999995</v>
      </c>
      <c r="AB81" s="54">
        <v>1038.0646613200001</v>
      </c>
      <c r="AC81" s="54">
        <v>1044.7956037399999</v>
      </c>
      <c r="AD81" s="54">
        <v>974.29629808999994</v>
      </c>
      <c r="AE81" s="54">
        <v>970</v>
      </c>
      <c r="AF81" s="54">
        <v>802.44855152000002</v>
      </c>
      <c r="AG81" s="54">
        <v>867.81674233000012</v>
      </c>
    </row>
    <row r="82" spans="1:33" s="37" customFormat="1">
      <c r="A82" s="57" t="s">
        <v>51</v>
      </c>
      <c r="B82" s="54">
        <v>103.4</v>
      </c>
      <c r="C82" s="54">
        <v>108.837</v>
      </c>
      <c r="D82" s="54">
        <v>114.27</v>
      </c>
      <c r="E82" s="54">
        <v>113.33</v>
      </c>
      <c r="F82" s="54">
        <v>121.253</v>
      </c>
      <c r="G82" s="54">
        <v>116.527</v>
      </c>
      <c r="H82" s="54">
        <v>112.86199999999999</v>
      </c>
      <c r="I82" s="54">
        <v>120.42203428000001</v>
      </c>
      <c r="J82" s="54">
        <v>125.40637109999999</v>
      </c>
      <c r="K82" s="54">
        <v>126.28038678</v>
      </c>
      <c r="L82" s="54">
        <v>131.13619818000001</v>
      </c>
      <c r="M82" s="54">
        <v>131.95295791999999</v>
      </c>
      <c r="N82" s="54">
        <v>134.34682030000002</v>
      </c>
      <c r="O82" s="54">
        <v>132.60783846999999</v>
      </c>
      <c r="P82" s="54">
        <v>139.03912946</v>
      </c>
      <c r="Q82" s="54">
        <v>138.78301038999999</v>
      </c>
      <c r="R82" s="54">
        <v>114.74456618000001</v>
      </c>
      <c r="S82" s="54">
        <v>112.95401541</v>
      </c>
      <c r="T82" s="54">
        <v>102.70358904000001</v>
      </c>
      <c r="U82" s="54">
        <v>92.009954550000003</v>
      </c>
      <c r="V82" s="54">
        <v>76.547782040000001</v>
      </c>
      <c r="W82" s="337">
        <v>71.451012450000007</v>
      </c>
      <c r="X82" s="54">
        <v>69.14160124</v>
      </c>
      <c r="Y82" s="54">
        <v>67.346974670000009</v>
      </c>
      <c r="Z82" s="54">
        <v>65.258558710000003</v>
      </c>
      <c r="AA82" s="54">
        <v>63.452070450000001</v>
      </c>
      <c r="AB82" s="54">
        <v>64.57804265</v>
      </c>
      <c r="AC82" s="54">
        <v>60.527422200000004</v>
      </c>
      <c r="AD82" s="54">
        <v>89.585925959999997</v>
      </c>
      <c r="AE82" s="54">
        <v>113</v>
      </c>
      <c r="AF82" s="54">
        <v>118.34600646999999</v>
      </c>
      <c r="AG82" s="54">
        <v>115.64629638999999</v>
      </c>
    </row>
    <row r="83" spans="1:33" s="37" customFormat="1">
      <c r="A83" s="57" t="s">
        <v>646</v>
      </c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>
        <v>391.839</v>
      </c>
      <c r="T83" s="54">
        <v>427.42500000000001</v>
      </c>
      <c r="U83" s="54">
        <v>433.54599999999999</v>
      </c>
      <c r="V83" s="54">
        <v>458.476</v>
      </c>
      <c r="W83" s="337">
        <v>388.541</v>
      </c>
      <c r="X83" s="54">
        <v>408.245</v>
      </c>
      <c r="Y83" s="54">
        <v>372.464</v>
      </c>
      <c r="Z83" s="54">
        <v>368.92700000000002</v>
      </c>
      <c r="AA83" s="54">
        <v>374.79641533</v>
      </c>
      <c r="AB83" s="54">
        <v>387.14908285000001</v>
      </c>
      <c r="AC83" s="54">
        <v>409.31979963999999</v>
      </c>
      <c r="AD83" s="54">
        <v>374.72990468</v>
      </c>
      <c r="AE83" s="54">
        <v>511</v>
      </c>
      <c r="AF83" s="54">
        <v>549.56943727999999</v>
      </c>
      <c r="AG83" s="54">
        <v>498.08054811</v>
      </c>
    </row>
    <row r="84" spans="1:33" s="37" customFormat="1">
      <c r="A84" s="57" t="s">
        <v>144</v>
      </c>
      <c r="B84" s="54">
        <v>269</v>
      </c>
      <c r="C84" s="54">
        <v>340.041</v>
      </c>
      <c r="D84" s="54">
        <v>295.52699999999999</v>
      </c>
      <c r="E84" s="54">
        <v>252.38300000000001</v>
      </c>
      <c r="F84" s="54">
        <v>248.803</v>
      </c>
      <c r="G84" s="54">
        <v>237.87899999999999</v>
      </c>
      <c r="H84" s="54">
        <v>216.45500000000001</v>
      </c>
      <c r="I84" s="54">
        <v>250.62072700999988</v>
      </c>
      <c r="J84" s="54">
        <v>137.3603241400001</v>
      </c>
      <c r="K84" s="54">
        <v>219.11008829999878</v>
      </c>
      <c r="L84" s="54">
        <v>128.6386824199999</v>
      </c>
      <c r="M84" s="54">
        <v>173.54323692999924</v>
      </c>
      <c r="N84" s="54">
        <v>159.91405084999906</v>
      </c>
      <c r="O84" s="54">
        <v>109.52790422000021</v>
      </c>
      <c r="P84" s="54">
        <v>90.302730230000179</v>
      </c>
      <c r="Q84" s="54">
        <v>126.91385664000018</v>
      </c>
      <c r="R84" s="54">
        <v>301.09656463999863</v>
      </c>
      <c r="S84" s="54">
        <v>123.145</v>
      </c>
      <c r="T84" s="54">
        <v>93.941999999999993</v>
      </c>
      <c r="U84" s="54">
        <v>84.906000000000006</v>
      </c>
      <c r="V84" s="54">
        <v>155.815</v>
      </c>
      <c r="W84" s="337">
        <v>294.37900000000002</v>
      </c>
      <c r="X84" s="54">
        <v>291.58499999999998</v>
      </c>
      <c r="Y84" s="54">
        <v>206.76</v>
      </c>
      <c r="Z84" s="54">
        <v>641.04200000000003</v>
      </c>
      <c r="AA84" s="54">
        <v>492.31289922000042</v>
      </c>
      <c r="AB84" s="54">
        <v>416.99498375999883</v>
      </c>
      <c r="AC84" s="54">
        <v>340.64912809000134</v>
      </c>
      <c r="AD84" s="54">
        <v>315.744570809999</v>
      </c>
      <c r="AE84" s="54">
        <v>327</v>
      </c>
      <c r="AF84" s="54">
        <v>725.17613701000118</v>
      </c>
      <c r="AG84" s="54">
        <v>587.90706269999919</v>
      </c>
    </row>
    <row r="85" spans="1:33" s="37" customFormat="1">
      <c r="A85" s="57" t="s">
        <v>67</v>
      </c>
      <c r="B85" s="54">
        <v>8885.1</v>
      </c>
      <c r="C85" s="54">
        <v>8071.8389999999999</v>
      </c>
      <c r="D85" s="54">
        <v>8200.2479999999996</v>
      </c>
      <c r="E85" s="54">
        <v>8353.8439999999991</v>
      </c>
      <c r="F85" s="54">
        <v>8450.5409999999993</v>
      </c>
      <c r="G85" s="54">
        <v>8486.1209999999992</v>
      </c>
      <c r="H85" s="54">
        <v>8518.0220000000008</v>
      </c>
      <c r="I85" s="54">
        <v>8558.6584734999997</v>
      </c>
      <c r="J85" s="54">
        <v>8595.2506870099987</v>
      </c>
      <c r="K85" s="54">
        <v>8598.2862148800032</v>
      </c>
      <c r="L85" s="54">
        <v>8598.2063575200027</v>
      </c>
      <c r="M85" s="54">
        <v>8611.8433700200003</v>
      </c>
      <c r="N85" s="54">
        <v>8620.4358453999994</v>
      </c>
      <c r="O85" s="54">
        <v>8592.7718070300016</v>
      </c>
      <c r="P85" s="54">
        <v>8574.4448523299998</v>
      </c>
      <c r="Q85" s="54">
        <v>8539.043670609999</v>
      </c>
      <c r="R85" s="54">
        <v>8550.98400812</v>
      </c>
      <c r="S85" s="54">
        <v>8487.6509999999998</v>
      </c>
      <c r="T85" s="54">
        <v>8449.7970000000005</v>
      </c>
      <c r="U85" s="54">
        <v>8444.3330000000005</v>
      </c>
      <c r="V85" s="54">
        <v>8471.0869999999995</v>
      </c>
      <c r="W85" s="337">
        <v>8460.0640000000003</v>
      </c>
      <c r="X85" s="54">
        <v>8469.6859999999997</v>
      </c>
      <c r="Y85" s="54">
        <v>8487.4560000000001</v>
      </c>
      <c r="Z85" s="54">
        <v>8279.5930000000008</v>
      </c>
      <c r="AA85" s="54">
        <v>8271.5636428999987</v>
      </c>
      <c r="AB85" s="54">
        <v>8296.9733152499994</v>
      </c>
      <c r="AC85" s="54">
        <v>8305.9772786000012</v>
      </c>
      <c r="AD85" s="54">
        <v>8291.6082761199996</v>
      </c>
      <c r="AE85" s="54">
        <v>8312</v>
      </c>
      <c r="AF85" s="54">
        <v>8378.0308902799989</v>
      </c>
      <c r="AG85" s="54">
        <v>8473.3336352400001</v>
      </c>
    </row>
    <row r="86" spans="1:33" s="37" customFormat="1">
      <c r="A86" s="57" t="s">
        <v>146</v>
      </c>
      <c r="B86" s="54">
        <v>1233</v>
      </c>
      <c r="C86" s="54">
        <v>184.26900000000001</v>
      </c>
      <c r="D86" s="54">
        <v>278.41800000000001</v>
      </c>
      <c r="E86" s="54">
        <v>285.22699999999998</v>
      </c>
      <c r="F86" s="54">
        <v>332.91800000000001</v>
      </c>
      <c r="G86" s="54">
        <v>325.47300000000001</v>
      </c>
      <c r="H86" s="54">
        <v>285.86399999999998</v>
      </c>
      <c r="I86" s="54">
        <v>368.7714452600012</v>
      </c>
      <c r="J86" s="54">
        <v>591.1357204800006</v>
      </c>
      <c r="K86" s="54">
        <v>717.00976267999795</v>
      </c>
      <c r="L86" s="54">
        <v>696.72332174999974</v>
      </c>
      <c r="M86" s="54">
        <v>877.06171182999969</v>
      </c>
      <c r="N86" s="54">
        <v>938.21571227000095</v>
      </c>
      <c r="O86" s="54">
        <v>836.26682131000416</v>
      </c>
      <c r="P86" s="54">
        <v>705.76945169000101</v>
      </c>
      <c r="Q86" s="54">
        <v>803.09293945999889</v>
      </c>
      <c r="R86" s="54">
        <v>760.34310107000056</v>
      </c>
      <c r="S86" s="54">
        <v>332.73099999999999</v>
      </c>
      <c r="T86" s="54">
        <v>327.42599999999999</v>
      </c>
      <c r="U86" s="54">
        <v>385.12200000000001</v>
      </c>
      <c r="V86" s="54">
        <v>385.66800000000001</v>
      </c>
      <c r="W86" s="337">
        <v>378.62400000000002</v>
      </c>
      <c r="X86" s="54">
        <v>373.089</v>
      </c>
      <c r="Y86" s="54">
        <v>370.09500000000003</v>
      </c>
      <c r="Z86" s="54">
        <v>302.72800000000001</v>
      </c>
      <c r="AA86" s="54">
        <v>386.60023872000238</v>
      </c>
      <c r="AB86" s="54">
        <v>431.38320618000216</v>
      </c>
      <c r="AC86" s="54">
        <v>520.71756788999846</v>
      </c>
      <c r="AD86" s="54">
        <v>708.49224995999793</v>
      </c>
      <c r="AE86" s="54">
        <v>776</v>
      </c>
      <c r="AF86" s="54">
        <v>819.80998034000368</v>
      </c>
      <c r="AG86" s="54">
        <v>859.99511129999701</v>
      </c>
    </row>
    <row r="87" spans="1:33" s="34" customFormat="1">
      <c r="A87" s="21" t="s">
        <v>68</v>
      </c>
      <c r="B87" s="70">
        <v>11229.102000000001</v>
      </c>
      <c r="C87" s="70">
        <v>9601.6579999999994</v>
      </c>
      <c r="D87" s="70">
        <v>9906.5490000000009</v>
      </c>
      <c r="E87" s="70">
        <v>10028.615</v>
      </c>
      <c r="F87" s="70">
        <v>10272.361000000001</v>
      </c>
      <c r="G87" s="70">
        <v>10542.08</v>
      </c>
      <c r="H87" s="70">
        <v>10622.24</v>
      </c>
      <c r="I87" s="70">
        <v>10819.901277000001</v>
      </c>
      <c r="J87" s="70">
        <v>11028.34318276</v>
      </c>
      <c r="K87" s="70">
        <v>11559.048000319999</v>
      </c>
      <c r="L87" s="70">
        <v>11494.310835790002</v>
      </c>
      <c r="M87" s="70">
        <v>11863.41482102</v>
      </c>
      <c r="N87" s="70">
        <v>12339.64089429</v>
      </c>
      <c r="O87" s="70">
        <v>11133.566055540006</v>
      </c>
      <c r="P87" s="70">
        <v>11441.89463196</v>
      </c>
      <c r="Q87" s="70">
        <v>11838.364164499999</v>
      </c>
      <c r="R87" s="70">
        <v>12315.173081179999</v>
      </c>
      <c r="S87" s="70">
        <v>11923.497520729994</v>
      </c>
      <c r="T87" s="70">
        <v>12185.714416730005</v>
      </c>
      <c r="U87" s="70">
        <v>12506.065752630002</v>
      </c>
      <c r="V87" s="70">
        <v>12396.63431623</v>
      </c>
      <c r="W87" s="336">
        <v>12062.167649779998</v>
      </c>
      <c r="X87" s="70">
        <v>12806.228015949999</v>
      </c>
      <c r="Y87" s="70">
        <v>12710.801781840002</v>
      </c>
      <c r="Z87" s="70">
        <v>12059.881616569997</v>
      </c>
      <c r="AA87" s="70">
        <v>12272.407346590006</v>
      </c>
      <c r="AB87" s="70">
        <v>12792.104517900001</v>
      </c>
      <c r="AC87" s="70">
        <v>13357.747095699999</v>
      </c>
      <c r="AD87" s="70">
        <v>12038.10011675</v>
      </c>
      <c r="AE87" s="70">
        <v>12029</v>
      </c>
      <c r="AF87" s="70">
        <v>14768.181200230005</v>
      </c>
      <c r="AG87" s="70">
        <v>15081.540729009994</v>
      </c>
    </row>
    <row r="88" spans="1:33" s="37" customFormat="1">
      <c r="A88" s="21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336"/>
      <c r="X88" s="70"/>
      <c r="Y88" s="70"/>
      <c r="Z88" s="70"/>
      <c r="AA88" s="70"/>
      <c r="AB88" s="70"/>
      <c r="AC88" s="70"/>
      <c r="AD88" s="70"/>
      <c r="AE88" s="70"/>
      <c r="AF88" s="70"/>
      <c r="AG88" s="70"/>
    </row>
    <row r="89" spans="1:33" s="37" customFormat="1">
      <c r="A89" s="35" t="s">
        <v>147</v>
      </c>
      <c r="B89" s="68">
        <v>-5362.5019999999995</v>
      </c>
      <c r="C89" s="68">
        <v>-4373.3289999999997</v>
      </c>
      <c r="D89" s="68">
        <v>-4568.45</v>
      </c>
      <c r="E89" s="68">
        <v>-4545.9570000000003</v>
      </c>
      <c r="F89" s="68">
        <v>-4772.058</v>
      </c>
      <c r="G89" s="68">
        <v>-4933.6610000000001</v>
      </c>
      <c r="H89" s="68">
        <v>-4854.84</v>
      </c>
      <c r="I89" s="68">
        <v>-4916.4089135300001</v>
      </c>
      <c r="J89" s="68">
        <v>-5156.0812854699998</v>
      </c>
      <c r="K89" s="68">
        <v>-5656.3945800699994</v>
      </c>
      <c r="L89" s="68">
        <v>-5705.3916527399997</v>
      </c>
      <c r="M89" s="68">
        <v>-5902.2752491400006</v>
      </c>
      <c r="N89" s="68">
        <v>-6475.3046116799997</v>
      </c>
      <c r="O89" s="68">
        <v>-6268.3725654999989</v>
      </c>
      <c r="P89" s="68">
        <v>-6266.3853627200006</v>
      </c>
      <c r="Q89" s="68">
        <v>-6466.9891793500028</v>
      </c>
      <c r="R89" s="68">
        <v>-7121.9530929200009</v>
      </c>
      <c r="S89" s="68">
        <v>-6976.61</v>
      </c>
      <c r="T89" s="68">
        <v>-7112.6120000000001</v>
      </c>
      <c r="U89" s="68">
        <v>-7244.5330000000004</v>
      </c>
      <c r="V89" s="68">
        <v>-7857.5460000000003</v>
      </c>
      <c r="W89" s="338">
        <v>-7370.1490000000003</v>
      </c>
      <c r="X89" s="68">
        <v>-8019.9740000000002</v>
      </c>
      <c r="Y89" s="68">
        <v>-7756.6869999999999</v>
      </c>
      <c r="Z89" s="68">
        <v>-6897.0169999999998</v>
      </c>
      <c r="AA89" s="68">
        <v>-6929.0471012300031</v>
      </c>
      <c r="AB89" s="68">
        <v>-7101.7718556299997</v>
      </c>
      <c r="AC89" s="68">
        <v>-7247.8078285800102</v>
      </c>
      <c r="AD89" s="68">
        <v>-9151.5811798099967</v>
      </c>
      <c r="AE89" s="68">
        <v>-8918</v>
      </c>
      <c r="AF89" s="68">
        <v>-11518.482570839991</v>
      </c>
      <c r="AG89" s="68">
        <v>-11562.67046478</v>
      </c>
    </row>
    <row r="90" spans="1:33" s="37" customFormat="1">
      <c r="A90" s="57" t="s">
        <v>148</v>
      </c>
      <c r="B90" s="54">
        <v>-2520.8679999999999</v>
      </c>
      <c r="C90" s="54">
        <v>-2710.5990000000002</v>
      </c>
      <c r="D90" s="54">
        <v>-2775.5059999999999</v>
      </c>
      <c r="E90" s="54">
        <v>-2787.7669999999998</v>
      </c>
      <c r="F90" s="54">
        <v>-2841.3870000000002</v>
      </c>
      <c r="G90" s="54">
        <v>-2964.239</v>
      </c>
      <c r="H90" s="54">
        <v>-2981.8069999999998</v>
      </c>
      <c r="I90" s="54">
        <v>-2984.1711272600005</v>
      </c>
      <c r="J90" s="54">
        <v>-3133.3481110900002</v>
      </c>
      <c r="K90" s="54">
        <v>-3407.7332438699996</v>
      </c>
      <c r="L90" s="54">
        <v>-3364.2922245700001</v>
      </c>
      <c r="M90" s="54">
        <v>-3253.6710743100002</v>
      </c>
      <c r="N90" s="54">
        <v>-3823.0666567000003</v>
      </c>
      <c r="O90" s="54">
        <v>-3745.2341273099996</v>
      </c>
      <c r="P90" s="54">
        <v>-3550.7811613100002</v>
      </c>
      <c r="Q90" s="54">
        <v>-3566.1021958600004</v>
      </c>
      <c r="R90" s="54">
        <v>-4070.0746962800013</v>
      </c>
      <c r="S90" s="54">
        <v>-3988.8</v>
      </c>
      <c r="T90" s="54">
        <v>-3974.9780000000001</v>
      </c>
      <c r="U90" s="54">
        <v>-3898.1289999999999</v>
      </c>
      <c r="V90" s="54">
        <v>-4212.5039999999999</v>
      </c>
      <c r="W90" s="337">
        <v>-3783.922</v>
      </c>
      <c r="X90" s="54">
        <v>-4262.973</v>
      </c>
      <c r="Y90" s="54">
        <v>-3828.973</v>
      </c>
      <c r="Z90" s="54">
        <v>-3651.5450000000001</v>
      </c>
      <c r="AA90" s="54">
        <v>-3627.1665849199999</v>
      </c>
      <c r="AB90" s="54">
        <v>-3585.4437975000005</v>
      </c>
      <c r="AC90" s="54">
        <v>-3433.1998239100003</v>
      </c>
      <c r="AD90" s="54">
        <v>-5244.9424349199999</v>
      </c>
      <c r="AE90" s="54">
        <v>-5352</v>
      </c>
      <c r="AF90" s="54">
        <v>-7336.7853423999995</v>
      </c>
      <c r="AG90" s="54">
        <v>-7449.3615135800001</v>
      </c>
    </row>
    <row r="91" spans="1:33" s="37" customFormat="1">
      <c r="A91" s="57" t="s">
        <v>72</v>
      </c>
      <c r="B91" s="54">
        <v>-665.428</v>
      </c>
      <c r="C91" s="54">
        <v>-678.17200000000003</v>
      </c>
      <c r="D91" s="54">
        <v>-813</v>
      </c>
      <c r="E91" s="54">
        <v>-694.029</v>
      </c>
      <c r="F91" s="54">
        <v>-706.39700000000005</v>
      </c>
      <c r="G91" s="54">
        <v>-727.21199999999999</v>
      </c>
      <c r="H91" s="54">
        <v>-740.34299999999996</v>
      </c>
      <c r="I91" s="54">
        <v>-774.23823276999997</v>
      </c>
      <c r="J91" s="54">
        <v>-848.76981740999997</v>
      </c>
      <c r="K91" s="54">
        <v>-1084.41965334</v>
      </c>
      <c r="L91" s="54">
        <v>-1156.3685615899999</v>
      </c>
      <c r="M91" s="54">
        <v>-1347.4808287200001</v>
      </c>
      <c r="N91" s="54">
        <v>-1302.39734206</v>
      </c>
      <c r="O91" s="54">
        <v>-1143.5363552200001</v>
      </c>
      <c r="P91" s="54">
        <v>-1167.4205798399998</v>
      </c>
      <c r="Q91" s="54">
        <v>-1172.8430473000001</v>
      </c>
      <c r="R91" s="54">
        <v>-1226.6336295699998</v>
      </c>
      <c r="S91" s="54">
        <v>-1214.7049999999999</v>
      </c>
      <c r="T91" s="54">
        <v>-1318.088</v>
      </c>
      <c r="U91" s="54">
        <v>-1413.704</v>
      </c>
      <c r="V91" s="54">
        <v>-1444.835</v>
      </c>
      <c r="W91" s="337">
        <v>-1467.788</v>
      </c>
      <c r="X91" s="54">
        <v>-1606.452</v>
      </c>
      <c r="Y91" s="54">
        <v>-1744.85</v>
      </c>
      <c r="Z91" s="54">
        <v>-1012.895</v>
      </c>
      <c r="AA91" s="54">
        <v>-1052.1904012299999</v>
      </c>
      <c r="AB91" s="54">
        <v>-1058.72873164</v>
      </c>
      <c r="AC91" s="54">
        <v>-1177.1514545</v>
      </c>
      <c r="AD91" s="54">
        <v>-1154.2064105999998</v>
      </c>
      <c r="AE91" s="54">
        <v>-1057</v>
      </c>
      <c r="AF91" s="54">
        <v>-1202.0754386100002</v>
      </c>
      <c r="AG91" s="54">
        <v>-966.49275191000004</v>
      </c>
    </row>
    <row r="92" spans="1:33" s="37" customFormat="1" ht="15.75" customHeight="1">
      <c r="A92" s="57" t="s">
        <v>73</v>
      </c>
      <c r="B92" s="54">
        <v>-51.156999999999996</v>
      </c>
      <c r="C92" s="54">
        <v>-34.002000000000002</v>
      </c>
      <c r="D92" s="54">
        <v>-39.167000000000002</v>
      </c>
      <c r="E92" s="54">
        <v>-49.274000000000001</v>
      </c>
      <c r="F92" s="54">
        <v>-59.417000000000002</v>
      </c>
      <c r="G92" s="54">
        <v>-35.872999999999998</v>
      </c>
      <c r="H92" s="54">
        <v>-42.978000000000002</v>
      </c>
      <c r="I92" s="54">
        <v>-52.503275960000003</v>
      </c>
      <c r="J92" s="54">
        <v>-58.954921649999996</v>
      </c>
      <c r="K92" s="54">
        <v>-35.274157000000002</v>
      </c>
      <c r="L92" s="54">
        <v>-39.786370779999999</v>
      </c>
      <c r="M92" s="54">
        <v>-50.979737479999997</v>
      </c>
      <c r="N92" s="54">
        <v>-65.522472909999991</v>
      </c>
      <c r="O92" s="54">
        <v>-34.848945360000002</v>
      </c>
      <c r="P92" s="54">
        <v>-45.511175229999999</v>
      </c>
      <c r="Q92" s="54">
        <v>-56.35190326</v>
      </c>
      <c r="R92" s="54">
        <v>-63.903917280000002</v>
      </c>
      <c r="S92" s="54">
        <v>-31.334</v>
      </c>
      <c r="T92" s="54">
        <v>-42.107999999999997</v>
      </c>
      <c r="U92" s="54">
        <v>-54.701000000000001</v>
      </c>
      <c r="V92" s="54">
        <v>-59.058999999999997</v>
      </c>
      <c r="W92" s="337">
        <v>-31.393999999999998</v>
      </c>
      <c r="X92" s="54">
        <v>-42.274999999999999</v>
      </c>
      <c r="Y92" s="54">
        <v>-58.478999999999999</v>
      </c>
      <c r="Z92" s="54">
        <v>-63.52</v>
      </c>
      <c r="AA92" s="54">
        <v>-35.699048810000001</v>
      </c>
      <c r="AB92" s="54">
        <v>-47.781357230000005</v>
      </c>
      <c r="AC92" s="54">
        <v>-59.500071039999995</v>
      </c>
      <c r="AD92" s="54">
        <v>-59.92824203</v>
      </c>
      <c r="AE92" s="54">
        <v>-48</v>
      </c>
      <c r="AF92" s="54">
        <v>-51.663972269999995</v>
      </c>
      <c r="AG92" s="54">
        <v>-68.913655890000001</v>
      </c>
    </row>
    <row r="93" spans="1:33" s="37" customFormat="1" ht="15.75" customHeight="1">
      <c r="A93" s="57" t="s">
        <v>647</v>
      </c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 t="s">
        <v>400</v>
      </c>
      <c r="T93" s="54" t="s">
        <v>400</v>
      </c>
      <c r="U93" s="54" t="s">
        <v>400</v>
      </c>
      <c r="V93" s="54" t="s">
        <v>400</v>
      </c>
      <c r="W93" s="337" t="s">
        <v>400</v>
      </c>
      <c r="X93" s="54" t="s">
        <v>400</v>
      </c>
      <c r="Y93" s="54" t="s">
        <v>400</v>
      </c>
      <c r="Z93" s="54" t="s">
        <v>400</v>
      </c>
      <c r="AA93" s="54">
        <v>0</v>
      </c>
      <c r="AB93" s="54">
        <v>0</v>
      </c>
      <c r="AC93" s="54">
        <v>0</v>
      </c>
      <c r="AD93" s="54">
        <v>0</v>
      </c>
      <c r="AE93" s="54" t="s">
        <v>400</v>
      </c>
      <c r="AF93" s="54">
        <v>0</v>
      </c>
      <c r="AG93" s="54">
        <v>0</v>
      </c>
    </row>
    <row r="94" spans="1:33" s="37" customFormat="1">
      <c r="A94" s="57" t="s">
        <v>149</v>
      </c>
      <c r="B94" s="54">
        <v>-252.57499999999999</v>
      </c>
      <c r="C94" s="54">
        <v>-105.46299999999999</v>
      </c>
      <c r="D94" s="54">
        <v>-100.85899999999999</v>
      </c>
      <c r="E94" s="54">
        <v>-160.83199999999999</v>
      </c>
      <c r="F94" s="54">
        <v>-301.089</v>
      </c>
      <c r="G94" s="54">
        <v>-300.47199999999998</v>
      </c>
      <c r="H94" s="54">
        <v>-142.06100000000001</v>
      </c>
      <c r="I94" s="54">
        <v>-120.65461162000003</v>
      </c>
      <c r="J94" s="54">
        <v>-122.98042508000015</v>
      </c>
      <c r="K94" s="54">
        <v>-98.302807440000151</v>
      </c>
      <c r="L94" s="54">
        <v>-103.93821872000012</v>
      </c>
      <c r="M94" s="54">
        <v>-117.51437036000004</v>
      </c>
      <c r="N94" s="54">
        <v>-103.33105775999979</v>
      </c>
      <c r="O94" s="54">
        <v>-137.94812551999985</v>
      </c>
      <c r="P94" s="54">
        <v>-160.20526443000028</v>
      </c>
      <c r="Q94" s="54">
        <v>-210.56905748000099</v>
      </c>
      <c r="R94" s="54">
        <v>-211.89961629000106</v>
      </c>
      <c r="S94" s="54">
        <v>-92.588999999999999</v>
      </c>
      <c r="T94" s="54">
        <v>-135.28899999999999</v>
      </c>
      <c r="U94" s="54">
        <v>-200.869</v>
      </c>
      <c r="V94" s="54">
        <v>-358.43</v>
      </c>
      <c r="W94" s="337">
        <v>-167.53100000000001</v>
      </c>
      <c r="X94" s="54">
        <v>-161.797</v>
      </c>
      <c r="Y94" s="54">
        <v>-203.27</v>
      </c>
      <c r="Z94" s="54">
        <v>-159.06</v>
      </c>
      <c r="AA94" s="54">
        <v>-209.46467547999987</v>
      </c>
      <c r="AB94" s="54">
        <v>-424.53665043000024</v>
      </c>
      <c r="AC94" s="54">
        <v>-625.21936699000071</v>
      </c>
      <c r="AD94" s="54">
        <v>-685.23437645000013</v>
      </c>
      <c r="AE94" s="54">
        <v>-412</v>
      </c>
      <c r="AF94" s="54">
        <v>-520.46847695999963</v>
      </c>
      <c r="AG94" s="54">
        <v>-646.28566129999922</v>
      </c>
    </row>
    <row r="95" spans="1:33" s="37" customFormat="1">
      <c r="A95" s="57" t="s">
        <v>150</v>
      </c>
      <c r="B95" s="54">
        <v>-1872.4739999999999</v>
      </c>
      <c r="C95" s="54">
        <v>-845.09299999999996</v>
      </c>
      <c r="D95" s="54">
        <v>-839.91800000000001</v>
      </c>
      <c r="E95" s="54">
        <v>-854.05499999999995</v>
      </c>
      <c r="F95" s="54">
        <v>-863.76800000000003</v>
      </c>
      <c r="G95" s="54">
        <v>-905.86500000000001</v>
      </c>
      <c r="H95" s="54">
        <v>-947.65099999999995</v>
      </c>
      <c r="I95" s="54">
        <v>-984.84166591999929</v>
      </c>
      <c r="J95" s="54">
        <v>-992.02801023999973</v>
      </c>
      <c r="K95" s="54">
        <v>-1030.6647184200001</v>
      </c>
      <c r="L95" s="54">
        <v>-1041.00627708</v>
      </c>
      <c r="M95" s="54">
        <v>-1132.6292382699999</v>
      </c>
      <c r="N95" s="54">
        <v>-1180.9870822499997</v>
      </c>
      <c r="O95" s="54">
        <v>-1206.8050120899998</v>
      </c>
      <c r="P95" s="54">
        <v>-1342.4671819100008</v>
      </c>
      <c r="Q95" s="54">
        <v>-1461.1229754500014</v>
      </c>
      <c r="R95" s="54">
        <v>-1549.4412334999984</v>
      </c>
      <c r="S95" s="54">
        <v>-1649.182</v>
      </c>
      <c r="T95" s="54">
        <v>-1642.15</v>
      </c>
      <c r="U95" s="54">
        <v>-1677.1310000000001</v>
      </c>
      <c r="V95" s="54">
        <v>-1782.7180000000001</v>
      </c>
      <c r="W95" s="337">
        <v>-1919.5160000000001</v>
      </c>
      <c r="X95" s="54">
        <v>-1946.4749999999999</v>
      </c>
      <c r="Y95" s="54">
        <v>-1921.115</v>
      </c>
      <c r="Z95" s="54">
        <v>-2009.9960000000001</v>
      </c>
      <c r="AA95" s="54">
        <v>-2004.5263907899996</v>
      </c>
      <c r="AB95" s="54">
        <v>-1985.2813188299999</v>
      </c>
      <c r="AC95" s="54">
        <v>-1952.7371121399999</v>
      </c>
      <c r="AD95" s="54">
        <v>-2007.2697158100013</v>
      </c>
      <c r="AE95" s="54">
        <v>-2050</v>
      </c>
      <c r="AF95" s="54">
        <v>-2407.4893406000006</v>
      </c>
      <c r="AG95" s="54">
        <v>-2431.6168821000006</v>
      </c>
    </row>
    <row r="96" spans="1:33" s="37" customFormat="1">
      <c r="A96" s="35" t="s">
        <v>81</v>
      </c>
      <c r="B96" s="68">
        <v>-5866.6</v>
      </c>
      <c r="C96" s="68">
        <v>-5228.3289999999997</v>
      </c>
      <c r="D96" s="68">
        <v>-5338.0990000000002</v>
      </c>
      <c r="E96" s="68">
        <v>-5482.6580000000004</v>
      </c>
      <c r="F96" s="68">
        <v>-5500.3029999999999</v>
      </c>
      <c r="G96" s="68">
        <v>-5608.4189999999999</v>
      </c>
      <c r="H96" s="68">
        <v>-5767.4</v>
      </c>
      <c r="I96" s="68">
        <v>-5903.4925842900002</v>
      </c>
      <c r="J96" s="68">
        <v>-5872.2612874799997</v>
      </c>
      <c r="K96" s="68">
        <v>-5902.6534202499997</v>
      </c>
      <c r="L96" s="68">
        <v>-5788.9178707799965</v>
      </c>
      <c r="M96" s="68">
        <v>-5961.1390397099995</v>
      </c>
      <c r="N96" s="68">
        <v>-5864.336456070002</v>
      </c>
      <c r="O96" s="68">
        <v>-4865.1934900400001</v>
      </c>
      <c r="P96" s="68">
        <v>-5175.5092692299986</v>
      </c>
      <c r="Q96" s="68">
        <v>-5371.3749851400007</v>
      </c>
      <c r="R96" s="68">
        <v>-5193.2199882600016</v>
      </c>
      <c r="S96" s="68">
        <v>-4946.8869999999997</v>
      </c>
      <c r="T96" s="68">
        <v>-5073.1019999999999</v>
      </c>
      <c r="U96" s="68">
        <v>-5261.5330000000004</v>
      </c>
      <c r="V96" s="68">
        <v>-4539.0889999999999</v>
      </c>
      <c r="W96" s="338">
        <v>-4692.018</v>
      </c>
      <c r="X96" s="68">
        <v>-4786.2539999999999</v>
      </c>
      <c r="Y96" s="68">
        <v>-4954.1139999999996</v>
      </c>
      <c r="Z96" s="68">
        <v>-5162.8649999999998</v>
      </c>
      <c r="AA96" s="68">
        <v>-5343.3602453599988</v>
      </c>
      <c r="AB96" s="68">
        <v>-5690.3326622699979</v>
      </c>
      <c r="AC96" s="68">
        <v>-6109.9392671199957</v>
      </c>
      <c r="AD96" s="68">
        <v>-2886.5189369300028</v>
      </c>
      <c r="AE96" s="68">
        <v>-3110</v>
      </c>
      <c r="AF96" s="68">
        <v>-3249.6986293900004</v>
      </c>
      <c r="AG96" s="68">
        <v>-3518.8702642200014</v>
      </c>
    </row>
    <row r="97" spans="1:33" s="34" customFormat="1">
      <c r="A97" s="21" t="s">
        <v>90</v>
      </c>
      <c r="B97" s="70">
        <v>-11229.102000000001</v>
      </c>
      <c r="C97" s="70">
        <v>-9601.6579999999994</v>
      </c>
      <c r="D97" s="70">
        <v>-9906.5490000000009</v>
      </c>
      <c r="E97" s="70">
        <v>-10028.615</v>
      </c>
      <c r="F97" s="70">
        <v>-10272.361000000001</v>
      </c>
      <c r="G97" s="70">
        <v>-10542.08</v>
      </c>
      <c r="H97" s="70">
        <v>-10622.24</v>
      </c>
      <c r="I97" s="70">
        <v>-10819.901497819999</v>
      </c>
      <c r="J97" s="70">
        <v>-11028.34257295</v>
      </c>
      <c r="K97" s="70">
        <v>-11559.048000319999</v>
      </c>
      <c r="L97" s="70">
        <v>-11494.309523519996</v>
      </c>
      <c r="M97" s="70">
        <v>-11863.414288849999</v>
      </c>
      <c r="N97" s="70">
        <v>-12339.641067750003</v>
      </c>
      <c r="O97" s="70">
        <v>-11133.566055539999</v>
      </c>
      <c r="P97" s="70">
        <v>-11441.894631949999</v>
      </c>
      <c r="Q97" s="70">
        <v>-11838.364164490004</v>
      </c>
      <c r="R97" s="70">
        <v>-12315.173081180003</v>
      </c>
      <c r="S97" s="70">
        <v>-11923.498</v>
      </c>
      <c r="T97" s="70">
        <v>-12185.714</v>
      </c>
      <c r="U97" s="70">
        <v>-12506.066000000001</v>
      </c>
      <c r="V97" s="70">
        <v>-12396.634</v>
      </c>
      <c r="W97" s="336">
        <v>-12062.168</v>
      </c>
      <c r="X97" s="70">
        <v>-12806.227999999999</v>
      </c>
      <c r="Y97" s="70">
        <v>-12710.802</v>
      </c>
      <c r="Z97" s="70">
        <v>-12059.882</v>
      </c>
      <c r="AA97" s="70">
        <v>-12272.407346590002</v>
      </c>
      <c r="AB97" s="70">
        <v>-12792.104517899998</v>
      </c>
      <c r="AC97" s="70">
        <v>-13357.747095700006</v>
      </c>
      <c r="AD97" s="70">
        <v>-12038.100116739999</v>
      </c>
      <c r="AE97" s="70">
        <v>-12029</v>
      </c>
      <c r="AF97" s="70">
        <v>-14768.181200229992</v>
      </c>
      <c r="AG97" s="70">
        <v>-15081.540729</v>
      </c>
    </row>
    <row r="98" spans="1:33">
      <c r="W98" s="309"/>
    </row>
    <row r="99" spans="1:33" ht="77.25">
      <c r="A99" s="156" t="s">
        <v>739</v>
      </c>
      <c r="B99" s="156"/>
      <c r="C99" s="156"/>
      <c r="D99" s="156"/>
      <c r="E99" s="156"/>
      <c r="F99" s="156"/>
      <c r="G99" s="156"/>
      <c r="H99" s="156"/>
      <c r="I99" s="156"/>
      <c r="J99" s="156"/>
    </row>
    <row r="100" spans="1:33" ht="6" customHeight="1"/>
    <row r="101" spans="1:33" ht="62.25" customHeight="1">
      <c r="A101" s="444" t="s">
        <v>752</v>
      </c>
    </row>
    <row r="102" spans="1:33" ht="9" customHeight="1"/>
    <row r="103" spans="1:33" ht="27" customHeight="1">
      <c r="A103" s="444" t="s">
        <v>753</v>
      </c>
    </row>
    <row r="104" spans="1:33" ht="2.25" customHeight="1"/>
    <row r="105" spans="1:33" ht="63.75" customHeight="1">
      <c r="A105" s="108"/>
    </row>
  </sheetData>
  <pageMargins left="0.25" right="0.25" top="0.17" bottom="0.24" header="0.17" footer="0.24"/>
  <pageSetup paperSize="9" scale="47" orientation="landscape" horizontalDpi="2" verticalDpi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24</vt:i4>
      </vt:variant>
    </vt:vector>
  </HeadingPairs>
  <TitlesOfParts>
    <vt:vector size="39" baseType="lpstr">
      <vt:lpstr>MENU</vt:lpstr>
      <vt:lpstr>COSAN SA - IFRS</vt:lpstr>
      <vt:lpstr>COSAN SA - PROFORMA</vt:lpstr>
      <vt:lpstr>RAIZEN COMBUSTIVEIS CONSOLIDADO</vt:lpstr>
      <vt:lpstr>RAIZEN COMBUSTIVEIS BRASIL</vt:lpstr>
      <vt:lpstr>RAIZEN COMBUSTIVEIS BR Contábil</vt:lpstr>
      <vt:lpstr>RAIZEN COMBUSTIVEIS ARGENTINA</vt:lpstr>
      <vt:lpstr>RAIZEN ENERGIA</vt:lpstr>
      <vt:lpstr>COMGÁS</vt:lpstr>
      <vt:lpstr>COMPASS CONSOLIDADO</vt:lpstr>
      <vt:lpstr>MOOVE</vt:lpstr>
      <vt:lpstr>COSAN CORPORATIVO</vt:lpstr>
      <vt:lpstr>RADAR - OPERAÇÃO DESCONTINUADA</vt:lpstr>
      <vt:lpstr>DFC POR NEGÓCIO</vt:lpstr>
      <vt:lpstr>ENDIVIDAMENTO POR NEGÓCIO</vt:lpstr>
      <vt:lpstr>COMGÁS!Area_de_impressao</vt:lpstr>
      <vt:lpstr>'COMPASS CONSOLIDADO'!Area_de_impressao</vt:lpstr>
      <vt:lpstr>'COSAN CORPORATIVO'!Area_de_impressao</vt:lpstr>
      <vt:lpstr>'COSAN SA - IFRS'!Area_de_impressao</vt:lpstr>
      <vt:lpstr>'COSAN SA - PROFORMA'!Area_de_impressao</vt:lpstr>
      <vt:lpstr>MENU!Area_de_impressao</vt:lpstr>
      <vt:lpstr>MOOVE!Area_de_impressao</vt:lpstr>
      <vt:lpstr>'RADAR - OPERAÇÃO DESCONTINUADA'!Area_de_impressao</vt:lpstr>
      <vt:lpstr>'RAIZEN COMBUSTIVEIS ARGENTINA'!Area_de_impressao</vt:lpstr>
      <vt:lpstr>'RAIZEN COMBUSTIVEIS BR Contábil'!Area_de_impressao</vt:lpstr>
      <vt:lpstr>'RAIZEN COMBUSTIVEIS BRASIL'!Area_de_impressao</vt:lpstr>
      <vt:lpstr>'RAIZEN COMBUSTIVEIS CONSOLIDADO'!Area_de_impressao</vt:lpstr>
      <vt:lpstr>'RAIZEN ENERGIA'!Area_de_impressao</vt:lpstr>
      <vt:lpstr>CosanSAProformaPlanSegmento</vt:lpstr>
      <vt:lpstr>DividaLiquidaPlanSegmento</vt:lpstr>
      <vt:lpstr>PlanSegmentoComgas</vt:lpstr>
      <vt:lpstr>'COMPASS CONSOLIDADO'!PlanSegmentoCompass</vt:lpstr>
      <vt:lpstr>PlanSegmentoCosanConsolidado</vt:lpstr>
      <vt:lpstr>PlanSegmentoCosanCorporativo</vt:lpstr>
      <vt:lpstr>PlanSegmentoMoove</vt:lpstr>
      <vt:lpstr>PlanSegmentoRaizenArgentina</vt:lpstr>
      <vt:lpstr>PlanSegmentoRaizenCombsBrasil</vt:lpstr>
      <vt:lpstr>PlanSegmentoRaizenCombsConsol</vt:lpstr>
      <vt:lpstr>PlanSegmentoRaízenEnergia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2016-08-11T14:03:38Z</dcterms:created>
  <dcterms:modified xsi:type="dcterms:W3CDTF">2020-11-13T22:09:56Z</dcterms:modified>
  <cp:category/>
  <cp:contentStatus/>
</cp:coreProperties>
</file>